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庶務課PC-1\Desktop\"/>
    </mc:Choice>
  </mc:AlternateContent>
  <xr:revisionPtr revIDLastSave="0" documentId="8_{BAE226B1-9CD4-4118-BD4A-124D5190407D}" xr6:coauthVersionLast="47" xr6:coauthVersionMax="47" xr10:uidLastSave="{00000000-0000-0000-0000-000000000000}"/>
  <workbookProtection workbookAlgorithmName="SHA-512" workbookHashValue="ldvRoKhL/XaVwMBMEmmNYzkn62FVf/vgvK/5ZfYhc1os8B08gQGnOn/UDpW1ep6WlJRNAEDn2AqKF3IwHbcGiA==" workbookSaltValue="2IT3qLZ56XPiizJFbWYBV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N6" i="5"/>
  <c r="M6" i="5"/>
  <c r="AD8" i="4" s="1"/>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H85" i="4"/>
  <c r="G85" i="4"/>
  <c r="F85" i="4"/>
  <c r="E85" i="4"/>
  <c r="AT10" i="4"/>
  <c r="AL10" i="4"/>
  <c r="W10" i="4"/>
  <c r="P10" i="4"/>
  <c r="I10" i="4"/>
  <c r="B10" i="4"/>
  <c r="BB8" i="4"/>
  <c r="AT8" i="4"/>
  <c r="AL8" i="4"/>
  <c r="W8" i="4"/>
  <c r="I8" i="4"/>
  <c r="B8" i="4"/>
  <c r="B6" i="4"/>
</calcChain>
</file>

<file path=xl/sharedStrings.xml><?xml version="1.0" encoding="utf-8"?>
<sst xmlns="http://schemas.openxmlformats.org/spreadsheetml/2006/main" count="231" uniqueCount="113">
  <si>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</si>
  <si>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</si>
  <si>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</si>
  <si>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</si>
  <si>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</si>
  <si>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</si>
  <si>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</si>
  <si>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</si>
  <si>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</si>
  <si>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</si>
  <si>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</si>
  <si>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</si>
  <si>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</si>
  <si>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</si>
  <si>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</si>
  <si>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</si>
  <si>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</si>
  <si>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</si>
  <si>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</si>
  <si>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</si>
  <si>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</si>
  <si>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</si>
  <si>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</si>
  <si>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</si>
  <si>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</si>
  <si>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</si>
  <si>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</si>
  <si>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</si>
  <si>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</si>
  <si>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</si>
  <si>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</si>
  <si>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</si>
  <si>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</si>
  <si>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</si>
  <si>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</si>
  <si>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</si>
  <si>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</si>
  <si>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</si>
  <si>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</si>
  <si>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</si>
  <si>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</si>
  <si>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</si>
  <si>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</si>
  <si>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</si>
  <si>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</si>
  <si>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</si>
  <si>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</si>
  <si>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</si>
  <si>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</si>
  <si>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</si>
  <si>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</si>
  <si>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</si>
  <si>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</si>
  <si>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</si>
  <si>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</si>
  <si>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</si>
  <si>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</si>
  <si>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</si>
  <si>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</si>
  <si>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</si>
  <si>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</si>
  <si>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</si>
  <si>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</si>
  <si>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</si>
  <si>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</si>
  <si>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</si>
  <si>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</si>
  <si>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</si>
  <si>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</si>
  <si>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</si>
  <si>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</si>
  <si>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</si>
  <si>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</si>
  <si>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</si>
  <si>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</si>
  <si>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</si>
  <si>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</si>
  <si>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</si>
  <si>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</si>
  <si>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</si>
  <si>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</si>
  <si>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</si>
  <si>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</si>
  <si>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</si>
  <si>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</si>
  <si>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</si>
  <si>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</si>
  <si>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</si>
  <si>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</si>
  <si>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</si>
  <si>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</si>
  <si>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</si>
  <si>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南予水道企業団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</si>
  <si>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</si>
  <si>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</si>
  <si>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</si>
  <si>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</si>
  <si>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</si>
  <si>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</si>
  <si>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</si>
  <si>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</si>
  <si>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</si>
  <si>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</si>
  <si>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</si>
  <si>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</si>
  <si>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</si>
  <si>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</si>
  <si>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</si>
  <si>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</si>
  <si>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</si>
  <si>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 平成30年7月豪雨により災害復旧事業で造成した施設を償却対象資産として計上したこと及び被災施設の有姿除却を行ったことにより低下し、その後、償却の進行により増加傾向にある。今後は、老朽化の進んでいる各浄水場の電気計装設備及び機械薬注設備の更新を検討している。
②管路経年化率・管路更新率 企業団が所有する管路は農水省との共同施設と単独施設があり、法定耐用年数を超過した管路は共同施設で180ｍ生じている。共同施設の管路はその持分が農水省87.1%、企業団12.9%であり、企業団の主体的な更新は現実的ではない。また、費用並びに人的資源が限られていることから、当面、老朽化が顕著で、水道用水の供給に際し速やかな更新が必要な電気計装・機械薬注設備や単独所有の管路の更新を優先せざるを得ないと考えている。</t>
    <rPh sb="13" eb="15">
      <t>ヘイセイ</t>
    </rPh>
    <rPh sb="17" eb="18">
      <t>ネン</t>
    </rPh>
    <rPh sb="19" eb="20">
      <t>ツキ</t>
    </rPh>
    <rPh sb="20" eb="22">
      <t>ゴウウ</t>
    </rPh>
    <rPh sb="25" eb="27">
      <t>サイガイ</t>
    </rPh>
    <rPh sb="27" eb="29">
      <t>フッキュウ</t>
    </rPh>
    <rPh sb="29" eb="31">
      <t>ジギョウ</t>
    </rPh>
    <rPh sb="32" eb="34">
      <t>ゾウセイ</t>
    </rPh>
    <rPh sb="36" eb="38">
      <t>シセツ</t>
    </rPh>
    <rPh sb="39" eb="41">
      <t>ショウキャク</t>
    </rPh>
    <rPh sb="41" eb="43">
      <t>タイショウ</t>
    </rPh>
    <rPh sb="43" eb="45">
      <t>シサン</t>
    </rPh>
    <rPh sb="48" eb="50">
      <t>ケイジョウ</t>
    </rPh>
    <rPh sb="54" eb="55">
      <t>オヨ</t>
    </rPh>
    <rPh sb="56" eb="58">
      <t>ヒサイ</t>
    </rPh>
    <rPh sb="58" eb="60">
      <t>シセツ</t>
    </rPh>
    <rPh sb="61" eb="63">
      <t>ユウシ</t>
    </rPh>
    <rPh sb="63" eb="65">
      <t>ジョキャク</t>
    </rPh>
    <rPh sb="66" eb="67">
      <t>オコナ</t>
    </rPh>
    <rPh sb="74" eb="76">
      <t>テイカ</t>
    </rPh>
    <rPh sb="80" eb="81">
      <t>ゴ</t>
    </rPh>
    <rPh sb="82" eb="84">
      <t>ショウキャク</t>
    </rPh>
    <rPh sb="85" eb="87">
      <t>シンコウ</t>
    </rPh>
    <rPh sb="90" eb="92">
      <t>ゾウカ</t>
    </rPh>
    <rPh sb="92" eb="94">
      <t>ケイコウ</t>
    </rPh>
    <rPh sb="98" eb="99">
      <t>イマ</t>
    </rPh>
    <rPh sb="102" eb="105">
      <t>ロウキュウカ</t>
    </rPh>
    <rPh sb="106" eb="107">
      <t>スス</t>
    </rPh>
    <rPh sb="131" eb="133">
      <t>コウシン</t>
    </rPh>
    <rPh sb="134" eb="136">
      <t>ケントウ</t>
    </rPh>
    <rPh sb="199" eb="201">
      <t>キョウドウ</t>
    </rPh>
    <rPh sb="201" eb="203">
      <t>シセツ</t>
    </rPh>
    <rPh sb="214" eb="216">
      <t>キョウドウ</t>
    </rPh>
    <rPh sb="216" eb="218">
      <t>シセツ</t>
    </rPh>
    <rPh sb="219" eb="221">
      <t>カンロ</t>
    </rPh>
    <rPh sb="224" eb="225">
      <t>モ</t>
    </rPh>
    <rPh sb="225" eb="226">
      <t>ブン</t>
    </rPh>
    <rPh sb="227" eb="230">
      <t>ノウスイショウ</t>
    </rPh>
    <rPh sb="236" eb="239">
      <t>キギョウダン</t>
    </rPh>
    <rPh sb="248" eb="251">
      <t>キギョウダン</t>
    </rPh>
    <rPh sb="252" eb="255">
      <t>シュタイテキ</t>
    </rPh>
    <rPh sb="256" eb="258">
      <t>コウシン</t>
    </rPh>
    <rPh sb="259" eb="262">
      <t>ゲンジツテキ</t>
    </rPh>
    <rPh sb="270" eb="272">
      <t>ヒヨウ</t>
    </rPh>
    <rPh sb="272" eb="273">
      <t>ナラ</t>
    </rPh>
    <rPh sb="275" eb="277">
      <t>ジンテキ</t>
    </rPh>
    <rPh sb="277" eb="279">
      <t>シゲン</t>
    </rPh>
    <rPh sb="280" eb="281">
      <t>カギ</t>
    </rPh>
    <rPh sb="291" eb="293">
      <t>トウメン</t>
    </rPh>
    <rPh sb="298" eb="299">
      <t>ネン</t>
    </rPh>
    <rPh sb="334" eb="336">
      <t>タンドク</t>
    </rPh>
    <rPh sb="336" eb="338">
      <t>ショユウ</t>
    </rPh>
    <rPh sb="339" eb="341">
      <t>カンロ</t>
    </rPh>
    <rPh sb="342" eb="344">
      <t>コウシン</t>
    </rPh>
    <rPh sb="345" eb="347">
      <t>ユウセン</t>
    </rPh>
    <rPh sb="351" eb="352">
      <t>エジンケンヒアッシュクサラテイゲンモサクタイオウ</t>
    </rPh>
    <phoneticPr fontId="4"/>
  </si>
  <si>
    <t>①経常収支比率　100％を超え、前年度並びに平均値を上回った。その主な原因は、長期前受金戻入へ計上している災害債元金償還に係る一般会計繰入金が増加したためである。これは、令和４年度に一部の災害復旧事業債の据置期間が経過し、元金償還が増加したことに起因するものであり、経営環境や収益構造が改善したことによるものではない。
②累積欠損金　生じていない。
③流動比率　平均値を上回っているものの、前年度比では減となった。これは建設改良事業の完了や電力料金の高騰による諸経費の増加により現金が減少したためである。特に、動力費は営業費用全体の１割強であり、影響が大きい。
④企業債残高対給水収益比率　平均値を下回っており、元金償還に伴い前年度比で減となっている。今後は、内部留保資金の推移を見ながら起債を検討しなければならないと考えている。
⑤料金回収率　100％を超えている。この理由は少雨により給水量が増加したこと及び⑥によるものである。
⑥給水原価　費用の増加にもかかわらず、改善された形となっているが、①にあるように長期前受金戻入の増加によるものである。長期前受金戻入が費用に対してマイナスに作用し、給水原価を押し下げることとなった。
⑦施設利用率　少雨により対前年度比で給水量が約312,029㎥増となったため改善した。
⑧有収率　用水供給事業のため、100％である。</t>
    <rPh sb="1" eb="3">
      <t>ケイジョウ</t>
    </rPh>
    <rPh sb="3" eb="5">
      <t>シュウシ</t>
    </rPh>
    <rPh sb="5" eb="7">
      <t>ヒリツ</t>
    </rPh>
    <rPh sb="13" eb="14">
      <t>コ</t>
    </rPh>
    <rPh sb="16" eb="19">
      <t>ゼンネンド</t>
    </rPh>
    <rPh sb="19" eb="20">
      <t>ナラ</t>
    </rPh>
    <rPh sb="22" eb="25">
      <t>ヘイキンチ</t>
    </rPh>
    <rPh sb="26" eb="28">
      <t>ウワマワ</t>
    </rPh>
    <rPh sb="33" eb="34">
      <t>オモ</t>
    </rPh>
    <rPh sb="35" eb="37">
      <t>ゲンイン</t>
    </rPh>
    <rPh sb="67" eb="70">
      <t>サイガイサイ</t>
    </rPh>
    <rPh sb="71" eb="73">
      <t>ゾウカ</t>
    </rPh>
    <rPh sb="91" eb="93">
      <t>イチブ</t>
    </rPh>
    <rPh sb="98" eb="100">
      <t>レイワ</t>
    </rPh>
    <rPh sb="101" eb="102">
      <t>ネン</t>
    </rPh>
    <rPh sb="105" eb="107">
      <t>サイガイ</t>
    </rPh>
    <rPh sb="107" eb="112">
      <t>フッキュウジギョウサイ</t>
    </rPh>
    <rPh sb="113" eb="115">
      <t>イチブ</t>
    </rPh>
    <rPh sb="116" eb="120">
      <t>スエオキキカン</t>
    </rPh>
    <rPh sb="121" eb="123">
      <t>ケイカ</t>
    </rPh>
    <rPh sb="125" eb="129">
      <t>ガンキンショウカン</t>
    </rPh>
    <rPh sb="130" eb="132">
      <t>ゾウカ</t>
    </rPh>
    <rPh sb="137" eb="139">
      <t>キイン</t>
    </rPh>
    <rPh sb="147" eb="149">
      <t>ケイエイ</t>
    </rPh>
    <rPh sb="149" eb="151">
      <t>カンキョウ</t>
    </rPh>
    <rPh sb="152" eb="156">
      <t>シュウエキコウゾウ</t>
    </rPh>
    <rPh sb="157" eb="159">
      <t>カイゼン</t>
    </rPh>
    <rPh sb="175" eb="179">
      <t>ルイセキケッソン</t>
    </rPh>
    <rPh sb="179" eb="180">
      <t>キン</t>
    </rPh>
    <rPh sb="181" eb="184">
      <t>ヘイキンチ</t>
    </rPh>
    <rPh sb="185" eb="187">
      <t>ウワマワ</t>
    </rPh>
    <rPh sb="195" eb="196">
      <t>ショウ</t>
    </rPh>
    <rPh sb="201" eb="202">
      <t>ゲン</t>
    </rPh>
    <rPh sb="204" eb="206">
      <t>リュウドウ</t>
    </rPh>
    <rPh sb="206" eb="208">
      <t>ヒリツ</t>
    </rPh>
    <rPh sb="209" eb="212">
      <t>ゼンネンド</t>
    </rPh>
    <rPh sb="212" eb="213">
      <t>ヒ</t>
    </rPh>
    <rPh sb="214" eb="216">
      <t>ジギョウ</t>
    </rPh>
    <rPh sb="217" eb="219">
      <t>カンリョウ</t>
    </rPh>
    <rPh sb="220" eb="223">
      <t>デンリョクリョウ</t>
    </rPh>
    <rPh sb="223" eb="224">
      <t>キン</t>
    </rPh>
    <rPh sb="225" eb="227">
      <t>コウトウ</t>
    </rPh>
    <rPh sb="230" eb="233">
      <t>ショケイヒ</t>
    </rPh>
    <rPh sb="234" eb="236">
      <t>ゾウカ</t>
    </rPh>
    <rPh sb="250" eb="251">
      <t>トモナ</t>
    </rPh>
    <rPh sb="252" eb="253">
      <t>トク</t>
    </rPh>
    <rPh sb="255" eb="258">
      <t>ドウリョクヒ</t>
    </rPh>
    <rPh sb="259" eb="263">
      <t>エイギョウヒヨウ</t>
    </rPh>
    <rPh sb="263" eb="265">
      <t>ゼンタイ</t>
    </rPh>
    <rPh sb="267" eb="268">
      <t>ワリ</t>
    </rPh>
    <rPh sb="268" eb="269">
      <t>キョウ</t>
    </rPh>
    <rPh sb="273" eb="275">
      <t>エイキョウ</t>
    </rPh>
    <rPh sb="276" eb="277">
      <t>オオ</t>
    </rPh>
    <rPh sb="280" eb="283">
      <t>ヘイキンチ</t>
    </rPh>
    <rPh sb="284" eb="286">
      <t>オオハバ</t>
    </rPh>
    <rPh sb="287" eb="289">
      <t>ウワマワ</t>
    </rPh>
    <rPh sb="296" eb="299">
      <t>キギョウサイ</t>
    </rPh>
    <rPh sb="299" eb="301">
      <t>ザンダカ</t>
    </rPh>
    <rPh sb="301" eb="302">
      <t>タイ</t>
    </rPh>
    <rPh sb="326" eb="328">
      <t>コンゴ</t>
    </rPh>
    <rPh sb="330" eb="334">
      <t>ナイブリュウホ</t>
    </rPh>
    <rPh sb="334" eb="336">
      <t>シキン</t>
    </rPh>
    <rPh sb="337" eb="339">
      <t>スイイ</t>
    </rPh>
    <rPh sb="340" eb="341">
      <t>ミ</t>
    </rPh>
    <rPh sb="344" eb="346">
      <t>キサイ</t>
    </rPh>
    <rPh sb="347" eb="349">
      <t>ケントウ</t>
    </rPh>
    <rPh sb="359" eb="360">
      <t>カンガ</t>
    </rPh>
    <rPh sb="365" eb="367">
      <t>イチブ</t>
    </rPh>
    <rPh sb="386" eb="388">
      <t>リユウ</t>
    </rPh>
    <rPh sb="391" eb="393">
      <t>カイゼン</t>
    </rPh>
    <rPh sb="398" eb="400">
      <t>イチブ</t>
    </rPh>
    <rPh sb="404" eb="406">
      <t>チイキ</t>
    </rPh>
    <rPh sb="407" eb="409">
      <t>ショウウ</t>
    </rPh>
    <rPh sb="412" eb="414">
      <t>キュウスイ</t>
    </rPh>
    <rPh sb="414" eb="415">
      <t>リョウ</t>
    </rPh>
    <rPh sb="416" eb="418">
      <t>ゾウカ</t>
    </rPh>
    <rPh sb="418" eb="419">
      <t>オヨ</t>
    </rPh>
    <rPh sb="423" eb="425">
      <t>ヒヨウ</t>
    </rPh>
    <rPh sb="426" eb="428">
      <t>ゾウカ</t>
    </rPh>
    <rPh sb="436" eb="438">
      <t>カイゼン</t>
    </rPh>
    <rPh sb="441" eb="442">
      <t>カタチ</t>
    </rPh>
    <rPh sb="457" eb="464">
      <t>チョウキマエウケキンレイニュウ</t>
    </rPh>
    <rPh sb="465" eb="467">
      <t>ゾウカ</t>
    </rPh>
    <rPh sb="476" eb="483">
      <t>チョウキマエウケキンレイニュウ</t>
    </rPh>
    <rPh sb="484" eb="486">
      <t>ヒヨウ</t>
    </rPh>
    <rPh sb="487" eb="488">
      <t>タイ</t>
    </rPh>
    <rPh sb="495" eb="497">
      <t>サヨウ</t>
    </rPh>
    <rPh sb="499" eb="501">
      <t>キュウスイ</t>
    </rPh>
    <rPh sb="501" eb="503">
      <t>ゲンカ</t>
    </rPh>
    <rPh sb="504" eb="505">
      <t>オ</t>
    </rPh>
    <rPh sb="506" eb="507">
      <t>サ</t>
    </rPh>
    <rPh sb="524" eb="526">
      <t>ショウウ</t>
    </rPh>
    <rPh sb="537" eb="539">
      <t>カイショウ</t>
    </rPh>
    <rPh sb="551" eb="553">
      <t>ゼンネン</t>
    </rPh>
    <rPh sb="553" eb="554">
      <t>ド</t>
    </rPh>
    <rPh sb="557" eb="559">
      <t>シセツ</t>
    </rPh>
    <rPh sb="569" eb="571">
      <t>カイゼン</t>
    </rPh>
    <rPh sb="571" eb="576">
      <t>タイゼンネンドヒ</t>
    </rPh>
    <rPh sb="577" eb="580">
      <t>キュウスイリョウ</t>
    </rPh>
    <rPh sb="581" eb="582">
      <t>ヤクゲンゲンショウユウシュウリツヨウスイキョウキュウジギョウ</t>
    </rPh>
    <phoneticPr fontId="4"/>
  </si>
  <si>
    <t>　災害により浮き彫りにされた組織上の問題・課題について、現時点では解決に至っていない。安定給水の維持は行い得ているが、長期的な視点に基づくコストの見直し、人的資源の確保及び集約など問題は山積している。定年延長により、人的資源の外部流出は一定期間先送りされるが、組織の刷新や新たなる知見の確保につながるものではない。
　当企業団を取り巻く経営環境としては、人口減少に加え、地理的要因により、給水原価及び施設利用率の面で類似団体平均を下回る状況にある。今後は施設全体のダウンサイジングの検討や、職員の減少を見据えた点検体制の見直しや省力化を行い、より効率的で持続可能な経営を目指す必要がある。</t>
    <rPh sb="1" eb="3">
      <t>サイガイ</t>
    </rPh>
    <rPh sb="6" eb="7">
      <t>ウ</t>
    </rPh>
    <rPh sb="8" eb="9">
      <t>ボ</t>
    </rPh>
    <rPh sb="14" eb="17">
      <t>ソシキジョウ</t>
    </rPh>
    <rPh sb="18" eb="20">
      <t>モンダイ</t>
    </rPh>
    <rPh sb="21" eb="23">
      <t>カダイ</t>
    </rPh>
    <rPh sb="28" eb="31">
      <t>ゲンジテン</t>
    </rPh>
    <rPh sb="33" eb="35">
      <t>カイケツ</t>
    </rPh>
    <rPh sb="36" eb="37">
      <t>イタ</t>
    </rPh>
    <rPh sb="45" eb="47">
      <t>キュウスイ</t>
    </rPh>
    <rPh sb="48" eb="50">
      <t>イジ</t>
    </rPh>
    <rPh sb="51" eb="52">
      <t>オコナ</t>
    </rPh>
    <rPh sb="53" eb="54">
      <t>エ</t>
    </rPh>
    <rPh sb="59" eb="62">
      <t>チョウキテキ</t>
    </rPh>
    <rPh sb="63" eb="65">
      <t>シテン</t>
    </rPh>
    <rPh sb="66" eb="67">
      <t>モト</t>
    </rPh>
    <rPh sb="73" eb="75">
      <t>ミナオ</t>
    </rPh>
    <rPh sb="77" eb="81">
      <t>ジンテキシゲン</t>
    </rPh>
    <rPh sb="82" eb="84">
      <t>カクホ</t>
    </rPh>
    <rPh sb="84" eb="85">
      <t>オヨ</t>
    </rPh>
    <rPh sb="86" eb="88">
      <t>シュウヤク</t>
    </rPh>
    <rPh sb="90" eb="92">
      <t>モンダイ</t>
    </rPh>
    <rPh sb="93" eb="95">
      <t>サンセキ</t>
    </rPh>
    <rPh sb="100" eb="102">
      <t>テイネン</t>
    </rPh>
    <rPh sb="102" eb="104">
      <t>エンチョウ</t>
    </rPh>
    <rPh sb="108" eb="110">
      <t>ジンテキ</t>
    </rPh>
    <rPh sb="110" eb="112">
      <t>シゲン</t>
    </rPh>
    <rPh sb="113" eb="115">
      <t>ガイブ</t>
    </rPh>
    <rPh sb="115" eb="117">
      <t>リュウシュツ</t>
    </rPh>
    <rPh sb="118" eb="122">
      <t>イッテイキカン</t>
    </rPh>
    <rPh sb="122" eb="124">
      <t>サキオク</t>
    </rPh>
    <rPh sb="130" eb="132">
      <t>ソシキ</t>
    </rPh>
    <rPh sb="133" eb="135">
      <t>サッシン</t>
    </rPh>
    <rPh sb="136" eb="137">
      <t>アラ</t>
    </rPh>
    <rPh sb="140" eb="142">
      <t>チケン</t>
    </rPh>
    <rPh sb="143" eb="145">
      <t>カクホ</t>
    </rPh>
    <rPh sb="159" eb="162">
      <t>トウキギョウ</t>
    </rPh>
    <rPh sb="162" eb="163">
      <t>ダン</t>
    </rPh>
    <rPh sb="164" eb="165">
      <t>ト</t>
    </rPh>
    <rPh sb="166" eb="167">
      <t>マ</t>
    </rPh>
    <rPh sb="168" eb="172">
      <t>ケイエイカンキョウ</t>
    </rPh>
    <rPh sb="177" eb="181">
      <t>ジンコウゲンショウ</t>
    </rPh>
    <rPh sb="182" eb="183">
      <t>クワ</t>
    </rPh>
    <rPh sb="185" eb="188">
      <t>チリテキ</t>
    </rPh>
    <rPh sb="188" eb="190">
      <t>ヨウイン</t>
    </rPh>
    <rPh sb="194" eb="198">
      <t>キュウスイゲンカ</t>
    </rPh>
    <rPh sb="198" eb="199">
      <t>オヨ</t>
    </rPh>
    <rPh sb="200" eb="205">
      <t>シセツリヨウリツ</t>
    </rPh>
    <rPh sb="206" eb="207">
      <t>メン</t>
    </rPh>
    <rPh sb="208" eb="212">
      <t>ルイジダンタイ</t>
    </rPh>
    <rPh sb="212" eb="214">
      <t>ヘイキン</t>
    </rPh>
    <rPh sb="215" eb="217">
      <t>シタマワ</t>
    </rPh>
    <rPh sb="218" eb="220">
      <t>ジョウキョウ</t>
    </rPh>
    <rPh sb="224" eb="226">
      <t>コンゴ</t>
    </rPh>
    <rPh sb="227" eb="229">
      <t>シセツ</t>
    </rPh>
    <rPh sb="229" eb="231">
      <t>ゼンタイ</t>
    </rPh>
    <rPh sb="241" eb="243">
      <t>ケントウ</t>
    </rPh>
    <rPh sb="245" eb="247">
      <t>ショクイン</t>
    </rPh>
    <rPh sb="248" eb="250">
      <t>ゲンショウ</t>
    </rPh>
    <rPh sb="251" eb="253">
      <t>ミス</t>
    </rPh>
    <rPh sb="255" eb="259">
      <t>テンケンタイセイ</t>
    </rPh>
    <rPh sb="260" eb="262">
      <t>ミナオ</t>
    </rPh>
    <rPh sb="264" eb="267">
      <t>ショウリョクカ</t>
    </rPh>
    <rPh sb="268" eb="269">
      <t>オコナ</t>
    </rPh>
    <rPh sb="273" eb="276">
      <t>コウリツテキ</t>
    </rPh>
    <rPh sb="277" eb="281">
      <t>ジゾクカノウ</t>
    </rPh>
    <rPh sb="282" eb="284">
      <t>ケイエイ</t>
    </rPh>
    <rPh sb="285" eb="287">
      <t>メザ</t>
    </rPh>
    <rPh sb="288" eb="29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</si>
</sst>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A5-4D91-BA61-4B4B1604E68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0.24</c:v>
                </c:pt>
                <c:pt idx="1">
                  <c:v>0.2</c:v>
                </c:pt>
                <c:pt idx="2">
                  <c:v>0.32</c:v>
                </c:pt>
                <c:pt idx="3">
                  <c:v>0.28000000000000003</c:v>
                </c:pt>
                <c:pt idx="4">
                  <c:v>0.4</c:v>
                </c:pt>
              </c:numCache>
            </c:numRef>
          </c:val>
          <c:smooth val="0"/>
          <c:extLst>
            <c:ext xmlns:c16="http://schemas.microsoft.com/office/drawing/2014/chart" uri="{C3380CC4-5D6E-409C-BE32-E72D297353CC}">
              <c16:uniqueId val="{00000001-4DA5-4D91-BA61-4B4B1604E68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42.66</c:v>
                </c:pt>
                <c:pt idx="1">
                  <c:v>45.04</c:v>
                </c:pt>
                <c:pt idx="2">
                  <c:v>42.46</c:v>
                </c:pt>
                <c:pt idx="3">
                  <c:v>43.42</c:v>
                </c:pt>
                <c:pt idx="4">
                  <c:v>45.66</c:v>
                </c:pt>
              </c:numCache>
            </c:numRef>
          </c:val>
          <c:extLst>
            <c:ext xmlns:c16="http://schemas.microsoft.com/office/drawing/2014/chart" uri="{C3380CC4-5D6E-409C-BE32-E72D297353CC}">
              <c16:uniqueId val="{00000000-62E9-4A52-810F-EABB292A5D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61.77</c:v>
                </c:pt>
                <c:pt idx="1">
                  <c:v>61.69</c:v>
                </c:pt>
                <c:pt idx="2">
                  <c:v>62.26</c:v>
                </c:pt>
                <c:pt idx="3">
                  <c:v>62.22</c:v>
                </c:pt>
                <c:pt idx="4">
                  <c:v>61.45</c:v>
                </c:pt>
              </c:numCache>
            </c:numRef>
          </c:val>
          <c:smooth val="0"/>
          <c:extLst>
            <c:ext xmlns:c16="http://schemas.microsoft.com/office/drawing/2014/chart" uri="{C3380CC4-5D6E-409C-BE32-E72D297353CC}">
              <c16:uniqueId val="{00000001-62E9-4A52-810F-EABB292A5D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630-4C97-BED3-6370CB4BC06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100.08</c:v>
                </c:pt>
                <c:pt idx="1">
                  <c:v>100</c:v>
                </c:pt>
                <c:pt idx="2">
                  <c:v>100.16</c:v>
                </c:pt>
                <c:pt idx="3">
                  <c:v>100.28</c:v>
                </c:pt>
                <c:pt idx="4">
                  <c:v>100.29</c:v>
                </c:pt>
              </c:numCache>
            </c:numRef>
          </c:val>
          <c:smooth val="0"/>
          <c:extLst>
            <c:ext xmlns:c16="http://schemas.microsoft.com/office/drawing/2014/chart" uri="{C3380CC4-5D6E-409C-BE32-E72D297353CC}">
              <c16:uniqueId val="{00000001-E630-4C97-BED3-6370CB4BC06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105.3</c:v>
                </c:pt>
                <c:pt idx="1">
                  <c:v>104.46</c:v>
                </c:pt>
                <c:pt idx="2">
                  <c:v>105.87</c:v>
                </c:pt>
                <c:pt idx="3">
                  <c:v>113.25</c:v>
                </c:pt>
                <c:pt idx="4">
                  <c:v>119.71</c:v>
                </c:pt>
              </c:numCache>
            </c:numRef>
          </c:val>
          <c:extLst>
            <c:ext xmlns:c16="http://schemas.microsoft.com/office/drawing/2014/chart" uri="{C3380CC4-5D6E-409C-BE32-E72D297353CC}">
              <c16:uniqueId val="{00000000-988D-448F-9F4A-757267A0250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112.98</c:v>
                </c:pt>
                <c:pt idx="1">
                  <c:v>112.91</c:v>
                </c:pt>
                <c:pt idx="2">
                  <c:v>111.13</c:v>
                </c:pt>
                <c:pt idx="3">
                  <c:v>112.49</c:v>
                </c:pt>
                <c:pt idx="4">
                  <c:v>107.33</c:v>
                </c:pt>
              </c:numCache>
            </c:numRef>
          </c:val>
          <c:smooth val="0"/>
          <c:extLst>
            <c:ext xmlns:c16="http://schemas.microsoft.com/office/drawing/2014/chart" uri="{C3380CC4-5D6E-409C-BE32-E72D297353CC}">
              <c16:uniqueId val="{00000001-988D-448F-9F4A-757267A0250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57.37</c:v>
                </c:pt>
                <c:pt idx="1">
                  <c:v>59.01</c:v>
                </c:pt>
                <c:pt idx="2">
                  <c:v>47.84</c:v>
                </c:pt>
                <c:pt idx="3">
                  <c:v>49.4</c:v>
                </c:pt>
                <c:pt idx="4">
                  <c:v>50.33</c:v>
                </c:pt>
              </c:numCache>
            </c:numRef>
          </c:val>
          <c:extLst>
            <c:ext xmlns:c16="http://schemas.microsoft.com/office/drawing/2014/chart" uri="{C3380CC4-5D6E-409C-BE32-E72D297353CC}">
              <c16:uniqueId val="{00000000-F465-41CD-951D-D6A4C6C5A34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55.77</c:v>
                </c:pt>
                <c:pt idx="1">
                  <c:v>56.48</c:v>
                </c:pt>
                <c:pt idx="2">
                  <c:v>57.5</c:v>
                </c:pt>
                <c:pt idx="3">
                  <c:v>58.52</c:v>
                </c:pt>
                <c:pt idx="4">
                  <c:v>59.51</c:v>
                </c:pt>
              </c:numCache>
            </c:numRef>
          </c:val>
          <c:smooth val="0"/>
          <c:extLst>
            <c:ext xmlns:c16="http://schemas.microsoft.com/office/drawing/2014/chart" uri="{C3380CC4-5D6E-409C-BE32-E72D297353CC}">
              <c16:uniqueId val="{00000001-F465-41CD-951D-D6A4C6C5A34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formatCode="#,##0.00;&quot;△&quot;#,##0.00;&quot;-&quot;">
                  <c:v>0.17</c:v>
                </c:pt>
                <c:pt idx="4" formatCode="#,##0.00;&quot;△&quot;#,##0.00;&quot;-&quot;">
                  <c:v>0.17</c:v>
                </c:pt>
              </c:numCache>
            </c:numRef>
          </c:val>
          <c:extLst>
            <c:ext xmlns:c16="http://schemas.microsoft.com/office/drawing/2014/chart" uri="{C3380CC4-5D6E-409C-BE32-E72D297353CC}">
              <c16:uniqueId val="{00000000-38CE-4527-9BDA-626B1C7C923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25.84</c:v>
                </c:pt>
                <c:pt idx="1">
                  <c:v>27.61</c:v>
                </c:pt>
                <c:pt idx="2">
                  <c:v>30.3</c:v>
                </c:pt>
                <c:pt idx="3">
                  <c:v>31.74</c:v>
                </c:pt>
                <c:pt idx="4">
                  <c:v>32.380000000000003</c:v>
                </c:pt>
              </c:numCache>
            </c:numRef>
          </c:val>
          <c:smooth val="0"/>
          <c:extLst>
            <c:ext xmlns:c16="http://schemas.microsoft.com/office/drawing/2014/chart" uri="{C3380CC4-5D6E-409C-BE32-E72D297353CC}">
              <c16:uniqueId val="{00000001-38CE-4527-9BDA-626B1C7C923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C3-418B-9882-F14A61ECC56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10.49</c:v>
                </c:pt>
                <c:pt idx="1">
                  <c:v>9.92</c:v>
                </c:pt>
                <c:pt idx="2">
                  <c:v>12.29</c:v>
                </c:pt>
                <c:pt idx="3">
                  <c:v>8.77</c:v>
                </c:pt>
                <c:pt idx="4">
                  <c:v>8.81</c:v>
                </c:pt>
              </c:numCache>
            </c:numRef>
          </c:val>
          <c:smooth val="0"/>
          <c:extLst>
            <c:ext xmlns:c16="http://schemas.microsoft.com/office/drawing/2014/chart" uri="{C3380CC4-5D6E-409C-BE32-E72D297353CC}">
              <c16:uniqueId val="{00000001-C7C3-418B-9882-F14A61ECC56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171.31</c:v>
                </c:pt>
                <c:pt idx="1">
                  <c:v>803.49</c:v>
                </c:pt>
                <c:pt idx="2">
                  <c:v>405.42</c:v>
                </c:pt>
                <c:pt idx="3">
                  <c:v>611.97</c:v>
                </c:pt>
                <c:pt idx="4">
                  <c:v>423.81</c:v>
                </c:pt>
              </c:numCache>
            </c:numRef>
          </c:val>
          <c:extLst>
            <c:ext xmlns:c16="http://schemas.microsoft.com/office/drawing/2014/chart" uri="{C3380CC4-5D6E-409C-BE32-E72D297353CC}">
              <c16:uniqueId val="{00000000-B8E4-4716-B37F-C2A6018D47A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258.49</c:v>
                </c:pt>
                <c:pt idx="1">
                  <c:v>271.10000000000002</c:v>
                </c:pt>
                <c:pt idx="2">
                  <c:v>284.45</c:v>
                </c:pt>
                <c:pt idx="3">
                  <c:v>309.23</c:v>
                </c:pt>
                <c:pt idx="4">
                  <c:v>313.43</c:v>
                </c:pt>
              </c:numCache>
            </c:numRef>
          </c:val>
          <c:smooth val="0"/>
          <c:extLst>
            <c:ext xmlns:c16="http://schemas.microsoft.com/office/drawing/2014/chart" uri="{C3380CC4-5D6E-409C-BE32-E72D297353CC}">
              <c16:uniqueId val="{00000001-B8E4-4716-B37F-C2A6018D47A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19.64</c:v>
                </c:pt>
                <c:pt idx="1">
                  <c:v>64.099999999999994</c:v>
                </c:pt>
                <c:pt idx="2">
                  <c:v>195.55</c:v>
                </c:pt>
                <c:pt idx="3">
                  <c:v>193.77</c:v>
                </c:pt>
                <c:pt idx="4">
                  <c:v>162.88999999999999</c:v>
                </c:pt>
              </c:numCache>
            </c:numRef>
          </c:val>
          <c:extLst>
            <c:ext xmlns:c16="http://schemas.microsoft.com/office/drawing/2014/chart" uri="{C3380CC4-5D6E-409C-BE32-E72D297353CC}">
              <c16:uniqueId val="{00000000-2581-4270-9A80-31DBF5BFA73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290.31</c:v>
                </c:pt>
                <c:pt idx="1">
                  <c:v>272.95999999999998</c:v>
                </c:pt>
                <c:pt idx="2">
                  <c:v>260.95999999999998</c:v>
                </c:pt>
                <c:pt idx="3">
                  <c:v>240.07</c:v>
                </c:pt>
                <c:pt idx="4">
                  <c:v>224.81</c:v>
                </c:pt>
              </c:numCache>
            </c:numRef>
          </c:val>
          <c:smooth val="0"/>
          <c:extLst>
            <c:ext xmlns:c16="http://schemas.microsoft.com/office/drawing/2014/chart" uri="{C3380CC4-5D6E-409C-BE32-E72D297353CC}">
              <c16:uniqueId val="{00000001-2581-4270-9A80-31DBF5BFA73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101.18</c:v>
                </c:pt>
                <c:pt idx="1">
                  <c:v>100.03</c:v>
                </c:pt>
                <c:pt idx="2">
                  <c:v>101.55</c:v>
                </c:pt>
                <c:pt idx="3">
                  <c:v>110.79</c:v>
                </c:pt>
                <c:pt idx="4">
                  <c:v>121.51</c:v>
                </c:pt>
              </c:numCache>
            </c:numRef>
          </c:val>
          <c:extLst>
            <c:ext xmlns:c16="http://schemas.microsoft.com/office/drawing/2014/chart" uri="{C3380CC4-5D6E-409C-BE32-E72D297353CC}">
              <c16:uniqueId val="{00000000-3AB0-4C0E-8489-8FB1529C6D1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112.83</c:v>
                </c:pt>
                <c:pt idx="1">
                  <c:v>112.84</c:v>
                </c:pt>
                <c:pt idx="2">
                  <c:v>110.77</c:v>
                </c:pt>
                <c:pt idx="3">
                  <c:v>112.35</c:v>
                </c:pt>
                <c:pt idx="4">
                  <c:v>106.47</c:v>
                </c:pt>
              </c:numCache>
            </c:numRef>
          </c:val>
          <c:smooth val="0"/>
          <c:extLst>
            <c:ext xmlns:c16="http://schemas.microsoft.com/office/drawing/2014/chart" uri="{C3380CC4-5D6E-409C-BE32-E72D297353CC}">
              <c16:uniqueId val="{00000001-3AB0-4C0E-8489-8FB1529C6D1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118.45</c:v>
                </c:pt>
                <c:pt idx="1">
                  <c:v>117.71</c:v>
                </c:pt>
                <c:pt idx="2">
                  <c:v>117.3</c:v>
                </c:pt>
                <c:pt idx="3">
                  <c:v>107.54</c:v>
                </c:pt>
                <c:pt idx="4">
                  <c:v>96.48</c:v>
                </c:pt>
              </c:numCache>
            </c:numRef>
          </c:val>
          <c:extLst>
            <c:ext xmlns:c16="http://schemas.microsoft.com/office/drawing/2014/chart" uri="{C3380CC4-5D6E-409C-BE32-E72D297353CC}">
              <c16:uniqueId val="{00000000-DF3F-48B1-9751-9427A020165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73.86</c:v>
                </c:pt>
                <c:pt idx="1">
                  <c:v>73.849999999999994</c:v>
                </c:pt>
                <c:pt idx="2">
                  <c:v>73.180000000000007</c:v>
                </c:pt>
                <c:pt idx="3">
                  <c:v>73.05</c:v>
                </c:pt>
                <c:pt idx="4">
                  <c:v>77.53</c:v>
                </c:pt>
              </c:numCache>
            </c:numRef>
          </c:val>
          <c:smooth val="0"/>
          <c:extLst>
            <c:ext xmlns:c16="http://schemas.microsoft.com/office/drawing/2014/chart" uri="{C3380CC4-5D6E-409C-BE32-E72D297353CC}">
              <c16:uniqueId val="{00000001-DF3F-48B1-9751-9427A020165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【313.43】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【77.53】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【32.38】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A55" zoomScale="145" zoomScaleNormal="145" workbookViewId="0">
      <selection activeCell="CB80" sqref="CB8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南予水道企業団</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用水供給事業</v>
      </c>
      <c r="Q8" s="44"/>
      <c r="R8" s="44"/>
      <c r="S8" s="44"/>
      <c r="T8" s="44"/>
      <c r="U8" s="44"/>
      <c r="V8" s="44"/>
      <c r="W8" s="44" t="str">
        <f>データ!$L$6</f>
        <v>B</v>
      </c>
      <c r="X8" s="44"/>
      <c r="Y8" s="44"/>
      <c r="Z8" s="44"/>
      <c r="AA8" s="44"/>
      <c r="AB8" s="44"/>
      <c r="AC8" s="44"/>
      <c r="AD8" s="44" t="str">
        <f>データ!$M$6</f>
        <v>その他</v>
      </c>
      <c r="AE8" s="44"/>
      <c r="AF8" s="44"/>
      <c r="AG8" s="44"/>
      <c r="AH8" s="44"/>
      <c r="AI8" s="44"/>
      <c r="AJ8" s="44"/>
      <c r="AK8" s="2"/>
      <c r="AL8" s="45" t="str">
        <f>データ!$R$6</f>
        <v>-</v>
      </c>
      <c r="AM8" s="45"/>
      <c r="AN8" s="45"/>
      <c r="AO8" s="45"/>
      <c r="AP8" s="45"/>
      <c r="AQ8" s="45"/>
      <c r="AR8" s="45"/>
      <c r="AS8" s="45"/>
      <c r="AT8" s="46" t="str">
        <f>データ!$S$6</f>
        <v>-</v>
      </c>
      <c r="AU8" s="47"/>
      <c r="AV8" s="47"/>
      <c r="AW8" s="47"/>
      <c r="AX8" s="47"/>
      <c r="AY8" s="47"/>
      <c r="AZ8" s="47"/>
      <c r="BA8" s="47"/>
      <c r="BB8" s="48" t="str">
        <f>データ!$T$6</f>
        <v>-</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86.86</v>
      </c>
      <c r="J10" s="47"/>
      <c r="K10" s="47"/>
      <c r="L10" s="47"/>
      <c r="M10" s="47"/>
      <c r="N10" s="47"/>
      <c r="O10" s="81"/>
      <c r="P10" s="48">
        <f>データ!$P$6</f>
        <v>72.64</v>
      </c>
      <c r="Q10" s="48"/>
      <c r="R10" s="48"/>
      <c r="S10" s="48"/>
      <c r="T10" s="48"/>
      <c r="U10" s="48"/>
      <c r="V10" s="48"/>
      <c r="W10" s="45">
        <f>データ!$Q$6</f>
        <v>0</v>
      </c>
      <c r="X10" s="45"/>
      <c r="Y10" s="45"/>
      <c r="Z10" s="45"/>
      <c r="AA10" s="45"/>
      <c r="AB10" s="45"/>
      <c r="AC10" s="45"/>
      <c r="AD10" s="2"/>
      <c r="AE10" s="2"/>
      <c r="AF10" s="2"/>
      <c r="AG10" s="2"/>
      <c r="AH10" s="2"/>
      <c r="AI10" s="2"/>
      <c r="AJ10" s="2"/>
      <c r="AK10" s="2"/>
      <c r="AL10" s="45">
        <f>データ!$U$6</f>
        <v>104247</v>
      </c>
      <c r="AM10" s="45"/>
      <c r="AN10" s="45"/>
      <c r="AO10" s="45"/>
      <c r="AP10" s="45"/>
      <c r="AQ10" s="45"/>
      <c r="AR10" s="45"/>
      <c r="AS10" s="45"/>
      <c r="AT10" s="46">
        <f>データ!$V$6</f>
        <v>112.91</v>
      </c>
      <c r="AU10" s="47"/>
      <c r="AV10" s="47"/>
      <c r="AW10" s="47"/>
      <c r="AX10" s="47"/>
      <c r="AY10" s="47"/>
      <c r="AZ10" s="47"/>
      <c r="BA10" s="47"/>
      <c r="BB10" s="48">
        <f>データ!$W$6</f>
        <v>923.28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【107.33】</v>
      </c>
      <c r="F85" s="13" t="str">
        <f>データ!AS6</f>
        <v>【8.81】</v>
      </c>
      <c r="G85" s="13" t="str">
        <f>データ!BD6</f>
        <v>【313.43】</v>
      </c>
      <c r="H85" s="13" t="str">
        <f>データ!BO6</f>
        <v>【224.81】</v>
      </c>
      <c r="I85" s="13" t="str">
        <f>データ!BZ6</f>
        <v>【106.47】</v>
      </c>
      <c r="J85" s="13" t="str">
        <f>データ!CK6</f>
        <v>【77.53】</v>
      </c>
      <c r="K85" s="13" t="str">
        <f>データ!CV6</f>
        <v>【61.45】</v>
      </c>
      <c r="L85" s="13" t="str">
        <f>データ!DG6</f>
        <v>【100.29】</v>
      </c>
      <c r="M85" s="13" t="str">
        <f>データ!DR6</f>
        <v>【59.51】</v>
      </c>
      <c r="N85" s="13" t="str">
        <f>データ!EC6</f>
        <v>【32.38】</v>
      </c>
      <c r="O85" s="13" t="str">
        <f>データ!EN6</f>
        <v>【0.40】</v>
      </c>
    </row>
  </sheetData>
  <sheetProtection algorithmName="SHA-512" hashValue="L10y8x6gr7SCWVhZ+2L53wr77RdULjEFwDJgzotzDtiFiEqHsuWhhp5Kp39a+6MTF8cyWO+G1C/ZWS4D8BGtmg==" saltValue="u7waZEFwToS0QQHNe/wgg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388866</v>
      </c>
      <c r="D6" s="20">
        <f t="shared" si="3"/>
        <v>46</v>
      </c>
      <c r="E6" s="20">
        <f t="shared" si="3"/>
        <v>1</v>
      </c>
      <c r="F6" s="20">
        <f t="shared" si="3"/>
        <v>0</v>
      </c>
      <c r="G6" s="20">
        <f t="shared" si="3"/>
        <v>2</v>
      </c>
      <c r="H6" s="20" t="str">
        <f t="shared" si="3"/>
        <v>愛媛県　南予水道企業団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86.86</v>
      </c>
      <c r="P6" s="21">
        <f t="shared" si="3"/>
        <v>72.64</v>
      </c>
      <c r="Q6" s="21">
        <f t="shared" si="3"/>
        <v>0</v>
      </c>
      <c r="R6" s="21" t="str">
        <f t="shared" si="3"/>
        <v>-</v>
      </c>
      <c r="S6" s="21" t="str">
        <f t="shared" si="3"/>
        <v>-</v>
      </c>
      <c r="T6" s="21" t="str">
        <f t="shared" si="3"/>
        <v>-</v>
      </c>
      <c r="U6" s="21">
        <f t="shared" si="3"/>
        <v>104247</v>
      </c>
      <c r="V6" s="21">
        <f t="shared" si="3"/>
        <v>112.91</v>
      </c>
      <c r="W6" s="21">
        <f t="shared" si="3"/>
        <v>923.28</v>
      </c>
      <c r="X6" s="22">
        <f>IF(X7="",NA(),X7)</f>
        <v>105.3</v>
      </c>
      <c r="Y6" s="22">
        <f t="shared" ref="Y6:AG6" si="4">IF(Y7="",NA(),Y7)</f>
        <v>104.46</v>
      </c>
      <c r="Z6" s="22">
        <f t="shared" si="4"/>
        <v>105.87</v>
      </c>
      <c r="AA6" s="22">
        <f t="shared" si="4"/>
        <v>113.25</v>
      </c>
      <c r="AB6" s="22">
        <f t="shared" si="4"/>
        <v>119.71</v>
      </c>
      <c r="AC6" s="22">
        <f t="shared" si="4"/>
        <v>112.98</v>
      </c>
      <c r="AD6" s="22">
        <f t="shared" si="4"/>
        <v>112.91</v>
      </c>
      <c r="AE6" s="22">
        <f t="shared" si="4"/>
        <v>111.13</v>
      </c>
      <c r="AF6" s="22">
        <f t="shared" si="4"/>
        <v>112.49</v>
      </c>
      <c r="AG6" s="22">
        <f t="shared" si="4"/>
        <v>107.33</v>
      </c>
      <c r="AH6" s="21" t="str">
        <f>IF(AH7="","",IF(AH7="-","【-】","【"&amp;SUBSTITUTE(TEXT(AH7,"#,##0.00"),"-","△")&amp;"】"))</f>
        <v>【107.33】</v>
      </c>
      <c r="AI6" s="21">
        <f>IF(AI7="",NA(),AI7)</f>
        <v>0</v>
      </c>
      <c r="AJ6" s="21">
        <f t="shared" ref="AJ6:AR6" si="5">IF(AJ7="",NA(),AJ7)</f>
        <v>0</v>
      </c>
      <c r="AK6" s="21">
        <f t="shared" si="5"/>
        <v>0</v>
      </c>
      <c r="AL6" s="21">
        <f t="shared" si="5"/>
        <v>0</v>
      </c>
      <c r="AM6" s="21">
        <f t="shared" si="5"/>
        <v>0</v>
      </c>
      <c r="AN6" s="22">
        <f t="shared" si="5"/>
        <v>10.49</v>
      </c>
      <c r="AO6" s="22">
        <f t="shared" si="5"/>
        <v>9.92</v>
      </c>
      <c r="AP6" s="22">
        <f t="shared" si="5"/>
        <v>12.29</v>
      </c>
      <c r="AQ6" s="22">
        <f t="shared" si="5"/>
        <v>8.77</v>
      </c>
      <c r="AR6" s="22">
        <f t="shared" si="5"/>
        <v>8.81</v>
      </c>
      <c r="AS6" s="21" t="str">
        <f>IF(AS7="","",IF(AS7="-","【-】","【"&amp;SUBSTITUTE(TEXT(AS7,"#,##0.00"),"-","△")&amp;"】"))</f>
        <v>【8.81】</v>
      </c>
      <c r="AT6" s="22">
        <f>IF(AT7="",NA(),AT7)</f>
        <v>171.31</v>
      </c>
      <c r="AU6" s="22">
        <f t="shared" ref="AU6:BC6" si="6">IF(AU7="",NA(),AU7)</f>
        <v>803.49</v>
      </c>
      <c r="AV6" s="22">
        <f t="shared" si="6"/>
        <v>405.42</v>
      </c>
      <c r="AW6" s="22">
        <f t="shared" si="6"/>
        <v>611.97</v>
      </c>
      <c r="AX6" s="22">
        <f t="shared" si="6"/>
        <v>423.81</v>
      </c>
      <c r="AY6" s="22">
        <f t="shared" si="6"/>
        <v>258.49</v>
      </c>
      <c r="AZ6" s="22">
        <f t="shared" si="6"/>
        <v>271.10000000000002</v>
      </c>
      <c r="BA6" s="22">
        <f t="shared" si="6"/>
        <v>284.45</v>
      </c>
      <c r="BB6" s="22">
        <f t="shared" si="6"/>
        <v>309.23</v>
      </c>
      <c r="BC6" s="22">
        <f t="shared" si="6"/>
        <v>313.43</v>
      </c>
      <c r="BD6" s="21" t="str">
        <f>IF(BD7="","",IF(BD7="-","【-】","【"&amp;SUBSTITUTE(TEXT(BD7,"#,##0.00"),"-","△")&amp;"】"))</f>
        <v>【313.43】</v>
      </c>
      <c r="BE6" s="22">
        <f>IF(BE7="",NA(),BE7)</f>
        <v>19.64</v>
      </c>
      <c r="BF6" s="22">
        <f t="shared" ref="BF6:BN6" si="7">IF(BF7="",NA(),BF7)</f>
        <v>64.099999999999994</v>
      </c>
      <c r="BG6" s="22">
        <f t="shared" si="7"/>
        <v>195.55</v>
      </c>
      <c r="BH6" s="22">
        <f t="shared" si="7"/>
        <v>193.77</v>
      </c>
      <c r="BI6" s="22">
        <f t="shared" si="7"/>
        <v>162.88999999999999</v>
      </c>
      <c r="BJ6" s="22">
        <f t="shared" si="7"/>
        <v>290.31</v>
      </c>
      <c r="BK6" s="22">
        <f t="shared" si="7"/>
        <v>272.95999999999998</v>
      </c>
      <c r="BL6" s="22">
        <f t="shared" si="7"/>
        <v>260.95999999999998</v>
      </c>
      <c r="BM6" s="22">
        <f t="shared" si="7"/>
        <v>240.07</v>
      </c>
      <c r="BN6" s="22">
        <f t="shared" si="7"/>
        <v>224.81</v>
      </c>
      <c r="BO6" s="21" t="str">
        <f>IF(BO7="","",IF(BO7="-","【-】","【"&amp;SUBSTITUTE(TEXT(BO7,"#,##0.00"),"-","△")&amp;"】"))</f>
        <v>【224.81】</v>
      </c>
      <c r="BP6" s="22">
        <f>IF(BP7="",NA(),BP7)</f>
        <v>101.18</v>
      </c>
      <c r="BQ6" s="22">
        <f t="shared" ref="BQ6:BY6" si="8">IF(BQ7="",NA(),BQ7)</f>
        <v>100.03</v>
      </c>
      <c r="BR6" s="22">
        <f t="shared" si="8"/>
        <v>101.55</v>
      </c>
      <c r="BS6" s="22">
        <f t="shared" si="8"/>
        <v>110.79</v>
      </c>
      <c r="BT6" s="22">
        <f t="shared" si="8"/>
        <v>121.51</v>
      </c>
      <c r="BU6" s="22">
        <f t="shared" si="8"/>
        <v>112.83</v>
      </c>
      <c r="BV6" s="22">
        <f t="shared" si="8"/>
        <v>112.84</v>
      </c>
      <c r="BW6" s="22">
        <f t="shared" si="8"/>
        <v>110.77</v>
      </c>
      <c r="BX6" s="22">
        <f t="shared" si="8"/>
        <v>112.35</v>
      </c>
      <c r="BY6" s="22">
        <f t="shared" si="8"/>
        <v>106.47</v>
      </c>
      <c r="BZ6" s="21" t="str">
        <f>IF(BZ7="","",IF(BZ7="-","【-】","【"&amp;SUBSTITUTE(TEXT(BZ7,"#,##0.00"),"-","△")&amp;"】"))</f>
        <v>【106.47】</v>
      </c>
      <c r="CA6" s="22">
        <f>IF(CA7="",NA(),CA7)</f>
        <v>118.45</v>
      </c>
      <c r="CB6" s="22">
        <f t="shared" ref="CB6:CJ6" si="9">IF(CB7="",NA(),CB7)</f>
        <v>117.71</v>
      </c>
      <c r="CC6" s="22">
        <f t="shared" si="9"/>
        <v>117.3</v>
      </c>
      <c r="CD6" s="22">
        <f t="shared" si="9"/>
        <v>107.54</v>
      </c>
      <c r="CE6" s="22">
        <f t="shared" si="9"/>
        <v>96.48</v>
      </c>
      <c r="CF6" s="22">
        <f t="shared" si="9"/>
        <v>73.86</v>
      </c>
      <c r="CG6" s="22">
        <f t="shared" si="9"/>
        <v>73.849999999999994</v>
      </c>
      <c r="CH6" s="22">
        <f t="shared" si="9"/>
        <v>73.180000000000007</v>
      </c>
      <c r="CI6" s="22">
        <f t="shared" si="9"/>
        <v>73.05</v>
      </c>
      <c r="CJ6" s="22">
        <f t="shared" si="9"/>
        <v>77.53</v>
      </c>
      <c r="CK6" s="21" t="str">
        <f>IF(CK7="","",IF(CK7="-","【-】","【"&amp;SUBSTITUTE(TEXT(CK7,"#,##0.00"),"-","△")&amp;"】"))</f>
        <v>【77.53】</v>
      </c>
      <c r="CL6" s="22">
        <f>IF(CL7="",NA(),CL7)</f>
        <v>42.66</v>
      </c>
      <c r="CM6" s="22">
        <f t="shared" ref="CM6:CU6" si="10">IF(CM7="",NA(),CM7)</f>
        <v>45.04</v>
      </c>
      <c r="CN6" s="22">
        <f t="shared" si="10"/>
        <v>42.46</v>
      </c>
      <c r="CO6" s="22">
        <f t="shared" si="10"/>
        <v>43.42</v>
      </c>
      <c r="CP6" s="22">
        <f t="shared" si="10"/>
        <v>45.66</v>
      </c>
      <c r="CQ6" s="22">
        <f t="shared" si="10"/>
        <v>61.77</v>
      </c>
      <c r="CR6" s="22">
        <f t="shared" si="10"/>
        <v>61.69</v>
      </c>
      <c r="CS6" s="22">
        <f t="shared" si="10"/>
        <v>62.26</v>
      </c>
      <c r="CT6" s="22">
        <f t="shared" si="10"/>
        <v>62.22</v>
      </c>
      <c r="CU6" s="22">
        <f t="shared" si="10"/>
        <v>61.45</v>
      </c>
      <c r="CV6" s="21" t="str">
        <f>IF(CV7="","",IF(CV7="-","【-】","【"&amp;SUBSTITUTE(TEXT(CV7,"#,##0.00"),"-","△")&amp;"】"))</f>
        <v>【61.45】</v>
      </c>
      <c r="CW6" s="22">
        <f>IF(CW7="",NA(),CW7)</f>
        <v>100</v>
      </c>
      <c r="CX6" s="22">
        <f t="shared" ref="CX6:DF6" si="11">IF(CX7="",NA(),CX7)</f>
        <v>100</v>
      </c>
      <c r="CY6" s="22">
        <f t="shared" si="11"/>
        <v>100</v>
      </c>
      <c r="CZ6" s="22">
        <f t="shared" si="11"/>
        <v>100</v>
      </c>
      <c r="DA6" s="22">
        <f t="shared" si="11"/>
        <v>100</v>
      </c>
      <c r="DB6" s="22">
        <f t="shared" si="11"/>
        <v>100.08</v>
      </c>
      <c r="DC6" s="22">
        <f t="shared" si="11"/>
        <v>100</v>
      </c>
      <c r="DD6" s="22">
        <f t="shared" si="11"/>
        <v>100.16</v>
      </c>
      <c r="DE6" s="22">
        <f t="shared" si="11"/>
        <v>100.28</v>
      </c>
      <c r="DF6" s="22">
        <f t="shared" si="11"/>
        <v>100.29</v>
      </c>
      <c r="DG6" s="21" t="str">
        <f>IF(DG7="","",IF(DG7="-","【-】","【"&amp;SUBSTITUTE(TEXT(DG7,"#,##0.00"),"-","△")&amp;"】"))</f>
        <v>【100.29】</v>
      </c>
      <c r="DH6" s="22">
        <f>IF(DH7="",NA(),DH7)</f>
        <v>57.37</v>
      </c>
      <c r="DI6" s="22">
        <f t="shared" ref="DI6:DQ6" si="12">IF(DI7="",NA(),DI7)</f>
        <v>59.01</v>
      </c>
      <c r="DJ6" s="22">
        <f t="shared" si="12"/>
        <v>47.84</v>
      </c>
      <c r="DK6" s="22">
        <f t="shared" si="12"/>
        <v>49.4</v>
      </c>
      <c r="DL6" s="22">
        <f t="shared" si="12"/>
        <v>50.33</v>
      </c>
      <c r="DM6" s="22">
        <f t="shared" si="12"/>
        <v>55.77</v>
      </c>
      <c r="DN6" s="22">
        <f t="shared" si="12"/>
        <v>56.48</v>
      </c>
      <c r="DO6" s="22">
        <f t="shared" si="12"/>
        <v>57.5</v>
      </c>
      <c r="DP6" s="22">
        <f t="shared" si="12"/>
        <v>58.52</v>
      </c>
      <c r="DQ6" s="22">
        <f t="shared" si="12"/>
        <v>59.51</v>
      </c>
      <c r="DR6" s="21" t="str">
        <f>IF(DR7="","",IF(DR7="-","【-】","【"&amp;SUBSTITUTE(TEXT(DR7,"#,##0.00"),"-","△")&amp;"】"))</f>
        <v>【59.51】</v>
      </c>
      <c r="DS6" s="21">
        <f>IF(DS7="",NA(),DS7)</f>
        <v>0</v>
      </c>
      <c r="DT6" s="21">
        <f t="shared" ref="DT6:EB6" si="13">IF(DT7="",NA(),DT7)</f>
        <v>0</v>
      </c>
      <c r="DU6" s="21">
        <f t="shared" si="13"/>
        <v>0</v>
      </c>
      <c r="DV6" s="22">
        <f t="shared" si="13"/>
        <v>0.17</v>
      </c>
      <c r="DW6" s="22">
        <f t="shared" si="13"/>
        <v>0.17</v>
      </c>
      <c r="DX6" s="22">
        <f t="shared" si="13"/>
        <v>25.84</v>
      </c>
      <c r="DY6" s="22">
        <f t="shared" si="13"/>
        <v>27.61</v>
      </c>
      <c r="DZ6" s="22">
        <f t="shared" si="13"/>
        <v>30.3</v>
      </c>
      <c r="EA6" s="22">
        <f t="shared" si="13"/>
        <v>31.74</v>
      </c>
      <c r="EB6" s="22">
        <f t="shared" si="13"/>
        <v>32.380000000000003</v>
      </c>
      <c r="EC6" s="21" t="str">
        <f>IF(EC7="","",IF(EC7="-","【-】","【"&amp;SUBSTITUTE(TEXT(EC7,"#,##0.00"),"-","△")&amp;"】"))</f>
        <v>【32.38】</v>
      </c>
      <c r="ED6" s="21">
        <f>IF(ED7="",NA(),ED7)</f>
        <v>0</v>
      </c>
      <c r="EE6" s="21">
        <f t="shared" ref="EE6:EM6" si="14">IF(EE7="",NA(),EE7)</f>
        <v>0</v>
      </c>
      <c r="EF6" s="21">
        <f t="shared" si="14"/>
        <v>0</v>
      </c>
      <c r="EG6" s="21">
        <f t="shared" si="14"/>
        <v>0</v>
      </c>
      <c r="EH6" s="21">
        <f t="shared" si="14"/>
        <v>0</v>
      </c>
      <c r="EI6" s="22">
        <f t="shared" si="14"/>
        <v>0.24</v>
      </c>
      <c r="EJ6" s="22">
        <f t="shared" si="14"/>
        <v>0.2</v>
      </c>
      <c r="EK6" s="22">
        <f t="shared" si="14"/>
        <v>0.32</v>
      </c>
      <c r="EL6" s="22">
        <f t="shared" si="14"/>
        <v>0.28000000000000003</v>
      </c>
      <c r="EM6" s="22">
        <f t="shared" si="14"/>
        <v>0.4</v>
      </c>
      <c r="EN6" s="21" t="str">
        <f>IF(EN7="","",IF(EN7="-","【-】","【"&amp;SUBSTITUTE(TEXT(EN7,"#,##0.00"),"-","△")&amp;"】"))</f>
        <v>【0.40】</v>
      </c>
    </row>
    <row r="7" spans="1:144" s="23" customFormat="1" x14ac:dyDescent="0.15">
      <c r="A7" s="15"/>
      <c r="B7" s="24">
        <v>2022</v>
      </c>
      <c r="C7" s="24">
        <v>388866</v>
      </c>
      <c r="D7" s="24">
        <v>46</v>
      </c>
      <c r="E7" s="24">
        <v>1</v>
      </c>
      <c r="F7" s="24">
        <v>0</v>
      </c>
      <c r="G7" s="24">
        <v>2</v>
      </c>
      <c r="H7" s="24" t="s">
        <v>92</v>
      </c>
      <c r="I7" s="24" t="s">
        <v>93</v>
      </c>
      <c r="J7" s="24" t="s">
        <v>94</v>
      </c>
      <c r="K7" s="24" t="s">
        <v>95</v>
      </c>
      <c r="L7" s="24" t="s">
        <v>96</v>
      </c>
      <c r="M7" s="24" t="s">
        <v>97</v>
      </c>
      <c r="N7" s="25" t="s">
        <v>98</v>
      </c>
      <c r="O7" s="25">
        <v>86.86</v>
      </c>
      <c r="P7" s="25">
        <v>72.64</v>
      </c>
      <c r="Q7" s="25">
        <v>0</v>
      </c>
      <c r="R7" s="25" t="s">
        <v>98</v>
      </c>
      <c r="S7" s="25" t="s">
        <v>98</v>
      </c>
      <c r="T7" s="25" t="s">
        <v>98</v>
      </c>
      <c r="U7" s="25">
        <v>104247</v>
      </c>
      <c r="V7" s="25">
        <v>112.91</v>
      </c>
      <c r="W7" s="25">
        <v>923.28</v>
      </c>
      <c r="X7" s="25">
        <v>105.3</v>
      </c>
      <c r="Y7" s="25">
        <v>104.46</v>
      </c>
      <c r="Z7" s="25">
        <v>105.87</v>
      </c>
      <c r="AA7" s="25">
        <v>113.25</v>
      </c>
      <c r="AB7" s="25">
        <v>119.71</v>
      </c>
      <c r="AC7" s="25">
        <v>112.98</v>
      </c>
      <c r="AD7" s="25">
        <v>112.91</v>
      </c>
      <c r="AE7" s="25">
        <v>111.13</v>
      </c>
      <c r="AF7" s="25">
        <v>112.49</v>
      </c>
      <c r="AG7" s="25">
        <v>107.33</v>
      </c>
      <c r="AH7" s="25">
        <v>107.33</v>
      </c>
      <c r="AI7" s="25">
        <v>0</v>
      </c>
      <c r="AJ7" s="25">
        <v>0</v>
      </c>
      <c r="AK7" s="25">
        <v>0</v>
      </c>
      <c r="AL7" s="25">
        <v>0</v>
      </c>
      <c r="AM7" s="25">
        <v>0</v>
      </c>
      <c r="AN7" s="25">
        <v>10.49</v>
      </c>
      <c r="AO7" s="25">
        <v>9.92</v>
      </c>
      <c r="AP7" s="25">
        <v>12.29</v>
      </c>
      <c r="AQ7" s="25">
        <v>8.77</v>
      </c>
      <c r="AR7" s="25">
        <v>8.81</v>
      </c>
      <c r="AS7" s="25">
        <v>8.81</v>
      </c>
      <c r="AT7" s="25">
        <v>171.31</v>
      </c>
      <c r="AU7" s="25">
        <v>803.49</v>
      </c>
      <c r="AV7" s="25">
        <v>405.42</v>
      </c>
      <c r="AW7" s="25">
        <v>611.97</v>
      </c>
      <c r="AX7" s="25">
        <v>423.81</v>
      </c>
      <c r="AY7" s="25">
        <v>258.49</v>
      </c>
      <c r="AZ7" s="25">
        <v>271.10000000000002</v>
      </c>
      <c r="BA7" s="25">
        <v>284.45</v>
      </c>
      <c r="BB7" s="25">
        <v>309.23</v>
      </c>
      <c r="BC7" s="25">
        <v>313.43</v>
      </c>
      <c r="BD7" s="25">
        <v>313.43</v>
      </c>
      <c r="BE7" s="25">
        <v>19.64</v>
      </c>
      <c r="BF7" s="25">
        <v>64.099999999999994</v>
      </c>
      <c r="BG7" s="25">
        <v>195.55</v>
      </c>
      <c r="BH7" s="25">
        <v>193.77</v>
      </c>
      <c r="BI7" s="25">
        <v>162.88999999999999</v>
      </c>
      <c r="BJ7" s="25">
        <v>290.31</v>
      </c>
      <c r="BK7" s="25">
        <v>272.95999999999998</v>
      </c>
      <c r="BL7" s="25">
        <v>260.95999999999998</v>
      </c>
      <c r="BM7" s="25">
        <v>240.07</v>
      </c>
      <c r="BN7" s="25">
        <v>224.81</v>
      </c>
      <c r="BO7" s="25">
        <v>224.81</v>
      </c>
      <c r="BP7" s="25">
        <v>101.18</v>
      </c>
      <c r="BQ7" s="25">
        <v>100.03</v>
      </c>
      <c r="BR7" s="25">
        <v>101.55</v>
      </c>
      <c r="BS7" s="25">
        <v>110.79</v>
      </c>
      <c r="BT7" s="25">
        <v>121.51</v>
      </c>
      <c r="BU7" s="25">
        <v>112.83</v>
      </c>
      <c r="BV7" s="25">
        <v>112.84</v>
      </c>
      <c r="BW7" s="25">
        <v>110.77</v>
      </c>
      <c r="BX7" s="25">
        <v>112.35</v>
      </c>
      <c r="BY7" s="25">
        <v>106.47</v>
      </c>
      <c r="BZ7" s="25">
        <v>106.47</v>
      </c>
      <c r="CA7" s="25">
        <v>118.45</v>
      </c>
      <c r="CB7" s="25">
        <v>117.71</v>
      </c>
      <c r="CC7" s="25">
        <v>117.3</v>
      </c>
      <c r="CD7" s="25">
        <v>107.54</v>
      </c>
      <c r="CE7" s="25">
        <v>96.48</v>
      </c>
      <c r="CF7" s="25">
        <v>73.86</v>
      </c>
      <c r="CG7" s="25">
        <v>73.849999999999994</v>
      </c>
      <c r="CH7" s="25">
        <v>73.180000000000007</v>
      </c>
      <c r="CI7" s="25">
        <v>73.05</v>
      </c>
      <c r="CJ7" s="25">
        <v>77.53</v>
      </c>
      <c r="CK7" s="25">
        <v>77.53</v>
      </c>
      <c r="CL7" s="25">
        <v>42.66</v>
      </c>
      <c r="CM7" s="25">
        <v>45.04</v>
      </c>
      <c r="CN7" s="25">
        <v>42.46</v>
      </c>
      <c r="CO7" s="25">
        <v>43.42</v>
      </c>
      <c r="CP7" s="25">
        <v>45.66</v>
      </c>
      <c r="CQ7" s="25">
        <v>61.77</v>
      </c>
      <c r="CR7" s="25">
        <v>61.69</v>
      </c>
      <c r="CS7" s="25">
        <v>62.26</v>
      </c>
      <c r="CT7" s="25">
        <v>62.22</v>
      </c>
      <c r="CU7" s="25">
        <v>61.45</v>
      </c>
      <c r="CV7" s="25">
        <v>61.45</v>
      </c>
      <c r="CW7" s="25">
        <v>100</v>
      </c>
      <c r="CX7" s="25">
        <v>100</v>
      </c>
      <c r="CY7" s="25">
        <v>100</v>
      </c>
      <c r="CZ7" s="25">
        <v>100</v>
      </c>
      <c r="DA7" s="25">
        <v>100</v>
      </c>
      <c r="DB7" s="25">
        <v>100.08</v>
      </c>
      <c r="DC7" s="25">
        <v>100</v>
      </c>
      <c r="DD7" s="25">
        <v>100.16</v>
      </c>
      <c r="DE7" s="25">
        <v>100.28</v>
      </c>
      <c r="DF7" s="25">
        <v>100.29</v>
      </c>
      <c r="DG7" s="25">
        <v>100.29</v>
      </c>
      <c r="DH7" s="25">
        <v>57.37</v>
      </c>
      <c r="DI7" s="25">
        <v>59.01</v>
      </c>
      <c r="DJ7" s="25">
        <v>47.84</v>
      </c>
      <c r="DK7" s="25">
        <v>49.4</v>
      </c>
      <c r="DL7" s="25">
        <v>50.33</v>
      </c>
      <c r="DM7" s="25">
        <v>55.77</v>
      </c>
      <c r="DN7" s="25">
        <v>56.48</v>
      </c>
      <c r="DO7" s="25">
        <v>57.5</v>
      </c>
      <c r="DP7" s="25">
        <v>58.52</v>
      </c>
      <c r="DQ7" s="25">
        <v>59.51</v>
      </c>
      <c r="DR7" s="25">
        <v>59.51</v>
      </c>
      <c r="DS7" s="25">
        <v>0</v>
      </c>
      <c r="DT7" s="25">
        <v>0</v>
      </c>
      <c r="DU7" s="25">
        <v>0</v>
      </c>
      <c r="DV7" s="25">
        <v>0.17</v>
      </c>
      <c r="DW7" s="25">
        <v>0.17</v>
      </c>
      <c r="DX7" s="25">
        <v>25.84</v>
      </c>
      <c r="DY7" s="25">
        <v>27.61</v>
      </c>
      <c r="DZ7" s="25">
        <v>30.3</v>
      </c>
      <c r="EA7" s="25">
        <v>31.74</v>
      </c>
      <c r="EB7" s="25">
        <v>32.380000000000003</v>
      </c>
      <c r="EC7" s="25">
        <v>32.380000000000003</v>
      </c>
      <c r="ED7" s="25">
        <v>0</v>
      </c>
      <c r="EE7" s="25">
        <v>0</v>
      </c>
      <c r="EF7" s="25">
        <v>0</v>
      </c>
      <c r="EG7" s="25">
        <v>0</v>
      </c>
      <c r="EH7" s="25">
        <v>0</v>
      </c>
      <c r="EI7" s="25">
        <v>0.24</v>
      </c>
      <c r="EJ7" s="25">
        <v>0.2</v>
      </c>
      <c r="EK7" s="25">
        <v>0.32</v>
      </c>
      <c r="EL7" s="25">
        <v>0.28000000000000003</v>
      </c>
      <c r="EM7" s="25">
        <v>0.4</v>
      </c>
      <c r="EN7" s="25">
        <v>0.4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2024-01-26T04:16:43Z</cp:lastPrinted>
  <dcterms:created xsi:type="dcterms:W3CDTF">2023-12-05T01:00:21Z</dcterms:created>
  <dcterms:modified xsi:type="dcterms:W3CDTF">2023-12-05T01:00:21Z</dcterms:modified>
  <cp:category/>
</cp:coreProperties>
</file>