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72.17.23.250\上下水道課\共有フォルダ\23_提出\23-01_共通\23-01-02_庁外\①市町振興課\2023\2024.1.16Fw 【213〆】公営企業に係る経営比較分析表（令和４年度決算）の分析等について（照会）\"/>
    </mc:Choice>
  </mc:AlternateContent>
  <xr:revisionPtr revIDLastSave="0" documentId="13_ncr:1_{BEC7C0FB-BBBE-4153-A8C3-8D277396A36B}" xr6:coauthVersionLast="36" xr6:coauthVersionMax="36" xr10:uidLastSave="{00000000-0000-0000-0000-000000000000}"/>
  <workbookProtection workbookAlgorithmName="SHA-512" workbookHashValue="Q5R001+3weguZRrDDAC/kt7oOGR6wUqAd6ziKbm9z0SZtArxgq5avUVwzBuHgWqVesN5njMQJVWk6Atk/66tKQ==" workbookSaltValue="+d6J1hDY6fte9RY3b8Oac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E85" i="4"/>
  <c r="BB10" i="4"/>
  <c r="AT10" i="4"/>
  <c r="AL10" i="4"/>
  <c r="W10" i="4"/>
  <c r="I10" i="4"/>
  <c r="BB8" i="4"/>
  <c r="AT8" i="4"/>
  <c r="AL8" i="4"/>
  <c r="AD8" i="4"/>
  <c r="W8" i="4"/>
  <c r="P8" i="4"/>
  <c r="I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<sst xmlns="http://schemas.openxmlformats.org/spreadsheetml/2006/main" count="228" uniqueCount="113">
  <si>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</si>
  <si>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</si>
  <si>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</si>
  <si>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</si>
  <si>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</si>
  <si>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</si>
  <si>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</si>
  <si>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</si>
  <si>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</si>
  <si>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</si>
  <si>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</si>
  <si>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</si>
  <si>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</si>
  <si>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</si>
  <si>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</si>
  <si>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</si>
  <si>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</si>
  <si>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</si>
  <si>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</si>
  <si>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</si>
  <si>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</si>
  <si>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</si>
  <si>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</si>
  <si>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</si>
  <si>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</si>
  <si>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</si>
  <si>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</si>
  <si>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</si>
  <si>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</si>
  <si>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</si>
  <si>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</si>
  <si>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</si>
  <si>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</si>
  <si>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</si>
  <si>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</si>
  <si>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</si>
  <si>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</si>
  <si>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</si>
  <si>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</si>
  <si>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</si>
  <si>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</si>
  <si>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</si>
  <si>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</si>
  <si>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</si>
  <si>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</si>
  <si>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</si>
  <si>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</si>
  <si>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</si>
  <si>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</si>
  <si>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</si>
  <si>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</si>
  <si>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</si>
  <si>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</si>
  <si>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</si>
  <si>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</si>
  <si>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</si>
  <si>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</si>
  <si>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</si>
  <si>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</si>
  <si>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</si>
  <si>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</si>
  <si>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</si>
  <si>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</si>
  <si>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</si>
  <si>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</si>
  <si>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</si>
  <si>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</si>
  <si>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</si>
  <si>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</si>
  <si>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</si>
  <si>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</si>
  <si>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</si>
  <si>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</si>
  <si>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</si>
  <si>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</si>
  <si>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</si>
  <si>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</si>
  <si>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</si>
  <si>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</si>
  <si>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</si>
  <si>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</si>
  <si>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</si>
  <si>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</si>
  <si>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</si>
  <si>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</si>
  <si>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</si>
  <si>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</si>
  <si>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</si>
  <si>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</si>
  <si>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</si>
  <si>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</si>
  <si>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</si>
  <si>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</si>
  <si>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</si>
  <si>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</si>
  <si>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</si>
  <si>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</si>
  <si>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</si>
  <si>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</si>
  <si>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</si>
  <si>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</si>
  <si>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</si>
  <si>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</si>
  <si>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</si>
  <si>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</si>
  <si>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</si>
  <si>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</si>
  <si>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</si>
  <si>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</si>
  <si>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</si>
  <si>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後も安全・安心な水を供給していけるよう、第６次拡張事業計画に基づいた施設建設及び管路の耐震対策を進めていく必要がある。そのためには、常に経営状況をモニタリングし、計画的な投資とそれに伴う企業債の借入の収支バランスを慎重に見据え、事業の推進に努めていかなければならない。</t>
    <rPh sb="1" eb="3">
      <t>コンゴ</t>
    </rPh>
    <rPh sb="4" eb="6">
      <t>アンゼン</t>
    </rPh>
    <rPh sb="7" eb="9">
      <t>アンシン</t>
    </rPh>
    <rPh sb="10" eb="11">
      <t>ミズ</t>
    </rPh>
    <rPh sb="12" eb="14">
      <t>キョウキュウ</t>
    </rPh>
    <rPh sb="22" eb="23">
      <t>ダイ</t>
    </rPh>
    <rPh sb="24" eb="25">
      <t>ツギ</t>
    </rPh>
    <rPh sb="25" eb="27">
      <t>カクチョウ</t>
    </rPh>
    <rPh sb="27" eb="29">
      <t>ジギョウ</t>
    </rPh>
    <rPh sb="29" eb="31">
      <t>ケイカク</t>
    </rPh>
    <rPh sb="32" eb="33">
      <t>モト</t>
    </rPh>
    <rPh sb="36" eb="38">
      <t>シセツ</t>
    </rPh>
    <rPh sb="38" eb="40">
      <t>ケンセツ</t>
    </rPh>
    <rPh sb="40" eb="41">
      <t>オヨ</t>
    </rPh>
    <rPh sb="42" eb="44">
      <t>カンロ</t>
    </rPh>
    <rPh sb="45" eb="47">
      <t>タイシン</t>
    </rPh>
    <rPh sb="47" eb="49">
      <t>タイサク</t>
    </rPh>
    <rPh sb="50" eb="51">
      <t>スス</t>
    </rPh>
    <rPh sb="55" eb="57">
      <t>ヒツヨウ</t>
    </rPh>
    <rPh sb="68" eb="69">
      <t>ツネ</t>
    </rPh>
    <rPh sb="70" eb="72">
      <t>ケイエイ</t>
    </rPh>
    <rPh sb="72" eb="74">
      <t>ジョウキョウ</t>
    </rPh>
    <rPh sb="83" eb="86">
      <t>ケイカクテキ</t>
    </rPh>
    <rPh sb="87" eb="89">
      <t>トウシ</t>
    </rPh>
    <rPh sb="93" eb="94">
      <t>トモナ</t>
    </rPh>
    <rPh sb="95" eb="97">
      <t>キギョウ</t>
    </rPh>
    <rPh sb="97" eb="98">
      <t>サイ</t>
    </rPh>
    <rPh sb="99" eb="101">
      <t>カリイレ</t>
    </rPh>
    <rPh sb="102" eb="104">
      <t>シュウシ</t>
    </rPh>
    <rPh sb="109" eb="111">
      <t>シンチョウ</t>
    </rPh>
    <rPh sb="112" eb="114">
      <t>ミス</t>
    </rPh>
    <rPh sb="116" eb="118">
      <t>ジギョウ</t>
    </rPh>
    <rPh sb="119" eb="121">
      <t>スイシン</t>
    </rPh>
    <rPh sb="122" eb="123">
      <t>ツト</t>
    </rPh>
    <phoneticPr fontId="4"/>
  </si>
  <si>
    <t>　経営の健全性を示す経常収支比率は、有収水量の減少に伴う給水収益の減少があったものの、支払利息の減少等により、前年度比3.09ポイント増の97.73％となった。しかし、平成30年度以降、健全経営の水準とされる100％を下回る状況が続いている。
　料金水準の妥当性を示す料金回収率は、前年度比3.10ポイント増の94.96％となり、前年度からは改善されているものの、事業に必要な費用を給水収益で賄いきれていない状況が続いている。累積欠損金は発生していないが、経営改善に向けた取組みが必要となってきており、令和４年度から料金改定等の検討を進めている。
　施設利用率や有収率は、類似団体の平均値より高い状態を維持できており、給水原価は、類似団体の平均値より低い状態を維持できていることから、効率的な給水が行えていると言える。ただ、有収率は、ここ数年、減少傾向にあることから、今後、より適切な管路等の管理・点検に努めていかなければならない。
　一方、短期的な支払能力を示す流動比率は、類似団体の平均値を上回っているものの、令和２年度以降、落ち込んだ状態が続いている。今後、浄水場整備に伴う多額の支出が予定されていることから、堅実な経営の見通しを立てていかなければならない。</t>
    <rPh sb="1" eb="3">
      <t>ケイエイ</t>
    </rPh>
    <rPh sb="4" eb="7">
      <t>ケンゼンセイ</t>
    </rPh>
    <rPh sb="8" eb="9">
      <t>シメ</t>
    </rPh>
    <rPh sb="10" eb="12">
      <t>ケイジョウ</t>
    </rPh>
    <rPh sb="12" eb="14">
      <t>シュウシ</t>
    </rPh>
    <rPh sb="14" eb="16">
      <t>ヒリツ</t>
    </rPh>
    <rPh sb="18" eb="20">
      <t>ユウシュウ</t>
    </rPh>
    <rPh sb="20" eb="22">
      <t>スイリョウ</t>
    </rPh>
    <rPh sb="23" eb="25">
      <t>ゲンショウ</t>
    </rPh>
    <rPh sb="26" eb="27">
      <t>トモナ</t>
    </rPh>
    <rPh sb="28" eb="30">
      <t>キュウスイ</t>
    </rPh>
    <rPh sb="30" eb="32">
      <t>シュウエキ</t>
    </rPh>
    <rPh sb="33" eb="35">
      <t>ゲンショウ</t>
    </rPh>
    <rPh sb="43" eb="45">
      <t>シハライ</t>
    </rPh>
    <rPh sb="45" eb="47">
      <t>リソク</t>
    </rPh>
    <rPh sb="48" eb="50">
      <t>ゲンショウ</t>
    </rPh>
    <rPh sb="50" eb="51">
      <t>トウ</t>
    </rPh>
    <rPh sb="55" eb="59">
      <t>ゼンネンドヒ</t>
    </rPh>
    <rPh sb="67" eb="68">
      <t>ゾウ</t>
    </rPh>
    <rPh sb="84" eb="86">
      <t>ヘイセイ</t>
    </rPh>
    <rPh sb="88" eb="90">
      <t>ネンド</t>
    </rPh>
    <rPh sb="90" eb="92">
      <t>イコウ</t>
    </rPh>
    <rPh sb="93" eb="95">
      <t>ケンゼン</t>
    </rPh>
    <rPh sb="95" eb="97">
      <t>ケイエイ</t>
    </rPh>
    <rPh sb="98" eb="100">
      <t>スイジュン</t>
    </rPh>
    <rPh sb="109" eb="111">
      <t>シタマワ</t>
    </rPh>
    <rPh sb="112" eb="114">
      <t>ジョウキョウ</t>
    </rPh>
    <rPh sb="115" eb="116">
      <t>ツヅ</t>
    </rPh>
    <rPh sb="213" eb="215">
      <t>ルイセキ</t>
    </rPh>
    <rPh sb="215" eb="217">
      <t>ケッソン</t>
    </rPh>
    <rPh sb="217" eb="218">
      <t>キン</t>
    </rPh>
    <rPh sb="219" eb="221">
      <t>ハッセイ</t>
    </rPh>
    <rPh sb="228" eb="230">
      <t>ケイエイ</t>
    </rPh>
    <rPh sb="230" eb="232">
      <t>カイゼン</t>
    </rPh>
    <rPh sb="233" eb="234">
      <t>ム</t>
    </rPh>
    <rPh sb="236" eb="238">
      <t>トリク</t>
    </rPh>
    <rPh sb="240" eb="242">
      <t>ヒツヨウ</t>
    </rPh>
    <rPh sb="251" eb="253">
      <t>レイワ</t>
    </rPh>
    <rPh sb="254" eb="256">
      <t>ネンド</t>
    </rPh>
    <rPh sb="258" eb="260">
      <t>リョウキン</t>
    </rPh>
    <rPh sb="260" eb="262">
      <t>カイテイ</t>
    </rPh>
    <rPh sb="262" eb="263">
      <t>トウ</t>
    </rPh>
    <rPh sb="264" eb="266">
      <t>ケントウ</t>
    </rPh>
    <rPh sb="267" eb="268">
      <t>スス</t>
    </rPh>
    <rPh sb="275" eb="277">
      <t>シセツ</t>
    </rPh>
    <rPh sb="277" eb="279">
      <t>リヨウ</t>
    </rPh>
    <rPh sb="279" eb="280">
      <t>リツ</t>
    </rPh>
    <rPh sb="281" eb="284">
      <t>ユウシュウリツ</t>
    </rPh>
    <rPh sb="286" eb="288">
      <t>ルイジ</t>
    </rPh>
    <rPh sb="288" eb="290">
      <t>ダンタイ</t>
    </rPh>
    <rPh sb="291" eb="294">
      <t>ヘイキンチ</t>
    </rPh>
    <rPh sb="296" eb="297">
      <t>タカ</t>
    </rPh>
    <rPh sb="298" eb="300">
      <t>ジョウタイ</t>
    </rPh>
    <rPh sb="301" eb="303">
      <t>イジ</t>
    </rPh>
    <rPh sb="309" eb="311">
      <t>キュウスイ</t>
    </rPh>
    <rPh sb="311" eb="313">
      <t>ゲンカ</t>
    </rPh>
    <rPh sb="315" eb="317">
      <t>ルイジ</t>
    </rPh>
    <rPh sb="317" eb="319">
      <t>ダンタイ</t>
    </rPh>
    <rPh sb="320" eb="323">
      <t>ヘイキンチ</t>
    </rPh>
    <rPh sb="325" eb="326">
      <t>ヒク</t>
    </rPh>
    <rPh sb="327" eb="329">
      <t>ジョウタイ</t>
    </rPh>
    <rPh sb="330" eb="332">
      <t>イジ</t>
    </rPh>
    <rPh sb="342" eb="345">
      <t>コウリツテキ</t>
    </rPh>
    <rPh sb="346" eb="348">
      <t>キュウスイ</t>
    </rPh>
    <rPh sb="349" eb="350">
      <t>オコナ</t>
    </rPh>
    <rPh sb="355" eb="356">
      <t>イ</t>
    </rPh>
    <rPh sb="362" eb="365">
      <t>ユウシュウリツ</t>
    </rPh>
    <rPh sb="369" eb="371">
      <t>スウネン</t>
    </rPh>
    <rPh sb="372" eb="374">
      <t>ゲンショウ</t>
    </rPh>
    <rPh sb="374" eb="376">
      <t>ケイコウ</t>
    </rPh>
    <rPh sb="392" eb="394">
      <t>カンロ</t>
    </rPh>
    <rPh sb="418" eb="420">
      <t>イッポウ</t>
    </rPh>
    <rPh sb="421" eb="424">
      <t>タンキテキ</t>
    </rPh>
    <rPh sb="425" eb="427">
      <t>シハライ</t>
    </rPh>
    <rPh sb="427" eb="429">
      <t>ノウリョク</t>
    </rPh>
    <rPh sb="430" eb="431">
      <t>シメ</t>
    </rPh>
    <rPh sb="432" eb="434">
      <t>リュウドウ</t>
    </rPh>
    <rPh sb="434" eb="436">
      <t>ヒリツ</t>
    </rPh>
    <rPh sb="438" eb="440">
      <t>ルイジ</t>
    </rPh>
    <rPh sb="440" eb="442">
      <t>ダンタイ</t>
    </rPh>
    <rPh sb="443" eb="446">
      <t>ヘイキンチ</t>
    </rPh>
    <rPh sb="447" eb="449">
      <t>ウワマワ</t>
    </rPh>
    <rPh sb="457" eb="459">
      <t>レイワ</t>
    </rPh>
    <rPh sb="460" eb="462">
      <t>ネンド</t>
    </rPh>
    <rPh sb="462" eb="464">
      <t>イコウ</t>
    </rPh>
    <rPh sb="465" eb="466">
      <t>オ</t>
    </rPh>
    <rPh sb="467" eb="468">
      <t>コ</t>
    </rPh>
    <rPh sb="470" eb="472">
      <t>ジョウタイ</t>
    </rPh>
    <rPh sb="473" eb="474">
      <t>ツヅ</t>
    </rPh>
    <rPh sb="479" eb="481">
      <t>コンゴ</t>
    </rPh>
    <rPh sb="482" eb="485">
      <t>ジョウスイジョウ</t>
    </rPh>
    <rPh sb="485" eb="487">
      <t>セイビ</t>
    </rPh>
    <rPh sb="488" eb="489">
      <t>トモナ</t>
    </rPh>
    <rPh sb="490" eb="492">
      <t>タガク</t>
    </rPh>
    <rPh sb="493" eb="495">
      <t>シシュツ</t>
    </rPh>
    <rPh sb="496" eb="498">
      <t>ヨテイ</t>
    </rPh>
    <rPh sb="508" eb="510">
      <t>ケンジツ</t>
    </rPh>
    <rPh sb="511" eb="513">
      <t>ケイエイ</t>
    </rPh>
    <rPh sb="514" eb="516">
      <t>ミトオ</t>
    </rPh>
    <rPh sb="518" eb="519">
      <t>タ</t>
    </rPh>
    <phoneticPr fontId="4"/>
  </si>
  <si>
    <t>　償却対象資産の減価償却の状況を示す有形固定資産減価償却率は、前年度比1.43ポイント増の49.47％、法定耐用年数を経過した管路延長の割合を示す管路経年化率は、前年度比5.61ポイント増の11.52％と、施設の老朽化が徐々に進んできている。
　一方、当該年度に更新した管路延長の割合を示す管路更新率は、0.43ポイント増の0.59％となった。
　これまで、管路経年化率は低い状態を保ってきたが、今後、法定耐用年数に達し更新時期を迎える管路がますます増加していくため、より効果的な計画を模索するとともに、管路の耐震対策に向け効率的な更新に取り組んでいく必要がある。</t>
    <rPh sb="1" eb="3">
      <t>ショウキャク</t>
    </rPh>
    <rPh sb="3" eb="5">
      <t>タイショウ</t>
    </rPh>
    <rPh sb="5" eb="7">
      <t>シサン</t>
    </rPh>
    <rPh sb="8" eb="10">
      <t>ゲンカ</t>
    </rPh>
    <rPh sb="10" eb="12">
      <t>ショウキャク</t>
    </rPh>
    <rPh sb="13" eb="15">
      <t>ジョウキョウ</t>
    </rPh>
    <rPh sb="16" eb="17">
      <t>シメ</t>
    </rPh>
    <rPh sb="18" eb="20">
      <t>ユウケイ</t>
    </rPh>
    <rPh sb="20" eb="22">
      <t>コテイ</t>
    </rPh>
    <rPh sb="22" eb="24">
      <t>シサン</t>
    </rPh>
    <rPh sb="24" eb="26">
      <t>ゲンカ</t>
    </rPh>
    <rPh sb="26" eb="28">
      <t>ショウキャク</t>
    </rPh>
    <rPh sb="28" eb="29">
      <t>リツ</t>
    </rPh>
    <rPh sb="31" eb="35">
      <t>ゼンネンドヒ</t>
    </rPh>
    <rPh sb="43" eb="44">
      <t>ゾウ</t>
    </rPh>
    <rPh sb="52" eb="54">
      <t>ホウテイ</t>
    </rPh>
    <rPh sb="54" eb="56">
      <t>タイヨウ</t>
    </rPh>
    <rPh sb="56" eb="58">
      <t>ネンスウ</t>
    </rPh>
    <rPh sb="59" eb="61">
      <t>ケイカ</t>
    </rPh>
    <rPh sb="63" eb="65">
      <t>カンロ</t>
    </rPh>
    <rPh sb="65" eb="67">
      <t>エンチョウ</t>
    </rPh>
    <rPh sb="68" eb="70">
      <t>ワリアイ</t>
    </rPh>
    <rPh sb="71" eb="72">
      <t>シメ</t>
    </rPh>
    <rPh sb="73" eb="75">
      <t>カンロ</t>
    </rPh>
    <rPh sb="75" eb="78">
      <t>ケイネンカ</t>
    </rPh>
    <rPh sb="78" eb="79">
      <t>リツ</t>
    </rPh>
    <rPh sb="81" eb="85">
      <t>ゼンネンドヒ</t>
    </rPh>
    <rPh sb="93" eb="94">
      <t>ゾウ</t>
    </rPh>
    <rPh sb="103" eb="105">
      <t>シセツ</t>
    </rPh>
    <rPh sb="106" eb="109">
      <t>ロウキュウカ</t>
    </rPh>
    <rPh sb="110" eb="112">
      <t>ジョジョ</t>
    </rPh>
    <rPh sb="113" eb="114">
      <t>スス</t>
    </rPh>
    <rPh sb="123" eb="125">
      <t>イッポウ</t>
    </rPh>
    <rPh sb="126" eb="128">
      <t>トウガイ</t>
    </rPh>
    <rPh sb="128" eb="130">
      <t>ネンド</t>
    </rPh>
    <rPh sb="131" eb="133">
      <t>コウシン</t>
    </rPh>
    <rPh sb="135" eb="137">
      <t>カンロ</t>
    </rPh>
    <rPh sb="137" eb="139">
      <t>エンチョウ</t>
    </rPh>
    <rPh sb="140" eb="142">
      <t>ワリアイ</t>
    </rPh>
    <rPh sb="143" eb="144">
      <t>シメ</t>
    </rPh>
    <rPh sb="145" eb="147">
      <t>カンロ</t>
    </rPh>
    <rPh sb="147" eb="149">
      <t>コウシン</t>
    </rPh>
    <rPh sb="149" eb="150">
      <t>リツ</t>
    </rPh>
    <rPh sb="160" eb="161">
      <t>ゾウ</t>
    </rPh>
    <rPh sb="179" eb="181">
      <t>カンロ</t>
    </rPh>
    <rPh sb="181" eb="184">
      <t>ケイネンカ</t>
    </rPh>
    <rPh sb="184" eb="185">
      <t>リツ</t>
    </rPh>
    <rPh sb="186" eb="187">
      <t>ヒク</t>
    </rPh>
    <rPh sb="188" eb="190">
      <t>ジョウタイ</t>
    </rPh>
    <rPh sb="191" eb="192">
      <t>タモ</t>
    </rPh>
    <rPh sb="198" eb="200">
      <t>コンゴ</t>
    </rPh>
    <rPh sb="201" eb="203">
      <t>ホウテイ</t>
    </rPh>
    <rPh sb="203" eb="205">
      <t>タイヨウ</t>
    </rPh>
    <rPh sb="205" eb="207">
      <t>ネンスウ</t>
    </rPh>
    <rPh sb="208" eb="209">
      <t>タッ</t>
    </rPh>
    <rPh sb="210" eb="212">
      <t>コウシン</t>
    </rPh>
    <rPh sb="212" eb="214">
      <t>ジキ</t>
    </rPh>
    <rPh sb="215" eb="216">
      <t>ムカ</t>
    </rPh>
    <rPh sb="218" eb="220">
      <t>カンロ</t>
    </rPh>
    <rPh sb="225" eb="227">
      <t>ゾウカ</t>
    </rPh>
    <rPh sb="236" eb="239">
      <t>コウカテキ</t>
    </rPh>
    <rPh sb="240" eb="242">
      <t>ケイカク</t>
    </rPh>
    <rPh sb="243" eb="245">
      <t>モサク</t>
    </rPh>
    <rPh sb="252" eb="254">
      <t>カンロ</t>
    </rPh>
    <rPh sb="255" eb="257">
      <t>タイシン</t>
    </rPh>
    <rPh sb="257" eb="259">
      <t>タイサク</t>
    </rPh>
    <rPh sb="260" eb="261">
      <t>ム</t>
    </rPh>
    <rPh sb="262" eb="265">
      <t>コウリツテキ</t>
    </rPh>
    <rPh sb="266" eb="268">
      <t>コウシン</t>
    </rPh>
    <rPh sb="269" eb="270">
      <t>ト</t>
    </rPh>
    <rPh sb="271" eb="272">
      <t>ク</t>
    </rPh>
    <rPh sb="276" eb="27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</si>
</sst>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0.18</c:v>
                </c:pt>
                <c:pt idx="1">
                  <c:v>0.82</c:v>
                </c:pt>
                <c:pt idx="2">
                  <c:v>0.16</c:v>
                </c:pt>
                <c:pt idx="3">
                  <c:v>0.16</c:v>
                </c:pt>
                <c:pt idx="4">
                  <c:v>0.59</c:v>
                </c:pt>
              </c:numCache>
            </c:numRef>
          </c:val>
          <c:extLst>
            <c:ext xmlns:c16="http://schemas.microsoft.com/office/drawing/2014/chart" uri="{C3380CC4-5D6E-409C-BE32-E72D297353CC}">
              <c16:uniqueId val="{00000000-421B-410D-B696-229089E8AB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0.53</c:v>
                </c:pt>
                <c:pt idx="3">
                  <c:v>0.48</c:v>
                </c:pt>
                <c:pt idx="4">
                  <c:v>0.5</c:v>
                </c:pt>
              </c:numCache>
            </c:numRef>
          </c:val>
          <c:smooth val="0"/>
          <c:extLst>
            <c:ext xmlns:c16="http://schemas.microsoft.com/office/drawing/2014/chart" uri="{C3380CC4-5D6E-409C-BE32-E72D297353CC}">
              <c16:uniqueId val="{00000001-421B-410D-B696-229089E8AB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63.58</c:v>
                </c:pt>
                <c:pt idx="1">
                  <c:v>63.47</c:v>
                </c:pt>
                <c:pt idx="2">
                  <c:v>63.62</c:v>
                </c:pt>
                <c:pt idx="3">
                  <c:v>63.89</c:v>
                </c:pt>
                <c:pt idx="4">
                  <c:v>63.45</c:v>
                </c:pt>
              </c:numCache>
            </c:numRef>
          </c:val>
          <c:extLst>
            <c:ext xmlns:c16="http://schemas.microsoft.com/office/drawing/2014/chart" uri="{C3380CC4-5D6E-409C-BE32-E72D297353CC}">
              <c16:uniqueId val="{00000000-8D7E-4480-A5CA-397F148C17D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55.89</c:v>
                </c:pt>
                <c:pt idx="3">
                  <c:v>55.72</c:v>
                </c:pt>
                <c:pt idx="4">
                  <c:v>55.31</c:v>
                </c:pt>
              </c:numCache>
            </c:numRef>
          </c:val>
          <c:smooth val="0"/>
          <c:extLst>
            <c:ext xmlns:c16="http://schemas.microsoft.com/office/drawing/2014/chart" uri="{C3380CC4-5D6E-409C-BE32-E72D297353CC}">
              <c16:uniqueId val="{00000001-8D7E-4480-A5CA-397F148C17D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91.67</c:v>
                </c:pt>
                <c:pt idx="1">
                  <c:v>91.55</c:v>
                </c:pt>
                <c:pt idx="2">
                  <c:v>92.2</c:v>
                </c:pt>
                <c:pt idx="3">
                  <c:v>90.96</c:v>
                </c:pt>
                <c:pt idx="4">
                  <c:v>89.59</c:v>
                </c:pt>
              </c:numCache>
            </c:numRef>
          </c:val>
          <c:extLst>
            <c:ext xmlns:c16="http://schemas.microsoft.com/office/drawing/2014/chart" uri="{C3380CC4-5D6E-409C-BE32-E72D297353CC}">
              <c16:uniqueId val="{00000000-2F87-40AE-B5BE-27199EDC2F6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81.27</c:v>
                </c:pt>
                <c:pt idx="3">
                  <c:v>81.260000000000005</c:v>
                </c:pt>
                <c:pt idx="4">
                  <c:v>80.36</c:v>
                </c:pt>
              </c:numCache>
            </c:numRef>
          </c:val>
          <c:smooth val="0"/>
          <c:extLst>
            <c:ext xmlns:c16="http://schemas.microsoft.com/office/drawing/2014/chart" uri="{C3380CC4-5D6E-409C-BE32-E72D297353CC}">
              <c16:uniqueId val="{00000001-2F87-40AE-B5BE-27199EDC2F6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99.43</c:v>
                </c:pt>
                <c:pt idx="1">
                  <c:v>99.61</c:v>
                </c:pt>
                <c:pt idx="2">
                  <c:v>99.34</c:v>
                </c:pt>
                <c:pt idx="3">
                  <c:v>94.64</c:v>
                </c:pt>
                <c:pt idx="4">
                  <c:v>97.73</c:v>
                </c:pt>
              </c:numCache>
            </c:numRef>
          </c:val>
          <c:extLst>
            <c:ext xmlns:c16="http://schemas.microsoft.com/office/drawing/2014/chart" uri="{C3380CC4-5D6E-409C-BE32-E72D297353CC}">
              <c16:uniqueId val="{00000000-CAB3-4585-8295-4DF4D64658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108.35</c:v>
                </c:pt>
                <c:pt idx="3">
                  <c:v>108.84</c:v>
                </c:pt>
                <c:pt idx="4">
                  <c:v>105.92</c:v>
                </c:pt>
              </c:numCache>
            </c:numRef>
          </c:val>
          <c:smooth val="0"/>
          <c:extLst>
            <c:ext xmlns:c16="http://schemas.microsoft.com/office/drawing/2014/chart" uri="{C3380CC4-5D6E-409C-BE32-E72D297353CC}">
              <c16:uniqueId val="{00000001-CAB3-4585-8295-4DF4D64658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42.55</c:v>
                </c:pt>
                <c:pt idx="1">
                  <c:v>44.23</c:v>
                </c:pt>
                <c:pt idx="2">
                  <c:v>46.06</c:v>
                </c:pt>
                <c:pt idx="3">
                  <c:v>48.04</c:v>
                </c:pt>
                <c:pt idx="4">
                  <c:v>49.47</c:v>
                </c:pt>
              </c:numCache>
            </c:numRef>
          </c:val>
          <c:extLst>
            <c:ext xmlns:c16="http://schemas.microsoft.com/office/drawing/2014/chart" uri="{C3380CC4-5D6E-409C-BE32-E72D297353CC}">
              <c16:uniqueId val="{00000000-68B1-4928-9399-C0E1001C74E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50.63</c:v>
                </c:pt>
                <c:pt idx="3">
                  <c:v>51.29</c:v>
                </c:pt>
                <c:pt idx="4">
                  <c:v>52.2</c:v>
                </c:pt>
              </c:numCache>
            </c:numRef>
          </c:val>
          <c:smooth val="0"/>
          <c:extLst>
            <c:ext xmlns:c16="http://schemas.microsoft.com/office/drawing/2014/chart" uri="{C3380CC4-5D6E-409C-BE32-E72D297353CC}">
              <c16:uniqueId val="{00000001-68B1-4928-9399-C0E1001C74E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1.1200000000000001</c:v>
                </c:pt>
                <c:pt idx="1">
                  <c:v>2.83</c:v>
                </c:pt>
                <c:pt idx="2">
                  <c:v>4.54</c:v>
                </c:pt>
                <c:pt idx="3">
                  <c:v>5.91</c:v>
                </c:pt>
                <c:pt idx="4">
                  <c:v>11.52</c:v>
                </c:pt>
              </c:numCache>
            </c:numRef>
          </c:val>
          <c:extLst>
            <c:ext xmlns:c16="http://schemas.microsoft.com/office/drawing/2014/chart" uri="{C3380CC4-5D6E-409C-BE32-E72D297353CC}">
              <c16:uniqueId val="{00000000-9C99-4CF4-BD90-5E113C1941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18.28</c:v>
                </c:pt>
                <c:pt idx="3">
                  <c:v>19.61</c:v>
                </c:pt>
                <c:pt idx="4">
                  <c:v>20.73</c:v>
                </c:pt>
              </c:numCache>
            </c:numRef>
          </c:val>
          <c:smooth val="0"/>
          <c:extLst>
            <c:ext xmlns:c16="http://schemas.microsoft.com/office/drawing/2014/chart" uri="{C3380CC4-5D6E-409C-BE32-E72D297353CC}">
              <c16:uniqueId val="{00000001-9C99-4CF4-BD90-5E113C1941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D0-45E3-B4B7-DD69F92CB8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3.98</c:v>
                </c:pt>
                <c:pt idx="3">
                  <c:v>6.02</c:v>
                </c:pt>
                <c:pt idx="4">
                  <c:v>7.78</c:v>
                </c:pt>
              </c:numCache>
            </c:numRef>
          </c:val>
          <c:smooth val="0"/>
          <c:extLst>
            <c:ext xmlns:c16="http://schemas.microsoft.com/office/drawing/2014/chart" uri="{C3380CC4-5D6E-409C-BE32-E72D297353CC}">
              <c16:uniqueId val="{00000001-59D0-45E3-B4B7-DD69F92CB8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503.73</c:v>
                </c:pt>
                <c:pt idx="1">
                  <c:v>516.82000000000005</c:v>
                </c:pt>
                <c:pt idx="2">
                  <c:v>416.59</c:v>
                </c:pt>
                <c:pt idx="3">
                  <c:v>423.5</c:v>
                </c:pt>
                <c:pt idx="4">
                  <c:v>426.36</c:v>
                </c:pt>
              </c:numCache>
            </c:numRef>
          </c:val>
          <c:extLst>
            <c:ext xmlns:c16="http://schemas.microsoft.com/office/drawing/2014/chart" uri="{C3380CC4-5D6E-409C-BE32-E72D297353CC}">
              <c16:uniqueId val="{00000000-B0FB-495B-8B50-88D54D2FABA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367.55</c:v>
                </c:pt>
                <c:pt idx="3">
                  <c:v>378.56</c:v>
                </c:pt>
                <c:pt idx="4">
                  <c:v>364.46</c:v>
                </c:pt>
              </c:numCache>
            </c:numRef>
          </c:val>
          <c:smooth val="0"/>
          <c:extLst>
            <c:ext xmlns:c16="http://schemas.microsoft.com/office/drawing/2014/chart" uri="{C3380CC4-5D6E-409C-BE32-E72D297353CC}">
              <c16:uniqueId val="{00000001-B0FB-495B-8B50-88D54D2FABA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793.11</c:v>
                </c:pt>
                <c:pt idx="1">
                  <c:v>806.1</c:v>
                </c:pt>
                <c:pt idx="2">
                  <c:v>824.31</c:v>
                </c:pt>
                <c:pt idx="3">
                  <c:v>814.26</c:v>
                </c:pt>
                <c:pt idx="4">
                  <c:v>809.5</c:v>
                </c:pt>
              </c:numCache>
            </c:numRef>
          </c:val>
          <c:extLst>
            <c:ext xmlns:c16="http://schemas.microsoft.com/office/drawing/2014/chart" uri="{C3380CC4-5D6E-409C-BE32-E72D297353CC}">
              <c16:uniqueId val="{00000000-16CB-4EE3-BE8A-911262C545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418.68</c:v>
                </c:pt>
                <c:pt idx="3">
                  <c:v>395.68</c:v>
                </c:pt>
                <c:pt idx="4">
                  <c:v>403.72</c:v>
                </c:pt>
              </c:numCache>
            </c:numRef>
          </c:val>
          <c:smooth val="0"/>
          <c:extLst>
            <c:ext xmlns:c16="http://schemas.microsoft.com/office/drawing/2014/chart" uri="{C3380CC4-5D6E-409C-BE32-E72D297353CC}">
              <c16:uniqueId val="{00000001-16CB-4EE3-BE8A-911262C545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95.4</c:v>
                </c:pt>
                <c:pt idx="1">
                  <c:v>95.36</c:v>
                </c:pt>
                <c:pt idx="2">
                  <c:v>94.99</c:v>
                </c:pt>
                <c:pt idx="3">
                  <c:v>91.86</c:v>
                </c:pt>
                <c:pt idx="4">
                  <c:v>94.96</c:v>
                </c:pt>
              </c:numCache>
            </c:numRef>
          </c:val>
          <c:extLst>
            <c:ext xmlns:c16="http://schemas.microsoft.com/office/drawing/2014/chart" uri="{C3380CC4-5D6E-409C-BE32-E72D297353CC}">
              <c16:uniqueId val="{00000000-A6B1-4B8F-B1AC-3034E13E9A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94.78</c:v>
                </c:pt>
                <c:pt idx="3">
                  <c:v>97.59</c:v>
                </c:pt>
                <c:pt idx="4">
                  <c:v>92.17</c:v>
                </c:pt>
              </c:numCache>
            </c:numRef>
          </c:val>
          <c:smooth val="0"/>
          <c:extLst>
            <c:ext xmlns:c16="http://schemas.microsoft.com/office/drawing/2014/chart" uri="{C3380CC4-5D6E-409C-BE32-E72D297353CC}">
              <c16:uniqueId val="{00000001-A6B1-4B8F-B1AC-3034E13E9A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121.89</c:v>
                </c:pt>
                <c:pt idx="1">
                  <c:v>122.53</c:v>
                </c:pt>
                <c:pt idx="2">
                  <c:v>122.05</c:v>
                </c:pt>
                <c:pt idx="3">
                  <c:v>126.6</c:v>
                </c:pt>
                <c:pt idx="4">
                  <c:v>122.02</c:v>
                </c:pt>
              </c:numCache>
            </c:numRef>
          </c:val>
          <c:extLst>
            <c:ext xmlns:c16="http://schemas.microsoft.com/office/drawing/2014/chart" uri="{C3380CC4-5D6E-409C-BE32-E72D297353CC}">
              <c16:uniqueId val="{00000000-A89A-44EB-BC30-E743358CB40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181.3</c:v>
                </c:pt>
                <c:pt idx="3">
                  <c:v>181.71</c:v>
                </c:pt>
                <c:pt idx="4">
                  <c:v>188.51</c:v>
                </c:pt>
              </c:numCache>
            </c:numRef>
          </c:val>
          <c:smooth val="0"/>
          <c:extLst>
            <c:ext xmlns:c16="http://schemas.microsoft.com/office/drawing/2014/chart" uri="{C3380CC4-5D6E-409C-BE32-E72D297353CC}">
              <c16:uniqueId val="{00000001-A89A-44EB-BC30-E743358CB40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3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松前町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30364</v>
      </c>
      <c r="AM8" s="45"/>
      <c r="AN8" s="45"/>
      <c r="AO8" s="45"/>
      <c r="AP8" s="45"/>
      <c r="AQ8" s="45"/>
      <c r="AR8" s="45"/>
      <c r="AS8" s="45"/>
      <c r="AT8" s="46">
        <f>データ!$S$6</f>
        <v>20.41</v>
      </c>
      <c r="AU8" s="47"/>
      <c r="AV8" s="47"/>
      <c r="AW8" s="47"/>
      <c r="AX8" s="47"/>
      <c r="AY8" s="47"/>
      <c r="AZ8" s="47"/>
      <c r="BA8" s="47"/>
      <c r="BB8" s="48">
        <f>データ!$T$6</f>
        <v>1487.7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49.53</v>
      </c>
      <c r="J10" s="47"/>
      <c r="K10" s="47"/>
      <c r="L10" s="47"/>
      <c r="M10" s="47"/>
      <c r="N10" s="47"/>
      <c r="O10" s="81"/>
      <c r="P10" s="48">
        <f>データ!$P$6</f>
        <v>98.25</v>
      </c>
      <c r="Q10" s="48"/>
      <c r="R10" s="48"/>
      <c r="S10" s="48"/>
      <c r="T10" s="48"/>
      <c r="U10" s="48"/>
      <c r="V10" s="48"/>
      <c r="W10" s="45">
        <f>データ!$Q$6</f>
        <v>2129</v>
      </c>
      <c r="X10" s="45"/>
      <c r="Y10" s="45"/>
      <c r="Z10" s="45"/>
      <c r="AA10" s="45"/>
      <c r="AB10" s="45"/>
      <c r="AC10" s="45"/>
      <c r="AD10" s="2"/>
      <c r="AE10" s="2"/>
      <c r="AF10" s="2"/>
      <c r="AG10" s="2"/>
      <c r="AH10" s="2"/>
      <c r="AI10" s="2"/>
      <c r="AJ10" s="2"/>
      <c r="AK10" s="2"/>
      <c r="AL10" s="45">
        <f>データ!$U$6</f>
        <v>29817</v>
      </c>
      <c r="AM10" s="45"/>
      <c r="AN10" s="45"/>
      <c r="AO10" s="45"/>
      <c r="AP10" s="45"/>
      <c r="AQ10" s="45"/>
      <c r="AR10" s="45"/>
      <c r="AS10" s="45"/>
      <c r="AT10" s="46">
        <f>データ!$V$6</f>
        <v>20.41</v>
      </c>
      <c r="AU10" s="47"/>
      <c r="AV10" s="47"/>
      <c r="AW10" s="47"/>
      <c r="AX10" s="47"/>
      <c r="AY10" s="47"/>
      <c r="AZ10" s="47"/>
      <c r="BA10" s="47"/>
      <c r="BB10" s="48">
        <f>データ!$W$6</f>
        <v>1460.9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oELn45WiNaiozZTu0H+ocilsp/FtLBFPiEVfb+h+IeA9/imjZhID/3/WA9OIg+u9IK/X978qRzaenQFH0pYJQ==" saltValue="sQKbpU6WwyU7Flj8XN3tO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384011</v>
      </c>
      <c r="D6" s="20">
        <f t="shared" si="3"/>
        <v>46</v>
      </c>
      <c r="E6" s="20">
        <f t="shared" si="3"/>
        <v>1</v>
      </c>
      <c r="F6" s="20">
        <f t="shared" si="3"/>
        <v>0</v>
      </c>
      <c r="G6" s="20">
        <f t="shared" si="3"/>
        <v>1</v>
      </c>
      <c r="H6" s="20" t="str">
        <f t="shared" si="3"/>
        <v>愛媛県　松前町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49.53</v>
      </c>
      <c r="P6" s="21">
        <f t="shared" si="3"/>
        <v>98.25</v>
      </c>
      <c r="Q6" s="21">
        <f t="shared" si="3"/>
        <v>2129</v>
      </c>
      <c r="R6" s="21">
        <f t="shared" si="3"/>
        <v>30364</v>
      </c>
      <c r="S6" s="21">
        <f t="shared" si="3"/>
        <v>20.41</v>
      </c>
      <c r="T6" s="21">
        <f t="shared" si="3"/>
        <v>1487.7</v>
      </c>
      <c r="U6" s="21">
        <f t="shared" si="3"/>
        <v>29817</v>
      </c>
      <c r="V6" s="21">
        <f t="shared" si="3"/>
        <v>20.41</v>
      </c>
      <c r="W6" s="21">
        <f t="shared" si="3"/>
        <v>1460.9</v>
      </c>
      <c r="X6" s="22">
        <f>IF(X7="",NA(),X7)</f>
        <v>99.43</v>
      </c>
      <c r="Y6" s="22">
        <f t="shared" ref="Y6:AG6" si="4">IF(Y7="",NA(),Y7)</f>
        <v>99.61</v>
      </c>
      <c r="Z6" s="22">
        <f t="shared" si="4"/>
        <v>99.34</v>
      </c>
      <c r="AA6" s="22">
        <f t="shared" si="4"/>
        <v>94.64</v>
      </c>
      <c r="AB6" s="22">
        <f t="shared" si="4"/>
        <v>97.73</v>
      </c>
      <c r="AC6" s="22">
        <f t="shared" si="4"/>
        <v>110.66</v>
      </c>
      <c r="AD6" s="22">
        <f t="shared" si="4"/>
        <v>109.01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3.98</v>
      </c>
      <c r="AQ6" s="22">
        <f t="shared" si="5"/>
        <v>6.02</v>
      </c>
      <c r="AR6" s="22">
        <f t="shared" si="5"/>
        <v>7.78</v>
      </c>
      <c r="AS6" s="21" t="str">
        <f>IF(AS7="","",IF(AS7="-","【-】","【"&amp;SUBSTITUTE(TEXT(AS7,"#,##0.00"),"-","△")&amp;"】"))</f>
        <v>【1.34】</v>
      </c>
      <c r="AT6" s="22">
        <f>IF(AT7="",NA(),AT7)</f>
        <v>503.73</v>
      </c>
      <c r="AU6" s="22">
        <f t="shared" ref="AU6:BC6" si="6">IF(AU7="",NA(),AU7)</f>
        <v>516.82000000000005</v>
      </c>
      <c r="AV6" s="22">
        <f t="shared" si="6"/>
        <v>416.59</v>
      </c>
      <c r="AW6" s="22">
        <f t="shared" si="6"/>
        <v>423.5</v>
      </c>
      <c r="AX6" s="22">
        <f t="shared" si="6"/>
        <v>426.36</v>
      </c>
      <c r="AY6" s="22">
        <f t="shared" si="6"/>
        <v>366.03</v>
      </c>
      <c r="AZ6" s="22">
        <f t="shared" si="6"/>
        <v>365.18</v>
      </c>
      <c r="BA6" s="22">
        <f t="shared" si="6"/>
        <v>367.55</v>
      </c>
      <c r="BB6" s="22">
        <f t="shared" si="6"/>
        <v>378.56</v>
      </c>
      <c r="BC6" s="22">
        <f t="shared" si="6"/>
        <v>364.46</v>
      </c>
      <c r="BD6" s="21" t="str">
        <f>IF(BD7="","",IF(BD7="-","【-】","【"&amp;SUBSTITUTE(TEXT(BD7,"#,##0.00"),"-","△")&amp;"】"))</f>
        <v>【252.29】</v>
      </c>
      <c r="BE6" s="22">
        <f>IF(BE7="",NA(),BE7)</f>
        <v>793.11</v>
      </c>
      <c r="BF6" s="22">
        <f t="shared" ref="BF6:BN6" si="7">IF(BF7="",NA(),BF7)</f>
        <v>806.1</v>
      </c>
      <c r="BG6" s="22">
        <f t="shared" si="7"/>
        <v>824.31</v>
      </c>
      <c r="BH6" s="22">
        <f t="shared" si="7"/>
        <v>814.26</v>
      </c>
      <c r="BI6" s="22">
        <f t="shared" si="7"/>
        <v>809.5</v>
      </c>
      <c r="BJ6" s="22">
        <f t="shared" si="7"/>
        <v>370.12</v>
      </c>
      <c r="BK6" s="22">
        <f t="shared" si="7"/>
        <v>371.65</v>
      </c>
      <c r="BL6" s="22">
        <f t="shared" si="7"/>
        <v>418.68</v>
      </c>
      <c r="BM6" s="22">
        <f t="shared" si="7"/>
        <v>395.68</v>
      </c>
      <c r="BN6" s="22">
        <f t="shared" si="7"/>
        <v>403.72</v>
      </c>
      <c r="BO6" s="21" t="str">
        <f>IF(BO7="","",IF(BO7="-","【-】","【"&amp;SUBSTITUTE(TEXT(BO7,"#,##0.00"),"-","△")&amp;"】"))</f>
        <v>【268.07】</v>
      </c>
      <c r="BP6" s="22">
        <f>IF(BP7="",NA(),BP7)</f>
        <v>95.4</v>
      </c>
      <c r="BQ6" s="22">
        <f t="shared" ref="BQ6:BY6" si="8">IF(BQ7="",NA(),BQ7)</f>
        <v>95.36</v>
      </c>
      <c r="BR6" s="22">
        <f t="shared" si="8"/>
        <v>94.99</v>
      </c>
      <c r="BS6" s="22">
        <f t="shared" si="8"/>
        <v>91.86</v>
      </c>
      <c r="BT6" s="22">
        <f t="shared" si="8"/>
        <v>94.96</v>
      </c>
      <c r="BU6" s="22">
        <f t="shared" si="8"/>
        <v>100.42</v>
      </c>
      <c r="BV6" s="22">
        <f t="shared" si="8"/>
        <v>98.77</v>
      </c>
      <c r="BW6" s="22">
        <f t="shared" si="8"/>
        <v>94.78</v>
      </c>
      <c r="BX6" s="22">
        <f t="shared" si="8"/>
        <v>97.59</v>
      </c>
      <c r="BY6" s="22">
        <f t="shared" si="8"/>
        <v>92.17</v>
      </c>
      <c r="BZ6" s="21" t="str">
        <f>IF(BZ7="","",IF(BZ7="-","【-】","【"&amp;SUBSTITUTE(TEXT(BZ7,"#,##0.00"),"-","△")&amp;"】"))</f>
        <v>【97.47】</v>
      </c>
      <c r="CA6" s="22">
        <f>IF(CA7="",NA(),CA7)</f>
        <v>121.89</v>
      </c>
      <c r="CB6" s="22">
        <f t="shared" ref="CB6:CJ6" si="9">IF(CB7="",NA(),CB7)</f>
        <v>122.53</v>
      </c>
      <c r="CC6" s="22">
        <f t="shared" si="9"/>
        <v>122.05</v>
      </c>
      <c r="CD6" s="22">
        <f t="shared" si="9"/>
        <v>126.6</v>
      </c>
      <c r="CE6" s="22">
        <f t="shared" si="9"/>
        <v>122.02</v>
      </c>
      <c r="CF6" s="22">
        <f t="shared" si="9"/>
        <v>171.67</v>
      </c>
      <c r="CG6" s="22">
        <f t="shared" si="9"/>
        <v>173.67</v>
      </c>
      <c r="CH6" s="22">
        <f t="shared" si="9"/>
        <v>181.3</v>
      </c>
      <c r="CI6" s="22">
        <f t="shared" si="9"/>
        <v>181.71</v>
      </c>
      <c r="CJ6" s="22">
        <f t="shared" si="9"/>
        <v>188.51</v>
      </c>
      <c r="CK6" s="21" t="str">
        <f>IF(CK7="","",IF(CK7="-","【-】","【"&amp;SUBSTITUTE(TEXT(CK7,"#,##0.00"),"-","△")&amp;"】"))</f>
        <v>【174.75】</v>
      </c>
      <c r="CL6" s="22">
        <f>IF(CL7="",NA(),CL7)</f>
        <v>63.58</v>
      </c>
      <c r="CM6" s="22">
        <f t="shared" ref="CM6:CU6" si="10">IF(CM7="",NA(),CM7)</f>
        <v>63.47</v>
      </c>
      <c r="CN6" s="22">
        <f t="shared" si="10"/>
        <v>63.62</v>
      </c>
      <c r="CO6" s="22">
        <f t="shared" si="10"/>
        <v>63.89</v>
      </c>
      <c r="CP6" s="22">
        <f t="shared" si="10"/>
        <v>63.45</v>
      </c>
      <c r="CQ6" s="22">
        <f t="shared" si="10"/>
        <v>59.74</v>
      </c>
      <c r="CR6" s="22">
        <f t="shared" si="10"/>
        <v>59.67</v>
      </c>
      <c r="CS6" s="22">
        <f t="shared" si="10"/>
        <v>55.89</v>
      </c>
      <c r="CT6" s="22">
        <f t="shared" si="10"/>
        <v>55.72</v>
      </c>
      <c r="CU6" s="22">
        <f t="shared" si="10"/>
        <v>55.31</v>
      </c>
      <c r="CV6" s="21" t="str">
        <f>IF(CV7="","",IF(CV7="-","【-】","【"&amp;SUBSTITUTE(TEXT(CV7,"#,##0.00"),"-","△")&amp;"】"))</f>
        <v>【59.97】</v>
      </c>
      <c r="CW6" s="22">
        <f>IF(CW7="",NA(),CW7)</f>
        <v>91.67</v>
      </c>
      <c r="CX6" s="22">
        <f t="shared" ref="CX6:DF6" si="11">IF(CX7="",NA(),CX7)</f>
        <v>91.55</v>
      </c>
      <c r="CY6" s="22">
        <f t="shared" si="11"/>
        <v>92.2</v>
      </c>
      <c r="CZ6" s="22">
        <f t="shared" si="11"/>
        <v>90.96</v>
      </c>
      <c r="DA6" s="22">
        <f t="shared" si="11"/>
        <v>89.59</v>
      </c>
      <c r="DB6" s="22">
        <f t="shared" si="11"/>
        <v>84.8</v>
      </c>
      <c r="DC6" s="22">
        <f t="shared" si="11"/>
        <v>84.6</v>
      </c>
      <c r="DD6" s="22">
        <f t="shared" si="11"/>
        <v>81.27</v>
      </c>
      <c r="DE6" s="22">
        <f t="shared" si="11"/>
        <v>81.260000000000005</v>
      </c>
      <c r="DF6" s="22">
        <f t="shared" si="11"/>
        <v>80.36</v>
      </c>
      <c r="DG6" s="21" t="str">
        <f>IF(DG7="","",IF(DG7="-","【-】","【"&amp;SUBSTITUTE(TEXT(DG7,"#,##0.00"),"-","△")&amp;"】"))</f>
        <v>【89.76】</v>
      </c>
      <c r="DH6" s="22">
        <f>IF(DH7="",NA(),DH7)</f>
        <v>42.55</v>
      </c>
      <c r="DI6" s="22">
        <f t="shared" ref="DI6:DQ6" si="12">IF(DI7="",NA(),DI7)</f>
        <v>44.23</v>
      </c>
      <c r="DJ6" s="22">
        <f t="shared" si="12"/>
        <v>46.06</v>
      </c>
      <c r="DK6" s="22">
        <f t="shared" si="12"/>
        <v>48.04</v>
      </c>
      <c r="DL6" s="22">
        <f t="shared" si="12"/>
        <v>49.47</v>
      </c>
      <c r="DM6" s="22">
        <f t="shared" si="12"/>
        <v>47.66</v>
      </c>
      <c r="DN6" s="22">
        <f t="shared" si="12"/>
        <v>48.17</v>
      </c>
      <c r="DO6" s="22">
        <f t="shared" si="12"/>
        <v>50.63</v>
      </c>
      <c r="DP6" s="22">
        <f t="shared" si="12"/>
        <v>51.29</v>
      </c>
      <c r="DQ6" s="22">
        <f t="shared" si="12"/>
        <v>52.2</v>
      </c>
      <c r="DR6" s="21" t="str">
        <f>IF(DR7="","",IF(DR7="-","【-】","【"&amp;SUBSTITUTE(TEXT(DR7,"#,##0.00"),"-","△")&amp;"】"))</f>
        <v>【51.51】</v>
      </c>
      <c r="DS6" s="22">
        <f>IF(DS7="",NA(),DS7)</f>
        <v>1.1200000000000001</v>
      </c>
      <c r="DT6" s="22">
        <f t="shared" ref="DT6:EB6" si="13">IF(DT7="",NA(),DT7)</f>
        <v>2.83</v>
      </c>
      <c r="DU6" s="22">
        <f t="shared" si="13"/>
        <v>4.54</v>
      </c>
      <c r="DV6" s="22">
        <f t="shared" si="13"/>
        <v>5.91</v>
      </c>
      <c r="DW6" s="22">
        <f t="shared" si="13"/>
        <v>11.52</v>
      </c>
      <c r="DX6" s="22">
        <f t="shared" si="13"/>
        <v>15.1</v>
      </c>
      <c r="DY6" s="22">
        <f t="shared" si="13"/>
        <v>17.12</v>
      </c>
      <c r="DZ6" s="22">
        <f t="shared" si="13"/>
        <v>18.28</v>
      </c>
      <c r="EA6" s="22">
        <f t="shared" si="13"/>
        <v>19.61</v>
      </c>
      <c r="EB6" s="22">
        <f t="shared" si="13"/>
        <v>20.73</v>
      </c>
      <c r="EC6" s="21" t="str">
        <f>IF(EC7="","",IF(EC7="-","【-】","【"&amp;SUBSTITUTE(TEXT(EC7,"#,##0.00"),"-","△")&amp;"】"))</f>
        <v>【23.75】</v>
      </c>
      <c r="ED6" s="22">
        <f>IF(ED7="",NA(),ED7)</f>
        <v>0.18</v>
      </c>
      <c r="EE6" s="22">
        <f t="shared" ref="EE6:EM6" si="14">IF(EE7="",NA(),EE7)</f>
        <v>0.82</v>
      </c>
      <c r="EF6" s="22">
        <f t="shared" si="14"/>
        <v>0.16</v>
      </c>
      <c r="EG6" s="22">
        <f t="shared" si="14"/>
        <v>0.16</v>
      </c>
      <c r="EH6" s="22">
        <f t="shared" si="14"/>
        <v>0.59</v>
      </c>
      <c r="EI6" s="22">
        <f t="shared" si="14"/>
        <v>0.57999999999999996</v>
      </c>
      <c r="EJ6" s="22">
        <f t="shared" si="14"/>
        <v>0.54</v>
      </c>
      <c r="EK6" s="22">
        <f t="shared" si="14"/>
        <v>0.53</v>
      </c>
      <c r="EL6" s="22">
        <f t="shared" si="14"/>
        <v>0.48</v>
      </c>
      <c r="EM6" s="22">
        <f t="shared" si="14"/>
        <v>0.5</v>
      </c>
      <c r="EN6" s="21" t="str">
        <f>IF(EN7="","",IF(EN7="-","【-】","【"&amp;SUBSTITUTE(TEXT(EN7,"#,##0.00"),"-","△")&amp;"】"))</f>
        <v>【0.67】</v>
      </c>
    </row>
    <row r="7" spans="1:144" s="23" customFormat="1" x14ac:dyDescent="0.15">
      <c r="A7" s="15"/>
      <c r="B7" s="24">
        <v>2022</v>
      </c>
      <c r="C7" s="24">
        <v>384011</v>
      </c>
      <c r="D7" s="24">
        <v>46</v>
      </c>
      <c r="E7" s="24">
        <v>1</v>
      </c>
      <c r="F7" s="24">
        <v>0</v>
      </c>
      <c r="G7" s="24">
        <v>1</v>
      </c>
      <c r="H7" s="24" t="s">
        <v>93</v>
      </c>
      <c r="I7" s="24" t="s">
        <v>94</v>
      </c>
      <c r="J7" s="24" t="s">
        <v>95</v>
      </c>
      <c r="K7" s="24" t="s">
        <v>96</v>
      </c>
      <c r="L7" s="24" t="s">
        <v>97</v>
      </c>
      <c r="M7" s="24" t="s">
        <v>98</v>
      </c>
      <c r="N7" s="25" t="s">
        <v>99</v>
      </c>
      <c r="O7" s="25">
        <v>49.53</v>
      </c>
      <c r="P7" s="25">
        <v>98.25</v>
      </c>
      <c r="Q7" s="25">
        <v>2129</v>
      </c>
      <c r="R7" s="25">
        <v>30364</v>
      </c>
      <c r="S7" s="25">
        <v>20.41</v>
      </c>
      <c r="T7" s="25">
        <v>1487.7</v>
      </c>
      <c r="U7" s="25">
        <v>29817</v>
      </c>
      <c r="V7" s="25">
        <v>20.41</v>
      </c>
      <c r="W7" s="25">
        <v>1460.9</v>
      </c>
      <c r="X7" s="25">
        <v>99.43</v>
      </c>
      <c r="Y7" s="25">
        <v>99.61</v>
      </c>
      <c r="Z7" s="25">
        <v>99.34</v>
      </c>
      <c r="AA7" s="25">
        <v>94.64</v>
      </c>
      <c r="AB7" s="25">
        <v>97.73</v>
      </c>
      <c r="AC7" s="25">
        <v>110.66</v>
      </c>
      <c r="AD7" s="25">
        <v>109.01</v>
      </c>
      <c r="AE7" s="25">
        <v>108.35</v>
      </c>
      <c r="AF7" s="25">
        <v>108.84</v>
      </c>
      <c r="AG7" s="25">
        <v>105.92</v>
      </c>
      <c r="AH7" s="25">
        <v>108.7</v>
      </c>
      <c r="AI7" s="25">
        <v>0</v>
      </c>
      <c r="AJ7" s="25">
        <v>0</v>
      </c>
      <c r="AK7" s="25">
        <v>0</v>
      </c>
      <c r="AL7" s="25">
        <v>0</v>
      </c>
      <c r="AM7" s="25">
        <v>0</v>
      </c>
      <c r="AN7" s="25">
        <v>2.74</v>
      </c>
      <c r="AO7" s="25">
        <v>3.7</v>
      </c>
      <c r="AP7" s="25">
        <v>3.98</v>
      </c>
      <c r="AQ7" s="25">
        <v>6.02</v>
      </c>
      <c r="AR7" s="25">
        <v>7.78</v>
      </c>
      <c r="AS7" s="25">
        <v>1.34</v>
      </c>
      <c r="AT7" s="25">
        <v>503.73</v>
      </c>
      <c r="AU7" s="25">
        <v>516.82000000000005</v>
      </c>
      <c r="AV7" s="25">
        <v>416.59</v>
      </c>
      <c r="AW7" s="25">
        <v>423.5</v>
      </c>
      <c r="AX7" s="25">
        <v>426.36</v>
      </c>
      <c r="AY7" s="25">
        <v>366.03</v>
      </c>
      <c r="AZ7" s="25">
        <v>365.18</v>
      </c>
      <c r="BA7" s="25">
        <v>367.55</v>
      </c>
      <c r="BB7" s="25">
        <v>378.56</v>
      </c>
      <c r="BC7" s="25">
        <v>364.46</v>
      </c>
      <c r="BD7" s="25">
        <v>252.29</v>
      </c>
      <c r="BE7" s="25">
        <v>793.11</v>
      </c>
      <c r="BF7" s="25">
        <v>806.1</v>
      </c>
      <c r="BG7" s="25">
        <v>824.31</v>
      </c>
      <c r="BH7" s="25">
        <v>814.26</v>
      </c>
      <c r="BI7" s="25">
        <v>809.5</v>
      </c>
      <c r="BJ7" s="25">
        <v>370.12</v>
      </c>
      <c r="BK7" s="25">
        <v>371.65</v>
      </c>
      <c r="BL7" s="25">
        <v>418.68</v>
      </c>
      <c r="BM7" s="25">
        <v>395.68</v>
      </c>
      <c r="BN7" s="25">
        <v>403.72</v>
      </c>
      <c r="BO7" s="25">
        <v>268.07</v>
      </c>
      <c r="BP7" s="25">
        <v>95.4</v>
      </c>
      <c r="BQ7" s="25">
        <v>95.36</v>
      </c>
      <c r="BR7" s="25">
        <v>94.99</v>
      </c>
      <c r="BS7" s="25">
        <v>91.86</v>
      </c>
      <c r="BT7" s="25">
        <v>94.96</v>
      </c>
      <c r="BU7" s="25">
        <v>100.42</v>
      </c>
      <c r="BV7" s="25">
        <v>98.77</v>
      </c>
      <c r="BW7" s="25">
        <v>94.78</v>
      </c>
      <c r="BX7" s="25">
        <v>97.59</v>
      </c>
      <c r="BY7" s="25">
        <v>92.17</v>
      </c>
      <c r="BZ7" s="25">
        <v>97.47</v>
      </c>
      <c r="CA7" s="25">
        <v>121.89</v>
      </c>
      <c r="CB7" s="25">
        <v>122.53</v>
      </c>
      <c r="CC7" s="25">
        <v>122.05</v>
      </c>
      <c r="CD7" s="25">
        <v>126.6</v>
      </c>
      <c r="CE7" s="25">
        <v>122.02</v>
      </c>
      <c r="CF7" s="25">
        <v>171.67</v>
      </c>
      <c r="CG7" s="25">
        <v>173.67</v>
      </c>
      <c r="CH7" s="25">
        <v>181.3</v>
      </c>
      <c r="CI7" s="25">
        <v>181.71</v>
      </c>
      <c r="CJ7" s="25">
        <v>188.51</v>
      </c>
      <c r="CK7" s="25">
        <v>174.75</v>
      </c>
      <c r="CL7" s="25">
        <v>63.58</v>
      </c>
      <c r="CM7" s="25">
        <v>63.47</v>
      </c>
      <c r="CN7" s="25">
        <v>63.62</v>
      </c>
      <c r="CO7" s="25">
        <v>63.89</v>
      </c>
      <c r="CP7" s="25">
        <v>63.45</v>
      </c>
      <c r="CQ7" s="25">
        <v>59.74</v>
      </c>
      <c r="CR7" s="25">
        <v>59.67</v>
      </c>
      <c r="CS7" s="25">
        <v>55.89</v>
      </c>
      <c r="CT7" s="25">
        <v>55.72</v>
      </c>
      <c r="CU7" s="25">
        <v>55.31</v>
      </c>
      <c r="CV7" s="25">
        <v>59.97</v>
      </c>
      <c r="CW7" s="25">
        <v>91.67</v>
      </c>
      <c r="CX7" s="25">
        <v>91.55</v>
      </c>
      <c r="CY7" s="25">
        <v>92.2</v>
      </c>
      <c r="CZ7" s="25">
        <v>90.96</v>
      </c>
      <c r="DA7" s="25">
        <v>89.59</v>
      </c>
      <c r="DB7" s="25">
        <v>84.8</v>
      </c>
      <c r="DC7" s="25">
        <v>84.6</v>
      </c>
      <c r="DD7" s="25">
        <v>81.27</v>
      </c>
      <c r="DE7" s="25">
        <v>81.260000000000005</v>
      </c>
      <c r="DF7" s="25">
        <v>80.36</v>
      </c>
      <c r="DG7" s="25">
        <v>89.76</v>
      </c>
      <c r="DH7" s="25">
        <v>42.55</v>
      </c>
      <c r="DI7" s="25">
        <v>44.23</v>
      </c>
      <c r="DJ7" s="25">
        <v>46.06</v>
      </c>
      <c r="DK7" s="25">
        <v>48.04</v>
      </c>
      <c r="DL7" s="25">
        <v>49.47</v>
      </c>
      <c r="DM7" s="25">
        <v>47.66</v>
      </c>
      <c r="DN7" s="25">
        <v>48.17</v>
      </c>
      <c r="DO7" s="25">
        <v>50.63</v>
      </c>
      <c r="DP7" s="25">
        <v>51.29</v>
      </c>
      <c r="DQ7" s="25">
        <v>52.2</v>
      </c>
      <c r="DR7" s="25">
        <v>51.51</v>
      </c>
      <c r="DS7" s="25">
        <v>1.1200000000000001</v>
      </c>
      <c r="DT7" s="25">
        <v>2.83</v>
      </c>
      <c r="DU7" s="25">
        <v>4.54</v>
      </c>
      <c r="DV7" s="25">
        <v>5.91</v>
      </c>
      <c r="DW7" s="25">
        <v>11.52</v>
      </c>
      <c r="DX7" s="25">
        <v>15.1</v>
      </c>
      <c r="DY7" s="25">
        <v>17.12</v>
      </c>
      <c r="DZ7" s="25">
        <v>18.28</v>
      </c>
      <c r="EA7" s="25">
        <v>19.61</v>
      </c>
      <c r="EB7" s="25">
        <v>20.73</v>
      </c>
      <c r="EC7" s="25">
        <v>23.75</v>
      </c>
      <c r="ED7" s="25">
        <v>0.18</v>
      </c>
      <c r="EE7" s="25">
        <v>0.82</v>
      </c>
      <c r="EF7" s="25">
        <v>0.16</v>
      </c>
      <c r="EG7" s="25">
        <v>0.16</v>
      </c>
      <c r="EH7" s="25">
        <v>0.59</v>
      </c>
      <c r="EI7" s="25">
        <v>0.57999999999999996</v>
      </c>
      <c r="EJ7" s="25">
        <v>0.54</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cp:lastPrinted>2024-01-23T01:40:16Z</cp:lastPrinted>
  <dcterms:created xsi:type="dcterms:W3CDTF">2023-12-05T01:00:16Z</dcterms:created>
  <dcterms:modified xsi:type="dcterms:W3CDTF">2024-01-23T01:44:01Z</dcterms:modified>
  <cp:category/>
</cp:coreProperties>
</file>