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プロファイル\watanabe-kyosuke\デスクトップ\経営分析\383562上島町\"/>
    </mc:Choice>
  </mc:AlternateContent>
  <workbookProtection workbookAlgorithmName="SHA-512" workbookHashValue="UZFdggB7Y1qUQYeslwnut92QDtVY7w0SJtxFP6/TFTz7GeD+74oPHdJHkXXzuTHe97zvpzZ6fTtr52kw8ujyLw==" workbookSaltValue="jD2ZBUiMn6+JYmTmRAwW0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<sst xmlns="http://schemas.openxmlformats.org/spreadsheetml/2006/main" count="233" uniqueCount="118">
  <si>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</si>
  <si>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</si>
  <si>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</si>
  <si>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</si>
  <si>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</si>
  <si>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</si>
  <si>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</si>
  <si>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</si>
  <si>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</si>
  <si>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</si>
  <si>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</si>
  <si>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</si>
  <si>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</si>
  <si>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</si>
  <si>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</si>
  <si>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</si>
  <si>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</si>
  <si>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</si>
  <si>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</si>
  <si>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</si>
  <si>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</si>
  <si>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</si>
  <si>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</si>
  <si>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</si>
  <si>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</si>
  <si>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</si>
  <si>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</si>
  <si>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</si>
  <si>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</si>
  <si>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</si>
  <si>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</si>
  <si>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</si>
  <si>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</si>
  <si>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</si>
  <si>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</si>
  <si>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</si>
  <si>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</si>
  <si>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</si>
  <si>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</si>
  <si>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</si>
  <si>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</si>
  <si>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</si>
  <si>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</si>
  <si>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</si>
  <si>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</si>
  <si>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</si>
  <si>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</si>
  <si>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</si>
  <si>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</si>
  <si>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</si>
  <si>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</si>
  <si>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</si>
  <si>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</si>
  <si>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</si>
  <si>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</si>
  <si>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</si>
  <si>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</si>
  <si>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</si>
  <si>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</si>
  <si>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</si>
  <si>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</si>
  <si>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</si>
  <si>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</si>
  <si>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</si>
  <si>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</si>
  <si>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</si>
  <si>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</si>
  <si>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</si>
  <si>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</si>
  <si>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</si>
  <si>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</si>
  <si>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</si>
  <si>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</si>
  <si>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</si>
  <si>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</si>
  <si>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</si>
  <si>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</si>
  <si>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</si>
  <si>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</si>
  <si>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</si>
  <si>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</si>
  <si>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</si>
  <si>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</si>
  <si>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</si>
  <si>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</si>
  <si>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</si>
  <si>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</si>
  <si>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</si>
  <si>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</si>
  <si>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</si>
  <si>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</si>
  <si>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</si>
  <si>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</si>
  <si>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</si>
  <si>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</si>
  <si>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</si>
  <si>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</si>
  <si>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</si>
  <si>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</si>
  <si>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</si>
  <si>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</si>
  <si>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</si>
  <si>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</si>
  <si>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</si>
  <si>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</si>
  <si>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</si>
  <si>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</si>
  <si>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</si>
  <si>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</si>
  <si>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</si>
  <si>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</si>
  <si>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</si>
  <si>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</si>
  <si>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</si>
  <si>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</si>
  <si>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収益的収支比率ついては、類似団体平均を大きく上回っているが、依然として100％を下回っており、赤字経営となっている。
　企業債残高対給水収益比率については、類似団体平均値を大きく上回っているが、主要水道施設の更新が完了したことから、平成30年度がピークだった企業債残高が減少していく見込みである。
　料金回収率については、高齢化・人口減少等により給水収益の大幅な増加が見込めないため、今後も一般会計繰入金に頼らざるを得ない状況が続くものと思われる。
　施設利用率については、計画給水人口が現在の給水人口を大きく上回っており、現存の施設規模が大きすぎることから、今後もこの状況が継続すると考えられる。
　有収率については、管路の老朽化による漏水が多発している状況であり、今後は管路の更新が必要となってくる。</t>
    <rPh sb="13" eb="17">
      <t>ルイジダンタイ</t>
    </rPh>
    <rPh sb="17" eb="19">
      <t>ヘイキン</t>
    </rPh>
    <rPh sb="20" eb="21">
      <t>オオ</t>
    </rPh>
    <rPh sb="23" eb="25">
      <t>ウワマワ</t>
    </rPh>
    <rPh sb="31" eb="33">
      <t>イゼン</t>
    </rPh>
    <rPh sb="41" eb="43">
      <t>シタマワ</t>
    </rPh>
    <rPh sb="48" eb="50">
      <t>アカジ</t>
    </rPh>
    <rPh sb="50" eb="52">
      <t>ケイエイ</t>
    </rPh>
    <rPh sb="61" eb="64">
      <t>キギョウサイ</t>
    </rPh>
    <rPh sb="64" eb="66">
      <t>ザンダカ</t>
    </rPh>
    <rPh sb="66" eb="67">
      <t>タイ</t>
    </rPh>
    <rPh sb="67" eb="69">
      <t>キュウスイ</t>
    </rPh>
    <rPh sb="69" eb="71">
      <t>シュウエキ</t>
    </rPh>
    <rPh sb="71" eb="73">
      <t>ヒリツ</t>
    </rPh>
    <rPh sb="79" eb="81">
      <t>ルイジ</t>
    </rPh>
    <rPh sb="81" eb="83">
      <t>ダンタイ</t>
    </rPh>
    <rPh sb="83" eb="86">
      <t>ヘイキンチ</t>
    </rPh>
    <rPh sb="87" eb="88">
      <t>オオ</t>
    </rPh>
    <rPh sb="90" eb="92">
      <t>ウワマワ</t>
    </rPh>
    <rPh sb="151" eb="153">
      <t>リョウキン</t>
    </rPh>
    <rPh sb="153" eb="156">
      <t>カイシュウリツ</t>
    </rPh>
    <rPh sb="162" eb="165">
      <t>コウレイカ</t>
    </rPh>
    <rPh sb="166" eb="168">
      <t>ジンコウ</t>
    </rPh>
    <rPh sb="168" eb="170">
      <t>ゲンショウ</t>
    </rPh>
    <rPh sb="170" eb="171">
      <t>ナド</t>
    </rPh>
    <rPh sb="174" eb="176">
      <t>キュウスイ</t>
    </rPh>
    <rPh sb="176" eb="178">
      <t>シュウエキ</t>
    </rPh>
    <rPh sb="179" eb="181">
      <t>オオハバ</t>
    </rPh>
    <rPh sb="182" eb="184">
      <t>ゾウカ</t>
    </rPh>
    <rPh sb="185" eb="187">
      <t>ミコ</t>
    </rPh>
    <rPh sb="193" eb="195">
      <t>コンゴ</t>
    </rPh>
    <rPh sb="196" eb="200">
      <t>イッパンカイケイ</t>
    </rPh>
    <rPh sb="200" eb="202">
      <t>クリイレ</t>
    </rPh>
    <rPh sb="202" eb="203">
      <t>キン</t>
    </rPh>
    <rPh sb="204" eb="205">
      <t>タヨ</t>
    </rPh>
    <rPh sb="209" eb="210">
      <t>エ</t>
    </rPh>
    <rPh sb="212" eb="214">
      <t>ジョウキョウ</t>
    </rPh>
    <rPh sb="215" eb="216">
      <t>ツヅ</t>
    </rPh>
    <rPh sb="220" eb="221">
      <t>オモ</t>
    </rPh>
    <rPh sb="227" eb="229">
      <t>シセツ</t>
    </rPh>
    <rPh sb="229" eb="232">
      <t>リヨウリツ</t>
    </rPh>
    <rPh sb="238" eb="240">
      <t>ケイカク</t>
    </rPh>
    <rPh sb="240" eb="244">
      <t>キュウスイジンコウ</t>
    </rPh>
    <rPh sb="245" eb="247">
      <t>ゲンザイ</t>
    </rPh>
    <rPh sb="248" eb="250">
      <t>キュウスイ</t>
    </rPh>
    <rPh sb="250" eb="252">
      <t>ジンコウ</t>
    </rPh>
    <rPh sb="253" eb="254">
      <t>オオ</t>
    </rPh>
    <rPh sb="256" eb="258">
      <t>ウワマワ</t>
    </rPh>
    <rPh sb="263" eb="265">
      <t>ゲンゾン</t>
    </rPh>
    <rPh sb="266" eb="268">
      <t>シセツ</t>
    </rPh>
    <rPh sb="268" eb="270">
      <t>キボ</t>
    </rPh>
    <rPh sb="271" eb="272">
      <t>オオ</t>
    </rPh>
    <rPh sb="281" eb="283">
      <t>コンゴ</t>
    </rPh>
    <rPh sb="286" eb="288">
      <t>ジョウキョウ</t>
    </rPh>
    <rPh sb="289" eb="291">
      <t>ケイゾク</t>
    </rPh>
    <rPh sb="294" eb="295">
      <t>カンガ</t>
    </rPh>
    <rPh sb="302" eb="305">
      <t>ユウシュウリツ</t>
    </rPh>
    <rPh sb="311" eb="313">
      <t>カンロ</t>
    </rPh>
    <rPh sb="314" eb="317">
      <t>ロウキュウカ</t>
    </rPh>
    <rPh sb="320" eb="322">
      <t>ロウスイ</t>
    </rPh>
    <rPh sb="323" eb="325">
      <t>タハツ</t>
    </rPh>
    <rPh sb="329" eb="331">
      <t>ジョウキョウ</t>
    </rPh>
    <rPh sb="335" eb="337">
      <t>コンゴ</t>
    </rPh>
    <rPh sb="338" eb="340">
      <t>カンロ</t>
    </rPh>
    <rPh sb="341" eb="343">
      <t>コウシン</t>
    </rPh>
    <rPh sb="344" eb="346">
      <t>ヒツヨウ</t>
    </rPh>
    <phoneticPr fontId="4"/>
  </si>
  <si>
    <t>　現状での給水収益の増加は見込めないため、一般会計からの繰入に頼らざるを得ない状況が今度も続くことが予想されるが、大幅な料金改定は難しい状況である。
　給水人口の減少等の環境変化に対応した料金体系の検討と経費削減に努めるなどの経営改善策を講じていく必要がある。</t>
    <rPh sb="1" eb="3">
      <t>ゲンジョウ</t>
    </rPh>
    <rPh sb="5" eb="7">
      <t>キュウスイ</t>
    </rPh>
    <rPh sb="7" eb="9">
      <t>シュウエキ</t>
    </rPh>
    <rPh sb="10" eb="12">
      <t>ゾウカ</t>
    </rPh>
    <rPh sb="13" eb="15">
      <t>ミコ</t>
    </rPh>
    <rPh sb="21" eb="23">
      <t>イッパン</t>
    </rPh>
    <rPh sb="23" eb="25">
      <t>カイケイ</t>
    </rPh>
    <rPh sb="28" eb="30">
      <t>クリイレ</t>
    </rPh>
    <rPh sb="31" eb="32">
      <t>タヨ</t>
    </rPh>
    <rPh sb="36" eb="37">
      <t>エ</t>
    </rPh>
    <rPh sb="39" eb="41">
      <t>ジョウキョウ</t>
    </rPh>
    <rPh sb="42" eb="44">
      <t>コンド</t>
    </rPh>
    <rPh sb="45" eb="46">
      <t>ツヅ</t>
    </rPh>
    <rPh sb="50" eb="52">
      <t>ヨソウ</t>
    </rPh>
    <rPh sb="57" eb="59">
      <t>オオハバ</t>
    </rPh>
    <rPh sb="60" eb="62">
      <t>リョウキン</t>
    </rPh>
    <rPh sb="62" eb="64">
      <t>カイテイ</t>
    </rPh>
    <rPh sb="65" eb="66">
      <t>ムズカ</t>
    </rPh>
    <rPh sb="68" eb="70">
      <t>ジョウキョウ</t>
    </rPh>
    <rPh sb="76" eb="78">
      <t>キュウスイ</t>
    </rPh>
    <rPh sb="78" eb="80">
      <t>ジンコウ</t>
    </rPh>
    <rPh sb="81" eb="83">
      <t>ゲンショウ</t>
    </rPh>
    <rPh sb="83" eb="84">
      <t>ナド</t>
    </rPh>
    <rPh sb="85" eb="87">
      <t>カンキョウ</t>
    </rPh>
    <rPh sb="87" eb="89">
      <t>ヘンカ</t>
    </rPh>
    <rPh sb="90" eb="92">
      <t>タイオウ</t>
    </rPh>
    <rPh sb="94" eb="96">
      <t>リョウキン</t>
    </rPh>
    <rPh sb="96" eb="98">
      <t>タイケイ</t>
    </rPh>
    <rPh sb="99" eb="101">
      <t>ケントウ</t>
    </rPh>
    <rPh sb="102" eb="104">
      <t>ケイヒ</t>
    </rPh>
    <rPh sb="104" eb="106">
      <t>サクゲン</t>
    </rPh>
    <rPh sb="107" eb="108">
      <t>ツト</t>
    </rPh>
    <rPh sb="113" eb="115">
      <t>ケイエイ</t>
    </rPh>
    <rPh sb="115" eb="118">
      <t>カイゼンサク</t>
    </rPh>
    <rPh sb="119" eb="120">
      <t>コウ</t>
    </rPh>
    <rPh sb="124" eb="126">
      <t>ヒツヨウ</t>
    </rPh>
    <phoneticPr fontId="4"/>
  </si>
  <si>
    <t>　管路及び貯水槽については、更新や延命化を行う必要があるが、高齢化・人口減少等により、給水人口に合わせた更新が必要になってくる。</t>
    <rPh sb="1" eb="3">
      <t>カンロ</t>
    </rPh>
    <rPh sb="3" eb="4">
      <t>オヨ</t>
    </rPh>
    <rPh sb="5" eb="8">
      <t>チョスイソウ</t>
    </rPh>
    <rPh sb="14" eb="16">
      <t>コウシン</t>
    </rPh>
    <rPh sb="17" eb="19">
      <t>エンメイ</t>
    </rPh>
    <rPh sb="19" eb="20">
      <t>カ</t>
    </rPh>
    <rPh sb="21" eb="22">
      <t>オコナ</t>
    </rPh>
    <rPh sb="23" eb="25">
      <t>ヒツヨウ</t>
    </rPh>
    <rPh sb="30" eb="33">
      <t>コウレイカ</t>
    </rPh>
    <rPh sb="34" eb="36">
      <t>ジンコウ</t>
    </rPh>
    <rPh sb="36" eb="38">
      <t>ゲンショウ</t>
    </rPh>
    <rPh sb="38" eb="39">
      <t>ナド</t>
    </rPh>
    <rPh sb="43" eb="45">
      <t>キュウスイ</t>
    </rPh>
    <rPh sb="45" eb="47">
      <t>ジンコウ</t>
    </rPh>
    <rPh sb="48" eb="49">
      <t>ア</t>
    </rPh>
    <rPh sb="52" eb="54">
      <t>コウシン</t>
    </rPh>
    <rPh sb="55" eb="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</si>
</sst>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0" xfId="0" applyFont="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669-40CB-8F8D-8898C5EFF387}"/>
            </c:ext>
          </c:extLst>
        </c:ser>
        <c:dLbls>
          <c:showLegendKey val="0"/>
          <c:showVal val="0"/>
          <c:showCatName val="0"/>
          <c:showSerName val="0"/>
          <c:showPercent val="0"/>
          <c:showBubbleSize val="0"/>
        </c:dLbls>
        <c:gapWidth val="150"/>
        <c:axId val="460205408"/>
        <c:axId val="460197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xmlns:c16r2="http://schemas.microsoft.com/office/drawing/2015/06/chart">
            <c:ext xmlns:c16="http://schemas.microsoft.com/office/drawing/2014/chart" uri="{C3380CC4-5D6E-409C-BE32-E72D297353CC}">
              <c16:uniqueId val="{00000001-A669-40CB-8F8D-8898C5EFF387}"/>
            </c:ext>
          </c:extLst>
        </c:ser>
        <c:dLbls>
          <c:showLegendKey val="0"/>
          <c:showVal val="0"/>
          <c:showCatName val="0"/>
          <c:showSerName val="0"/>
          <c:showPercent val="0"/>
          <c:showBubbleSize val="0"/>
        </c:dLbls>
        <c:marker val="1"/>
        <c:smooth val="0"/>
        <c:axId val="460205408"/>
        <c:axId val="460197960"/>
      </c:lineChart>
      <c:dateAx>
        <c:axId val="460205408"/>
        <c:scaling>
          <c:orientation val="minMax"/>
        </c:scaling>
        <c:delete val="1"/>
        <c:axPos val="b"/>
        <c:numFmt formatCode="&quot;H&quot;yy" sourceLinked="1"/>
        <c:majorTickMark val="none"/>
        <c:minorTickMark val="none"/>
        <c:tickLblPos val="none"/>
        <c:crossAx val="460197960"/>
        <c:crosses val="autoZero"/>
        <c:auto val="1"/>
        <c:lblOffset val="100"/>
        <c:baseTimeUnit val="years"/>
      </c:dateAx>
      <c:valAx>
        <c:axId val="46019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2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33.21</c:v>
                </c:pt>
                <c:pt idx="1">
                  <c:v>31.58</c:v>
                </c:pt>
                <c:pt idx="2">
                  <c:v>28.66</c:v>
                </c:pt>
                <c:pt idx="3">
                  <c:v>30.41</c:v>
                </c:pt>
                <c:pt idx="4">
                  <c:v>30.09</c:v>
                </c:pt>
              </c:numCache>
            </c:numRef>
          </c:val>
          <c:extLst xmlns:c16r2="http://schemas.microsoft.com/office/drawing/2015/06/chart">
            <c:ext xmlns:c16="http://schemas.microsoft.com/office/drawing/2014/chart" uri="{C3380CC4-5D6E-409C-BE32-E72D297353CC}">
              <c16:uniqueId val="{00000000-C393-4C2F-BEB9-DB4AD54B4CFB}"/>
            </c:ext>
          </c:extLst>
        </c:ser>
        <c:dLbls>
          <c:showLegendKey val="0"/>
          <c:showVal val="0"/>
          <c:showCatName val="0"/>
          <c:showSerName val="0"/>
          <c:showPercent val="0"/>
          <c:showBubbleSize val="0"/>
        </c:dLbls>
        <c:gapWidth val="150"/>
        <c:axId val="460203840"/>
        <c:axId val="46019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xmlns:c16r2="http://schemas.microsoft.com/office/drawing/2015/06/chart">
            <c:ext xmlns:c16="http://schemas.microsoft.com/office/drawing/2014/chart" uri="{C3380CC4-5D6E-409C-BE32-E72D297353CC}">
              <c16:uniqueId val="{00000001-C393-4C2F-BEB9-DB4AD54B4CFB}"/>
            </c:ext>
          </c:extLst>
        </c:ser>
        <c:dLbls>
          <c:showLegendKey val="0"/>
          <c:showVal val="0"/>
          <c:showCatName val="0"/>
          <c:showSerName val="0"/>
          <c:showPercent val="0"/>
          <c:showBubbleSize val="0"/>
        </c:dLbls>
        <c:marker val="1"/>
        <c:smooth val="0"/>
        <c:axId val="460203840"/>
        <c:axId val="460199136"/>
      </c:lineChart>
      <c:dateAx>
        <c:axId val="460203840"/>
        <c:scaling>
          <c:orientation val="minMax"/>
        </c:scaling>
        <c:delete val="1"/>
        <c:axPos val="b"/>
        <c:numFmt formatCode="&quot;H&quot;yy" sourceLinked="1"/>
        <c:majorTickMark val="none"/>
        <c:minorTickMark val="none"/>
        <c:tickLblPos val="none"/>
        <c:crossAx val="460199136"/>
        <c:crosses val="autoZero"/>
        <c:auto val="1"/>
        <c:lblOffset val="100"/>
        <c:baseTimeUnit val="years"/>
      </c:dateAx>
      <c:valAx>
        <c:axId val="46019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2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79.3</c:v>
                </c:pt>
                <c:pt idx="1">
                  <c:v>97.9</c:v>
                </c:pt>
                <c:pt idx="2">
                  <c:v>88.1</c:v>
                </c:pt>
                <c:pt idx="3">
                  <c:v>73.540000000000006</c:v>
                </c:pt>
                <c:pt idx="4">
                  <c:v>68.150000000000006</c:v>
                </c:pt>
              </c:numCache>
            </c:numRef>
          </c:val>
          <c:extLst xmlns:c16r2="http://schemas.microsoft.com/office/drawing/2015/06/chart">
            <c:ext xmlns:c16="http://schemas.microsoft.com/office/drawing/2014/chart" uri="{C3380CC4-5D6E-409C-BE32-E72D297353CC}">
              <c16:uniqueId val="{00000000-4B57-42BC-B9FC-A5CE4FA10D02}"/>
            </c:ext>
          </c:extLst>
        </c:ser>
        <c:dLbls>
          <c:showLegendKey val="0"/>
          <c:showVal val="0"/>
          <c:showCatName val="0"/>
          <c:showSerName val="0"/>
          <c:showPercent val="0"/>
          <c:showBubbleSize val="0"/>
        </c:dLbls>
        <c:gapWidth val="150"/>
        <c:axId val="459676728"/>
        <c:axId val="45967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xmlns:c16r2="http://schemas.microsoft.com/office/drawing/2015/06/chart">
            <c:ext xmlns:c16="http://schemas.microsoft.com/office/drawing/2014/chart" uri="{C3380CC4-5D6E-409C-BE32-E72D297353CC}">
              <c16:uniqueId val="{00000001-4B57-42BC-B9FC-A5CE4FA10D02}"/>
            </c:ext>
          </c:extLst>
        </c:ser>
        <c:dLbls>
          <c:showLegendKey val="0"/>
          <c:showVal val="0"/>
          <c:showCatName val="0"/>
          <c:showSerName val="0"/>
          <c:showPercent val="0"/>
          <c:showBubbleSize val="0"/>
        </c:dLbls>
        <c:marker val="1"/>
        <c:smooth val="0"/>
        <c:axId val="459676728"/>
        <c:axId val="459671632"/>
      </c:lineChart>
      <c:dateAx>
        <c:axId val="459676728"/>
        <c:scaling>
          <c:orientation val="minMax"/>
        </c:scaling>
        <c:delete val="1"/>
        <c:axPos val="b"/>
        <c:numFmt formatCode="&quot;H&quot;yy" sourceLinked="1"/>
        <c:majorTickMark val="none"/>
        <c:minorTickMark val="none"/>
        <c:tickLblPos val="none"/>
        <c:crossAx val="459671632"/>
        <c:crosses val="autoZero"/>
        <c:auto val="1"/>
        <c:lblOffset val="100"/>
        <c:baseTimeUnit val="years"/>
      </c:dateAx>
      <c:valAx>
        <c:axId val="45967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67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108.22</c:v>
                </c:pt>
                <c:pt idx="1">
                  <c:v>97.34</c:v>
                </c:pt>
                <c:pt idx="2">
                  <c:v>86.69</c:v>
                </c:pt>
                <c:pt idx="3">
                  <c:v>85.77</c:v>
                </c:pt>
                <c:pt idx="4">
                  <c:v>86.75</c:v>
                </c:pt>
              </c:numCache>
            </c:numRef>
          </c:val>
          <c:extLst xmlns:c16r2="http://schemas.microsoft.com/office/drawing/2015/06/chart">
            <c:ext xmlns:c16="http://schemas.microsoft.com/office/drawing/2014/chart" uri="{C3380CC4-5D6E-409C-BE32-E72D297353CC}">
              <c16:uniqueId val="{00000000-8AC0-4BA0-BDC3-5B21FE827EE2}"/>
            </c:ext>
          </c:extLst>
        </c:ser>
        <c:dLbls>
          <c:showLegendKey val="0"/>
          <c:showVal val="0"/>
          <c:showCatName val="0"/>
          <c:showSerName val="0"/>
          <c:showPercent val="0"/>
          <c:showBubbleSize val="0"/>
        </c:dLbls>
        <c:gapWidth val="150"/>
        <c:axId val="460202272"/>
        <c:axId val="46019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xmlns:c16r2="http://schemas.microsoft.com/office/drawing/2015/06/chart">
            <c:ext xmlns:c16="http://schemas.microsoft.com/office/drawing/2014/chart" uri="{C3380CC4-5D6E-409C-BE32-E72D297353CC}">
              <c16:uniqueId val="{00000001-8AC0-4BA0-BDC3-5B21FE827EE2}"/>
            </c:ext>
          </c:extLst>
        </c:ser>
        <c:dLbls>
          <c:showLegendKey val="0"/>
          <c:showVal val="0"/>
          <c:showCatName val="0"/>
          <c:showSerName val="0"/>
          <c:showPercent val="0"/>
          <c:showBubbleSize val="0"/>
        </c:dLbls>
        <c:marker val="1"/>
        <c:smooth val="0"/>
        <c:axId val="460202272"/>
        <c:axId val="460199528"/>
      </c:lineChart>
      <c:dateAx>
        <c:axId val="460202272"/>
        <c:scaling>
          <c:orientation val="minMax"/>
        </c:scaling>
        <c:delete val="1"/>
        <c:axPos val="b"/>
        <c:numFmt formatCode="&quot;H&quot;yy" sourceLinked="1"/>
        <c:majorTickMark val="none"/>
        <c:minorTickMark val="none"/>
        <c:tickLblPos val="none"/>
        <c:crossAx val="460199528"/>
        <c:crosses val="autoZero"/>
        <c:auto val="1"/>
        <c:lblOffset val="100"/>
        <c:baseTimeUnit val="years"/>
      </c:dateAx>
      <c:valAx>
        <c:axId val="46019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20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F1-4AF0-B1F6-93AC8457608D}"/>
            </c:ext>
          </c:extLst>
        </c:ser>
        <c:dLbls>
          <c:showLegendKey val="0"/>
          <c:showVal val="0"/>
          <c:showCatName val="0"/>
          <c:showSerName val="0"/>
          <c:showPercent val="0"/>
          <c:showBubbleSize val="0"/>
        </c:dLbls>
        <c:gapWidth val="150"/>
        <c:axId val="460204232"/>
        <c:axId val="46020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F1-4AF0-B1F6-93AC8457608D}"/>
            </c:ext>
          </c:extLst>
        </c:ser>
        <c:dLbls>
          <c:showLegendKey val="0"/>
          <c:showVal val="0"/>
          <c:showCatName val="0"/>
          <c:showSerName val="0"/>
          <c:showPercent val="0"/>
          <c:showBubbleSize val="0"/>
        </c:dLbls>
        <c:marker val="1"/>
        <c:smooth val="0"/>
        <c:axId val="460204232"/>
        <c:axId val="460201488"/>
      </c:lineChart>
      <c:dateAx>
        <c:axId val="460204232"/>
        <c:scaling>
          <c:orientation val="minMax"/>
        </c:scaling>
        <c:delete val="1"/>
        <c:axPos val="b"/>
        <c:numFmt formatCode="&quot;H&quot;yy" sourceLinked="1"/>
        <c:majorTickMark val="none"/>
        <c:minorTickMark val="none"/>
        <c:tickLblPos val="none"/>
        <c:crossAx val="460201488"/>
        <c:crosses val="autoZero"/>
        <c:auto val="1"/>
        <c:lblOffset val="100"/>
        <c:baseTimeUnit val="years"/>
      </c:dateAx>
      <c:valAx>
        <c:axId val="46020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20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1FE-4582-9D32-EF2C72AA2C47}"/>
            </c:ext>
          </c:extLst>
        </c:ser>
        <c:dLbls>
          <c:showLegendKey val="0"/>
          <c:showVal val="0"/>
          <c:showCatName val="0"/>
          <c:showSerName val="0"/>
          <c:showPercent val="0"/>
          <c:showBubbleSize val="0"/>
        </c:dLbls>
        <c:gapWidth val="150"/>
        <c:axId val="460201880"/>
        <c:axId val="46019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1FE-4582-9D32-EF2C72AA2C47}"/>
            </c:ext>
          </c:extLst>
        </c:ser>
        <c:dLbls>
          <c:showLegendKey val="0"/>
          <c:showVal val="0"/>
          <c:showCatName val="0"/>
          <c:showSerName val="0"/>
          <c:showPercent val="0"/>
          <c:showBubbleSize val="0"/>
        </c:dLbls>
        <c:marker val="1"/>
        <c:smooth val="0"/>
        <c:axId val="460201880"/>
        <c:axId val="460198352"/>
      </c:lineChart>
      <c:dateAx>
        <c:axId val="460201880"/>
        <c:scaling>
          <c:orientation val="minMax"/>
        </c:scaling>
        <c:delete val="1"/>
        <c:axPos val="b"/>
        <c:numFmt formatCode="&quot;H&quot;yy" sourceLinked="1"/>
        <c:majorTickMark val="none"/>
        <c:minorTickMark val="none"/>
        <c:tickLblPos val="none"/>
        <c:crossAx val="460198352"/>
        <c:crosses val="autoZero"/>
        <c:auto val="1"/>
        <c:lblOffset val="100"/>
        <c:baseTimeUnit val="years"/>
      </c:dateAx>
      <c:valAx>
        <c:axId val="46019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20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3A-4496-B6A3-883FA187D38D}"/>
            </c:ext>
          </c:extLst>
        </c:ser>
        <c:dLbls>
          <c:showLegendKey val="0"/>
          <c:showVal val="0"/>
          <c:showCatName val="0"/>
          <c:showSerName val="0"/>
          <c:showPercent val="0"/>
          <c:showBubbleSize val="0"/>
        </c:dLbls>
        <c:gapWidth val="150"/>
        <c:axId val="460874616"/>
        <c:axId val="460875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3A-4496-B6A3-883FA187D38D}"/>
            </c:ext>
          </c:extLst>
        </c:ser>
        <c:dLbls>
          <c:showLegendKey val="0"/>
          <c:showVal val="0"/>
          <c:showCatName val="0"/>
          <c:showSerName val="0"/>
          <c:showPercent val="0"/>
          <c:showBubbleSize val="0"/>
        </c:dLbls>
        <c:marker val="1"/>
        <c:smooth val="0"/>
        <c:axId val="460874616"/>
        <c:axId val="460875400"/>
      </c:lineChart>
      <c:dateAx>
        <c:axId val="460874616"/>
        <c:scaling>
          <c:orientation val="minMax"/>
        </c:scaling>
        <c:delete val="1"/>
        <c:axPos val="b"/>
        <c:numFmt formatCode="&quot;H&quot;yy" sourceLinked="1"/>
        <c:majorTickMark val="none"/>
        <c:minorTickMark val="none"/>
        <c:tickLblPos val="none"/>
        <c:crossAx val="460875400"/>
        <c:crosses val="autoZero"/>
        <c:auto val="1"/>
        <c:lblOffset val="100"/>
        <c:baseTimeUnit val="years"/>
      </c:dateAx>
      <c:valAx>
        <c:axId val="46087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874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A2-4D53-8603-6A5403CD85AA}"/>
            </c:ext>
          </c:extLst>
        </c:ser>
        <c:dLbls>
          <c:showLegendKey val="0"/>
          <c:showVal val="0"/>
          <c:showCatName val="0"/>
          <c:showSerName val="0"/>
          <c:showPercent val="0"/>
          <c:showBubbleSize val="0"/>
        </c:dLbls>
        <c:gapWidth val="150"/>
        <c:axId val="460873832"/>
        <c:axId val="46087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A2-4D53-8603-6A5403CD85AA}"/>
            </c:ext>
          </c:extLst>
        </c:ser>
        <c:dLbls>
          <c:showLegendKey val="0"/>
          <c:showVal val="0"/>
          <c:showCatName val="0"/>
          <c:showSerName val="0"/>
          <c:showPercent val="0"/>
          <c:showBubbleSize val="0"/>
        </c:dLbls>
        <c:marker val="1"/>
        <c:smooth val="0"/>
        <c:axId val="460873832"/>
        <c:axId val="460874224"/>
      </c:lineChart>
      <c:dateAx>
        <c:axId val="460873832"/>
        <c:scaling>
          <c:orientation val="minMax"/>
        </c:scaling>
        <c:delete val="1"/>
        <c:axPos val="b"/>
        <c:numFmt formatCode="&quot;H&quot;yy" sourceLinked="1"/>
        <c:majorTickMark val="none"/>
        <c:minorTickMark val="none"/>
        <c:tickLblPos val="none"/>
        <c:crossAx val="460874224"/>
        <c:crosses val="autoZero"/>
        <c:auto val="1"/>
        <c:lblOffset val="100"/>
        <c:baseTimeUnit val="years"/>
      </c:dateAx>
      <c:valAx>
        <c:axId val="46087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87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8847.31</c:v>
                </c:pt>
                <c:pt idx="1">
                  <c:v>8228.39</c:v>
                </c:pt>
                <c:pt idx="2">
                  <c:v>7308.19</c:v>
                </c:pt>
                <c:pt idx="3">
                  <c:v>6726.32</c:v>
                </c:pt>
                <c:pt idx="4">
                  <c:v>6441.24</c:v>
                </c:pt>
              </c:numCache>
            </c:numRef>
          </c:val>
          <c:extLst xmlns:c16r2="http://schemas.microsoft.com/office/drawing/2015/06/chart">
            <c:ext xmlns:c16="http://schemas.microsoft.com/office/drawing/2014/chart" uri="{C3380CC4-5D6E-409C-BE32-E72D297353CC}">
              <c16:uniqueId val="{00000000-D91E-404D-9578-00822EAD1B7E}"/>
            </c:ext>
          </c:extLst>
        </c:ser>
        <c:dLbls>
          <c:showLegendKey val="0"/>
          <c:showVal val="0"/>
          <c:showCatName val="0"/>
          <c:showSerName val="0"/>
          <c:showPercent val="0"/>
          <c:showBubbleSize val="0"/>
        </c:dLbls>
        <c:gapWidth val="150"/>
        <c:axId val="460878536"/>
        <c:axId val="46088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xmlns:c16r2="http://schemas.microsoft.com/office/drawing/2015/06/chart">
            <c:ext xmlns:c16="http://schemas.microsoft.com/office/drawing/2014/chart" uri="{C3380CC4-5D6E-409C-BE32-E72D297353CC}">
              <c16:uniqueId val="{00000001-D91E-404D-9578-00822EAD1B7E}"/>
            </c:ext>
          </c:extLst>
        </c:ser>
        <c:dLbls>
          <c:showLegendKey val="0"/>
          <c:showVal val="0"/>
          <c:showCatName val="0"/>
          <c:showSerName val="0"/>
          <c:showPercent val="0"/>
          <c:showBubbleSize val="0"/>
        </c:dLbls>
        <c:marker val="1"/>
        <c:smooth val="0"/>
        <c:axId val="460878536"/>
        <c:axId val="460880888"/>
      </c:lineChart>
      <c:dateAx>
        <c:axId val="460878536"/>
        <c:scaling>
          <c:orientation val="minMax"/>
        </c:scaling>
        <c:delete val="1"/>
        <c:axPos val="b"/>
        <c:numFmt formatCode="&quot;H&quot;yy" sourceLinked="1"/>
        <c:majorTickMark val="none"/>
        <c:minorTickMark val="none"/>
        <c:tickLblPos val="none"/>
        <c:crossAx val="460880888"/>
        <c:crosses val="autoZero"/>
        <c:auto val="1"/>
        <c:lblOffset val="100"/>
        <c:baseTimeUnit val="years"/>
      </c:dateAx>
      <c:valAx>
        <c:axId val="46088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87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13.98</c:v>
                </c:pt>
                <c:pt idx="1">
                  <c:v>8.9700000000000006</c:v>
                </c:pt>
                <c:pt idx="2">
                  <c:v>8.32</c:v>
                </c:pt>
                <c:pt idx="3">
                  <c:v>7.13</c:v>
                </c:pt>
                <c:pt idx="4">
                  <c:v>6.08</c:v>
                </c:pt>
              </c:numCache>
            </c:numRef>
          </c:val>
          <c:extLst xmlns:c16r2="http://schemas.microsoft.com/office/drawing/2015/06/chart">
            <c:ext xmlns:c16="http://schemas.microsoft.com/office/drawing/2014/chart" uri="{C3380CC4-5D6E-409C-BE32-E72D297353CC}">
              <c16:uniqueId val="{00000000-5FEA-4F4D-BF00-329EAC8AD730}"/>
            </c:ext>
          </c:extLst>
        </c:ser>
        <c:dLbls>
          <c:showLegendKey val="0"/>
          <c:showVal val="0"/>
          <c:showCatName val="0"/>
          <c:showSerName val="0"/>
          <c:showPercent val="0"/>
          <c:showBubbleSize val="0"/>
        </c:dLbls>
        <c:gapWidth val="150"/>
        <c:axId val="460879712"/>
        <c:axId val="4608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xmlns:c16r2="http://schemas.microsoft.com/office/drawing/2015/06/chart">
            <c:ext xmlns:c16="http://schemas.microsoft.com/office/drawing/2014/chart" uri="{C3380CC4-5D6E-409C-BE32-E72D297353CC}">
              <c16:uniqueId val="{00000001-5FEA-4F4D-BF00-329EAC8AD730}"/>
            </c:ext>
          </c:extLst>
        </c:ser>
        <c:dLbls>
          <c:showLegendKey val="0"/>
          <c:showVal val="0"/>
          <c:showCatName val="0"/>
          <c:showSerName val="0"/>
          <c:showPercent val="0"/>
          <c:showBubbleSize val="0"/>
        </c:dLbls>
        <c:marker val="1"/>
        <c:smooth val="0"/>
        <c:axId val="460879712"/>
        <c:axId val="460881280"/>
      </c:lineChart>
      <c:dateAx>
        <c:axId val="460879712"/>
        <c:scaling>
          <c:orientation val="minMax"/>
        </c:scaling>
        <c:delete val="1"/>
        <c:axPos val="b"/>
        <c:numFmt formatCode="&quot;H&quot;yy" sourceLinked="1"/>
        <c:majorTickMark val="none"/>
        <c:minorTickMark val="none"/>
        <c:tickLblPos val="none"/>
        <c:crossAx val="460881280"/>
        <c:crosses val="autoZero"/>
        <c:auto val="1"/>
        <c:lblOffset val="100"/>
        <c:baseTimeUnit val="years"/>
      </c:dateAx>
      <c:valAx>
        <c:axId val="4608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8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2082.27</c:v>
                </c:pt>
                <c:pt idx="1">
                  <c:v>2774.95</c:v>
                </c:pt>
                <c:pt idx="2">
                  <c:v>3785.61</c:v>
                </c:pt>
                <c:pt idx="3">
                  <c:v>4847.8599999999997</c:v>
                </c:pt>
                <c:pt idx="4">
                  <c:v>5582.59</c:v>
                </c:pt>
              </c:numCache>
            </c:numRef>
          </c:val>
          <c:extLst xmlns:c16r2="http://schemas.microsoft.com/office/drawing/2015/06/chart">
            <c:ext xmlns:c16="http://schemas.microsoft.com/office/drawing/2014/chart" uri="{C3380CC4-5D6E-409C-BE32-E72D297353CC}">
              <c16:uniqueId val="{00000000-8F3F-4681-B782-851BBE6EADAB}"/>
            </c:ext>
          </c:extLst>
        </c:ser>
        <c:dLbls>
          <c:showLegendKey val="0"/>
          <c:showVal val="0"/>
          <c:showCatName val="0"/>
          <c:showSerName val="0"/>
          <c:showPercent val="0"/>
          <c:showBubbleSize val="0"/>
        </c:dLbls>
        <c:gapWidth val="150"/>
        <c:axId val="460876968"/>
        <c:axId val="46087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xmlns:c16r2="http://schemas.microsoft.com/office/drawing/2015/06/chart">
            <c:ext xmlns:c16="http://schemas.microsoft.com/office/drawing/2014/chart" uri="{C3380CC4-5D6E-409C-BE32-E72D297353CC}">
              <c16:uniqueId val="{00000001-8F3F-4681-B782-851BBE6EADAB}"/>
            </c:ext>
          </c:extLst>
        </c:ser>
        <c:dLbls>
          <c:showLegendKey val="0"/>
          <c:showVal val="0"/>
          <c:showCatName val="0"/>
          <c:showSerName val="0"/>
          <c:showPercent val="0"/>
          <c:showBubbleSize val="0"/>
        </c:dLbls>
        <c:marker val="1"/>
        <c:smooth val="0"/>
        <c:axId val="460876968"/>
        <c:axId val="460877360"/>
      </c:lineChart>
      <c:dateAx>
        <c:axId val="460876968"/>
        <c:scaling>
          <c:orientation val="minMax"/>
        </c:scaling>
        <c:delete val="1"/>
        <c:axPos val="b"/>
        <c:numFmt formatCode="&quot;H&quot;yy" sourceLinked="1"/>
        <c:majorTickMark val="none"/>
        <c:minorTickMark val="none"/>
        <c:tickLblPos val="none"/>
        <c:crossAx val="460877360"/>
        <c:crosses val="autoZero"/>
        <c:auto val="1"/>
        <c:lblOffset val="100"/>
        <c:baseTimeUnit val="years"/>
      </c:dateAx>
      <c:valAx>
        <c:axId val="46087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876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上島町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5" t="s">
        <v>9</v>
      </c>
      <c r="BM7" s="76"/>
      <c r="BN7" s="76"/>
      <c r="BO7" s="76"/>
      <c r="BP7" s="76"/>
      <c r="BQ7" s="76"/>
      <c r="BR7" s="76"/>
      <c r="BS7" s="76"/>
      <c r="BT7" s="76"/>
      <c r="BU7" s="76"/>
      <c r="BV7" s="76"/>
      <c r="BW7" s="76"/>
      <c r="BX7" s="76"/>
      <c r="BY7" s="77"/>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7">
        <f>データ!$R$6</f>
        <v>6283</v>
      </c>
      <c r="AM8" s="67"/>
      <c r="AN8" s="67"/>
      <c r="AO8" s="67"/>
      <c r="AP8" s="67"/>
      <c r="AQ8" s="67"/>
      <c r="AR8" s="67"/>
      <c r="AS8" s="67"/>
      <c r="AT8" s="36">
        <f>データ!$S$6</f>
        <v>30.38</v>
      </c>
      <c r="AU8" s="36"/>
      <c r="AV8" s="36"/>
      <c r="AW8" s="36"/>
      <c r="AX8" s="36"/>
      <c r="AY8" s="36"/>
      <c r="AZ8" s="36"/>
      <c r="BA8" s="36"/>
      <c r="BB8" s="36">
        <f>データ!$T$6</f>
        <v>206.81</v>
      </c>
      <c r="BC8" s="36"/>
      <c r="BD8" s="36"/>
      <c r="BE8" s="36"/>
      <c r="BF8" s="36"/>
      <c r="BG8" s="36"/>
      <c r="BH8" s="36"/>
      <c r="BI8" s="36"/>
      <c r="BJ8" s="3"/>
      <c r="BK8" s="3"/>
      <c r="BL8" s="68" t="s">
        <v>10</v>
      </c>
      <c r="BM8" s="69"/>
      <c r="BN8" s="70" t="s">
        <v>11</v>
      </c>
      <c r="BO8" s="70"/>
      <c r="BP8" s="70"/>
      <c r="BQ8" s="70"/>
      <c r="BR8" s="70"/>
      <c r="BS8" s="70"/>
      <c r="BT8" s="70"/>
      <c r="BU8" s="70"/>
      <c r="BV8" s="70"/>
      <c r="BW8" s="70"/>
      <c r="BX8" s="70"/>
      <c r="BY8" s="71"/>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7">
        <f>データ!$Q$6</f>
        <v>6084</v>
      </c>
      <c r="X10" s="67"/>
      <c r="Y10" s="67"/>
      <c r="Z10" s="67"/>
      <c r="AA10" s="67"/>
      <c r="AB10" s="67"/>
      <c r="AC10" s="67"/>
      <c r="AD10" s="2"/>
      <c r="AE10" s="2"/>
      <c r="AF10" s="2"/>
      <c r="AG10" s="2"/>
      <c r="AH10" s="2"/>
      <c r="AI10" s="2"/>
      <c r="AJ10" s="2"/>
      <c r="AK10" s="2"/>
      <c r="AL10" s="67">
        <f>データ!$U$6</f>
        <v>125</v>
      </c>
      <c r="AM10" s="67"/>
      <c r="AN10" s="67"/>
      <c r="AO10" s="67"/>
      <c r="AP10" s="67"/>
      <c r="AQ10" s="67"/>
      <c r="AR10" s="67"/>
      <c r="AS10" s="67"/>
      <c r="AT10" s="36">
        <f>データ!$V$6</f>
        <v>2.35</v>
      </c>
      <c r="AU10" s="36"/>
      <c r="AV10" s="36"/>
      <c r="AW10" s="36"/>
      <c r="AX10" s="36"/>
      <c r="AY10" s="36"/>
      <c r="AZ10" s="36"/>
      <c r="BA10" s="36"/>
      <c r="BB10" s="36">
        <f>データ!$W$6</f>
        <v>53.19</v>
      </c>
      <c r="BC10" s="36"/>
      <c r="BD10" s="36"/>
      <c r="BE10" s="36"/>
      <c r="BF10" s="36"/>
      <c r="BG10" s="36"/>
      <c r="BH10" s="36"/>
      <c r="BI10" s="36"/>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115</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57"/>
      <c r="BN66" s="57"/>
      <c r="BO66" s="57"/>
      <c r="BP66" s="57"/>
      <c r="BQ66" s="57"/>
      <c r="BR66" s="57"/>
      <c r="BS66" s="57"/>
      <c r="BT66" s="57"/>
      <c r="BU66" s="57"/>
      <c r="BV66" s="57"/>
      <c r="BW66" s="57"/>
      <c r="BX66" s="57"/>
      <c r="BY66" s="57"/>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57"/>
      <c r="BN67" s="57"/>
      <c r="BO67" s="57"/>
      <c r="BP67" s="57"/>
      <c r="BQ67" s="57"/>
      <c r="BR67" s="57"/>
      <c r="BS67" s="57"/>
      <c r="BT67" s="57"/>
      <c r="BU67" s="57"/>
      <c r="BV67" s="57"/>
      <c r="BW67" s="57"/>
      <c r="BX67" s="57"/>
      <c r="BY67" s="57"/>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57"/>
      <c r="BN68" s="57"/>
      <c r="BO68" s="57"/>
      <c r="BP68" s="57"/>
      <c r="BQ68" s="57"/>
      <c r="BR68" s="57"/>
      <c r="BS68" s="57"/>
      <c r="BT68" s="57"/>
      <c r="BU68" s="57"/>
      <c r="BV68" s="57"/>
      <c r="BW68" s="57"/>
      <c r="BX68" s="57"/>
      <c r="BY68" s="57"/>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57"/>
      <c r="BN69" s="57"/>
      <c r="BO69" s="57"/>
      <c r="BP69" s="57"/>
      <c r="BQ69" s="57"/>
      <c r="BR69" s="57"/>
      <c r="BS69" s="57"/>
      <c r="BT69" s="57"/>
      <c r="BU69" s="57"/>
      <c r="BV69" s="57"/>
      <c r="BW69" s="57"/>
      <c r="BX69" s="57"/>
      <c r="BY69" s="57"/>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57"/>
      <c r="BN70" s="57"/>
      <c r="BO70" s="57"/>
      <c r="BP70" s="57"/>
      <c r="BQ70" s="57"/>
      <c r="BR70" s="57"/>
      <c r="BS70" s="57"/>
      <c r="BT70" s="57"/>
      <c r="BU70" s="57"/>
      <c r="BV70" s="57"/>
      <c r="BW70" s="57"/>
      <c r="BX70" s="57"/>
      <c r="BY70" s="57"/>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57"/>
      <c r="BN71" s="57"/>
      <c r="BO71" s="57"/>
      <c r="BP71" s="57"/>
      <c r="BQ71" s="57"/>
      <c r="BR71" s="57"/>
      <c r="BS71" s="57"/>
      <c r="BT71" s="57"/>
      <c r="BU71" s="57"/>
      <c r="BV71" s="57"/>
      <c r="BW71" s="57"/>
      <c r="BX71" s="57"/>
      <c r="BY71" s="57"/>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57"/>
      <c r="BN72" s="57"/>
      <c r="BO72" s="57"/>
      <c r="BP72" s="57"/>
      <c r="BQ72" s="57"/>
      <c r="BR72" s="57"/>
      <c r="BS72" s="57"/>
      <c r="BT72" s="57"/>
      <c r="BU72" s="57"/>
      <c r="BV72" s="57"/>
      <c r="BW72" s="57"/>
      <c r="BX72" s="57"/>
      <c r="BY72" s="57"/>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57"/>
      <c r="BN73" s="57"/>
      <c r="BO73" s="57"/>
      <c r="BP73" s="57"/>
      <c r="BQ73" s="57"/>
      <c r="BR73" s="57"/>
      <c r="BS73" s="57"/>
      <c r="BT73" s="57"/>
      <c r="BU73" s="57"/>
      <c r="BV73" s="57"/>
      <c r="BW73" s="57"/>
      <c r="BX73" s="57"/>
      <c r="BY73" s="57"/>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57"/>
      <c r="BN74" s="57"/>
      <c r="BO74" s="57"/>
      <c r="BP74" s="57"/>
      <c r="BQ74" s="57"/>
      <c r="BR74" s="57"/>
      <c r="BS74" s="57"/>
      <c r="BT74" s="57"/>
      <c r="BU74" s="57"/>
      <c r="BV74" s="57"/>
      <c r="BW74" s="57"/>
      <c r="BX74" s="57"/>
      <c r="BY74" s="57"/>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57"/>
      <c r="BN75" s="57"/>
      <c r="BO75" s="57"/>
      <c r="BP75" s="57"/>
      <c r="BQ75" s="57"/>
      <c r="BR75" s="57"/>
      <c r="BS75" s="57"/>
      <c r="BT75" s="57"/>
      <c r="BU75" s="57"/>
      <c r="BV75" s="57"/>
      <c r="BW75" s="57"/>
      <c r="BX75" s="57"/>
      <c r="BY75" s="57"/>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57"/>
      <c r="BN76" s="57"/>
      <c r="BO76" s="57"/>
      <c r="BP76" s="57"/>
      <c r="BQ76" s="57"/>
      <c r="BR76" s="57"/>
      <c r="BS76" s="57"/>
      <c r="BT76" s="57"/>
      <c r="BU76" s="57"/>
      <c r="BV76" s="57"/>
      <c r="BW76" s="57"/>
      <c r="BX76" s="57"/>
      <c r="BY76" s="57"/>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57"/>
      <c r="BN77" s="57"/>
      <c r="BO77" s="57"/>
      <c r="BP77" s="57"/>
      <c r="BQ77" s="57"/>
      <c r="BR77" s="57"/>
      <c r="BS77" s="57"/>
      <c r="BT77" s="57"/>
      <c r="BU77" s="57"/>
      <c r="BV77" s="57"/>
      <c r="BW77" s="57"/>
      <c r="BX77" s="57"/>
      <c r="BY77" s="57"/>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57"/>
      <c r="BN78" s="57"/>
      <c r="BO78" s="57"/>
      <c r="BP78" s="57"/>
      <c r="BQ78" s="57"/>
      <c r="BR78" s="57"/>
      <c r="BS78" s="57"/>
      <c r="BT78" s="57"/>
      <c r="BU78" s="57"/>
      <c r="BV78" s="57"/>
      <c r="BW78" s="57"/>
      <c r="BX78" s="57"/>
      <c r="BY78" s="57"/>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57"/>
      <c r="BN79" s="57"/>
      <c r="BO79" s="57"/>
      <c r="BP79" s="57"/>
      <c r="BQ79" s="57"/>
      <c r="BR79" s="57"/>
      <c r="BS79" s="57"/>
      <c r="BT79" s="57"/>
      <c r="BU79" s="57"/>
      <c r="BV79" s="57"/>
      <c r="BW79" s="57"/>
      <c r="BX79" s="57"/>
      <c r="BY79" s="57"/>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57"/>
      <c r="BN80" s="57"/>
      <c r="BO80" s="57"/>
      <c r="BP80" s="57"/>
      <c r="BQ80" s="57"/>
      <c r="BR80" s="57"/>
      <c r="BS80" s="57"/>
      <c r="BT80" s="57"/>
      <c r="BU80" s="57"/>
      <c r="BV80" s="57"/>
      <c r="BW80" s="57"/>
      <c r="BX80" s="57"/>
      <c r="BY80" s="57"/>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57"/>
      <c r="BN81" s="57"/>
      <c r="BO81" s="57"/>
      <c r="BP81" s="57"/>
      <c r="BQ81" s="57"/>
      <c r="BR81" s="57"/>
      <c r="BS81" s="57"/>
      <c r="BT81" s="57"/>
      <c r="BU81" s="57"/>
      <c r="BV81" s="57"/>
      <c r="BW81" s="57"/>
      <c r="BX81" s="57"/>
      <c r="BY81" s="57"/>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TDttPrb5WyiI2UYDFGZJOfPkdvJymaz0ENyuhneLqHM/WfW/s47hvVXMC6JL1cr7UdygmIwLC25B/v3n8eLyLA==" saltValue="PbTq5IYZ2qhueuMxbmJ9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9" t="s">
        <v>52</v>
      </c>
      <c r="I3" s="80"/>
      <c r="J3" s="80"/>
      <c r="K3" s="80"/>
      <c r="L3" s="80"/>
      <c r="M3" s="80"/>
      <c r="N3" s="80"/>
      <c r="O3" s="80"/>
      <c r="P3" s="80"/>
      <c r="Q3" s="80"/>
      <c r="R3" s="80"/>
      <c r="S3" s="80"/>
      <c r="T3" s="80"/>
      <c r="U3" s="80"/>
      <c r="V3" s="80"/>
      <c r="W3" s="81"/>
      <c r="X3" s="85" t="s">
        <v>53</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54</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55</v>
      </c>
      <c r="B4" s="17"/>
      <c r="C4" s="17"/>
      <c r="D4" s="17"/>
      <c r="E4" s="17"/>
      <c r="F4" s="17"/>
      <c r="G4" s="17"/>
      <c r="H4" s="82"/>
      <c r="I4" s="83"/>
      <c r="J4" s="83"/>
      <c r="K4" s="83"/>
      <c r="L4" s="83"/>
      <c r="M4" s="83"/>
      <c r="N4" s="83"/>
      <c r="O4" s="83"/>
      <c r="P4" s="83"/>
      <c r="Q4" s="83"/>
      <c r="R4" s="83"/>
      <c r="S4" s="83"/>
      <c r="T4" s="83"/>
      <c r="U4" s="83"/>
      <c r="V4" s="83"/>
      <c r="W4" s="84"/>
      <c r="X4" s="78" t="s">
        <v>56</v>
      </c>
      <c r="Y4" s="78"/>
      <c r="Z4" s="78"/>
      <c r="AA4" s="78"/>
      <c r="AB4" s="78"/>
      <c r="AC4" s="78"/>
      <c r="AD4" s="78"/>
      <c r="AE4" s="78"/>
      <c r="AF4" s="78"/>
      <c r="AG4" s="78"/>
      <c r="AH4" s="78"/>
      <c r="AI4" s="78" t="s">
        <v>57</v>
      </c>
      <c r="AJ4" s="78"/>
      <c r="AK4" s="78"/>
      <c r="AL4" s="78"/>
      <c r="AM4" s="78"/>
      <c r="AN4" s="78"/>
      <c r="AO4" s="78"/>
      <c r="AP4" s="78"/>
      <c r="AQ4" s="78"/>
      <c r="AR4" s="78"/>
      <c r="AS4" s="78"/>
      <c r="AT4" s="78" t="s">
        <v>58</v>
      </c>
      <c r="AU4" s="78"/>
      <c r="AV4" s="78"/>
      <c r="AW4" s="78"/>
      <c r="AX4" s="78"/>
      <c r="AY4" s="78"/>
      <c r="AZ4" s="78"/>
      <c r="BA4" s="78"/>
      <c r="BB4" s="78"/>
      <c r="BC4" s="78"/>
      <c r="BD4" s="78"/>
      <c r="BE4" s="78" t="s">
        <v>59</v>
      </c>
      <c r="BF4" s="78"/>
      <c r="BG4" s="78"/>
      <c r="BH4" s="78"/>
      <c r="BI4" s="78"/>
      <c r="BJ4" s="78"/>
      <c r="BK4" s="78"/>
      <c r="BL4" s="78"/>
      <c r="BM4" s="78"/>
      <c r="BN4" s="78"/>
      <c r="BO4" s="78"/>
      <c r="BP4" s="78" t="s">
        <v>60</v>
      </c>
      <c r="BQ4" s="78"/>
      <c r="BR4" s="78"/>
      <c r="BS4" s="78"/>
      <c r="BT4" s="78"/>
      <c r="BU4" s="78"/>
      <c r="BV4" s="78"/>
      <c r="BW4" s="78"/>
      <c r="BX4" s="78"/>
      <c r="BY4" s="78"/>
      <c r="BZ4" s="78"/>
      <c r="CA4" s="78" t="s">
        <v>61</v>
      </c>
      <c r="CB4" s="78"/>
      <c r="CC4" s="78"/>
      <c r="CD4" s="78"/>
      <c r="CE4" s="78"/>
      <c r="CF4" s="78"/>
      <c r="CG4" s="78"/>
      <c r="CH4" s="78"/>
      <c r="CI4" s="78"/>
      <c r="CJ4" s="78"/>
      <c r="CK4" s="78"/>
      <c r="CL4" s="78" t="s">
        <v>62</v>
      </c>
      <c r="CM4" s="78"/>
      <c r="CN4" s="78"/>
      <c r="CO4" s="78"/>
      <c r="CP4" s="78"/>
      <c r="CQ4" s="78"/>
      <c r="CR4" s="78"/>
      <c r="CS4" s="78"/>
      <c r="CT4" s="78"/>
      <c r="CU4" s="78"/>
      <c r="CV4" s="78"/>
      <c r="CW4" s="78" t="s">
        <v>63</v>
      </c>
      <c r="CX4" s="78"/>
      <c r="CY4" s="78"/>
      <c r="CZ4" s="78"/>
      <c r="DA4" s="78"/>
      <c r="DB4" s="78"/>
      <c r="DC4" s="78"/>
      <c r="DD4" s="78"/>
      <c r="DE4" s="78"/>
      <c r="DF4" s="78"/>
      <c r="DG4" s="78"/>
      <c r="DH4" s="78" t="s">
        <v>64</v>
      </c>
      <c r="DI4" s="78"/>
      <c r="DJ4" s="78"/>
      <c r="DK4" s="78"/>
      <c r="DL4" s="78"/>
      <c r="DM4" s="78"/>
      <c r="DN4" s="78"/>
      <c r="DO4" s="78"/>
      <c r="DP4" s="78"/>
      <c r="DQ4" s="78"/>
      <c r="DR4" s="78"/>
      <c r="DS4" s="78" t="s">
        <v>65</v>
      </c>
      <c r="DT4" s="78"/>
      <c r="DU4" s="78"/>
      <c r="DV4" s="78"/>
      <c r="DW4" s="78"/>
      <c r="DX4" s="78"/>
      <c r="DY4" s="78"/>
      <c r="DZ4" s="78"/>
      <c r="EA4" s="78"/>
      <c r="EB4" s="78"/>
      <c r="EC4" s="78"/>
      <c r="ED4" s="78" t="s">
        <v>66</v>
      </c>
      <c r="EE4" s="78"/>
      <c r="EF4" s="78"/>
      <c r="EG4" s="78"/>
      <c r="EH4" s="78"/>
      <c r="EI4" s="78"/>
      <c r="EJ4" s="78"/>
      <c r="EK4" s="78"/>
      <c r="EL4" s="78"/>
      <c r="EM4" s="78"/>
      <c r="EN4" s="78"/>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383562</v>
      </c>
      <c r="D6" s="20">
        <f t="shared" si="3"/>
        <v>47</v>
      </c>
      <c r="E6" s="20">
        <f t="shared" si="3"/>
        <v>1</v>
      </c>
      <c r="F6" s="20">
        <f t="shared" si="3"/>
        <v>0</v>
      </c>
      <c r="G6" s="20">
        <f t="shared" si="3"/>
        <v>0</v>
      </c>
      <c r="H6" s="20" t="str">
        <f t="shared" si="3"/>
        <v>愛媛県　上島町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6084</v>
      </c>
      <c r="R6" s="21">
        <f t="shared" si="3"/>
        <v>6283</v>
      </c>
      <c r="S6" s="21">
        <f t="shared" si="3"/>
        <v>30.38</v>
      </c>
      <c r="T6" s="21">
        <f t="shared" si="3"/>
        <v>206.81</v>
      </c>
      <c r="U6" s="21">
        <f t="shared" si="3"/>
        <v>125</v>
      </c>
      <c r="V6" s="21">
        <f t="shared" si="3"/>
        <v>2.35</v>
      </c>
      <c r="W6" s="21">
        <f t="shared" si="3"/>
        <v>53.19</v>
      </c>
      <c r="X6" s="22">
        <f>IF(X7="",NA(),X7)</f>
        <v>108.22</v>
      </c>
      <c r="Y6" s="22">
        <f t="shared" ref="Y6:AG6" si="4">IF(Y7="",NA(),Y7)</f>
        <v>97.34</v>
      </c>
      <c r="Z6" s="22">
        <f t="shared" si="4"/>
        <v>86.69</v>
      </c>
      <c r="AA6" s="22">
        <f t="shared" si="4"/>
        <v>85.77</v>
      </c>
      <c r="AB6" s="22">
        <f t="shared" si="4"/>
        <v>86.75</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8847.31</v>
      </c>
      <c r="BF6" s="22">
        <f t="shared" ref="BF6:BN6" si="7">IF(BF7="",NA(),BF7)</f>
        <v>8228.39</v>
      </c>
      <c r="BG6" s="22">
        <f t="shared" si="7"/>
        <v>7308.19</v>
      </c>
      <c r="BH6" s="22">
        <f t="shared" si="7"/>
        <v>6726.32</v>
      </c>
      <c r="BI6" s="22">
        <f t="shared" si="7"/>
        <v>6441.24</v>
      </c>
      <c r="BJ6" s="22">
        <f t="shared" si="7"/>
        <v>1274.21</v>
      </c>
      <c r="BK6" s="22">
        <f t="shared" si="7"/>
        <v>1183.92</v>
      </c>
      <c r="BL6" s="22">
        <f t="shared" si="7"/>
        <v>1128.72</v>
      </c>
      <c r="BM6" s="22">
        <f t="shared" si="7"/>
        <v>1125.25</v>
      </c>
      <c r="BN6" s="22">
        <f t="shared" si="7"/>
        <v>1157.05</v>
      </c>
      <c r="BO6" s="21" t="str">
        <f>IF(BO7="","",IF(BO7="-","【-】","【"&amp;SUBSTITUTE(TEXT(BO7,"#,##0.00"),"-","△")&amp;"】"))</f>
        <v>【982.48】</v>
      </c>
      <c r="BP6" s="22">
        <f>IF(BP7="",NA(),BP7)</f>
        <v>13.98</v>
      </c>
      <c r="BQ6" s="22">
        <f t="shared" ref="BQ6:BY6" si="8">IF(BQ7="",NA(),BQ7)</f>
        <v>8.9700000000000006</v>
      </c>
      <c r="BR6" s="22">
        <f t="shared" si="8"/>
        <v>8.32</v>
      </c>
      <c r="BS6" s="22">
        <f t="shared" si="8"/>
        <v>7.13</v>
      </c>
      <c r="BT6" s="22">
        <f t="shared" si="8"/>
        <v>6.08</v>
      </c>
      <c r="BU6" s="22">
        <f t="shared" si="8"/>
        <v>41.25</v>
      </c>
      <c r="BV6" s="22">
        <f t="shared" si="8"/>
        <v>42.5</v>
      </c>
      <c r="BW6" s="22">
        <f t="shared" si="8"/>
        <v>41.84</v>
      </c>
      <c r="BX6" s="22">
        <f t="shared" si="8"/>
        <v>41.44</v>
      </c>
      <c r="BY6" s="22">
        <f t="shared" si="8"/>
        <v>37.65</v>
      </c>
      <c r="BZ6" s="21" t="str">
        <f>IF(BZ7="","",IF(BZ7="-","【-】","【"&amp;SUBSTITUTE(TEXT(BZ7,"#,##0.00"),"-","△")&amp;"】"))</f>
        <v>【50.61】</v>
      </c>
      <c r="CA6" s="22">
        <f>IF(CA7="",NA(),CA7)</f>
        <v>2082.27</v>
      </c>
      <c r="CB6" s="22">
        <f t="shared" ref="CB6:CJ6" si="9">IF(CB7="",NA(),CB7)</f>
        <v>2774.95</v>
      </c>
      <c r="CC6" s="22">
        <f t="shared" si="9"/>
        <v>3785.61</v>
      </c>
      <c r="CD6" s="22">
        <f t="shared" si="9"/>
        <v>4847.8599999999997</v>
      </c>
      <c r="CE6" s="22">
        <f t="shared" si="9"/>
        <v>5582.59</v>
      </c>
      <c r="CF6" s="22">
        <f t="shared" si="9"/>
        <v>383.25</v>
      </c>
      <c r="CG6" s="22">
        <f t="shared" si="9"/>
        <v>377.72</v>
      </c>
      <c r="CH6" s="22">
        <f t="shared" si="9"/>
        <v>390.47</v>
      </c>
      <c r="CI6" s="22">
        <f t="shared" si="9"/>
        <v>403.61</v>
      </c>
      <c r="CJ6" s="22">
        <f t="shared" si="9"/>
        <v>442.82</v>
      </c>
      <c r="CK6" s="21" t="str">
        <f>IF(CK7="","",IF(CK7="-","【-】","【"&amp;SUBSTITUTE(TEXT(CK7,"#,##0.00"),"-","△")&amp;"】"))</f>
        <v>【320.83】</v>
      </c>
      <c r="CL6" s="22">
        <f>IF(CL7="",NA(),CL7)</f>
        <v>33.21</v>
      </c>
      <c r="CM6" s="22">
        <f t="shared" ref="CM6:CU6" si="10">IF(CM7="",NA(),CM7)</f>
        <v>31.58</v>
      </c>
      <c r="CN6" s="22">
        <f t="shared" si="10"/>
        <v>28.66</v>
      </c>
      <c r="CO6" s="22">
        <f t="shared" si="10"/>
        <v>30.41</v>
      </c>
      <c r="CP6" s="22">
        <f t="shared" si="10"/>
        <v>30.09</v>
      </c>
      <c r="CQ6" s="22">
        <f t="shared" si="10"/>
        <v>48.26</v>
      </c>
      <c r="CR6" s="22">
        <f t="shared" si="10"/>
        <v>48.01</v>
      </c>
      <c r="CS6" s="22">
        <f t="shared" si="10"/>
        <v>49.08</v>
      </c>
      <c r="CT6" s="22">
        <f t="shared" si="10"/>
        <v>51.46</v>
      </c>
      <c r="CU6" s="22">
        <f t="shared" si="10"/>
        <v>51.84</v>
      </c>
      <c r="CV6" s="21" t="str">
        <f>IF(CV7="","",IF(CV7="-","【-】","【"&amp;SUBSTITUTE(TEXT(CV7,"#,##0.00"),"-","△")&amp;"】"))</f>
        <v>【56.15】</v>
      </c>
      <c r="CW6" s="22">
        <f>IF(CW7="",NA(),CW7)</f>
        <v>79.3</v>
      </c>
      <c r="CX6" s="22">
        <f t="shared" ref="CX6:DF6" si="11">IF(CX7="",NA(),CX7)</f>
        <v>97.9</v>
      </c>
      <c r="CY6" s="22">
        <f t="shared" si="11"/>
        <v>88.1</v>
      </c>
      <c r="CZ6" s="22">
        <f t="shared" si="11"/>
        <v>73.540000000000006</v>
      </c>
      <c r="DA6" s="22">
        <f t="shared" si="11"/>
        <v>68.150000000000006</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383562</v>
      </c>
      <c r="D7" s="24">
        <v>47</v>
      </c>
      <c r="E7" s="24">
        <v>1</v>
      </c>
      <c r="F7" s="24">
        <v>0</v>
      </c>
      <c r="G7" s="24">
        <v>0</v>
      </c>
      <c r="H7" s="24" t="s">
        <v>96</v>
      </c>
      <c r="I7" s="24" t="s">
        <v>97</v>
      </c>
      <c r="J7" s="24" t="s">
        <v>98</v>
      </c>
      <c r="K7" s="24" t="s">
        <v>99</v>
      </c>
      <c r="L7" s="24" t="s">
        <v>100</v>
      </c>
      <c r="M7" s="24" t="s">
        <v>101</v>
      </c>
      <c r="N7" s="25" t="s">
        <v>102</v>
      </c>
      <c r="O7" s="25" t="s">
        <v>103</v>
      </c>
      <c r="P7" s="25">
        <v>100</v>
      </c>
      <c r="Q7" s="25">
        <v>6084</v>
      </c>
      <c r="R7" s="25">
        <v>6283</v>
      </c>
      <c r="S7" s="25">
        <v>30.38</v>
      </c>
      <c r="T7" s="25">
        <v>206.81</v>
      </c>
      <c r="U7" s="25">
        <v>125</v>
      </c>
      <c r="V7" s="25">
        <v>2.35</v>
      </c>
      <c r="W7" s="25">
        <v>53.19</v>
      </c>
      <c r="X7" s="25">
        <v>108.22</v>
      </c>
      <c r="Y7" s="25">
        <v>97.34</v>
      </c>
      <c r="Z7" s="25">
        <v>86.69</v>
      </c>
      <c r="AA7" s="25">
        <v>85.77</v>
      </c>
      <c r="AB7" s="25">
        <v>86.75</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8847.31</v>
      </c>
      <c r="BF7" s="25">
        <v>8228.39</v>
      </c>
      <c r="BG7" s="25">
        <v>7308.19</v>
      </c>
      <c r="BH7" s="25">
        <v>6726.32</v>
      </c>
      <c r="BI7" s="25">
        <v>6441.24</v>
      </c>
      <c r="BJ7" s="25">
        <v>1274.21</v>
      </c>
      <c r="BK7" s="25">
        <v>1183.92</v>
      </c>
      <c r="BL7" s="25">
        <v>1128.72</v>
      </c>
      <c r="BM7" s="25">
        <v>1125.25</v>
      </c>
      <c r="BN7" s="25">
        <v>1157.05</v>
      </c>
      <c r="BO7" s="25">
        <v>982.48</v>
      </c>
      <c r="BP7" s="25">
        <v>13.98</v>
      </c>
      <c r="BQ7" s="25">
        <v>8.9700000000000006</v>
      </c>
      <c r="BR7" s="25">
        <v>8.32</v>
      </c>
      <c r="BS7" s="25">
        <v>7.13</v>
      </c>
      <c r="BT7" s="25">
        <v>6.08</v>
      </c>
      <c r="BU7" s="25">
        <v>41.25</v>
      </c>
      <c r="BV7" s="25">
        <v>42.5</v>
      </c>
      <c r="BW7" s="25">
        <v>41.84</v>
      </c>
      <c r="BX7" s="25">
        <v>41.44</v>
      </c>
      <c r="BY7" s="25">
        <v>37.65</v>
      </c>
      <c r="BZ7" s="25">
        <v>50.61</v>
      </c>
      <c r="CA7" s="25">
        <v>2082.27</v>
      </c>
      <c r="CB7" s="25">
        <v>2774.95</v>
      </c>
      <c r="CC7" s="25">
        <v>3785.61</v>
      </c>
      <c r="CD7" s="25">
        <v>4847.8599999999997</v>
      </c>
      <c r="CE7" s="25">
        <v>5582.59</v>
      </c>
      <c r="CF7" s="25">
        <v>383.25</v>
      </c>
      <c r="CG7" s="25">
        <v>377.72</v>
      </c>
      <c r="CH7" s="25">
        <v>390.47</v>
      </c>
      <c r="CI7" s="25">
        <v>403.61</v>
      </c>
      <c r="CJ7" s="25">
        <v>442.82</v>
      </c>
      <c r="CK7" s="25">
        <v>320.83</v>
      </c>
      <c r="CL7" s="25">
        <v>33.21</v>
      </c>
      <c r="CM7" s="25">
        <v>31.58</v>
      </c>
      <c r="CN7" s="25">
        <v>28.66</v>
      </c>
      <c r="CO7" s="25">
        <v>30.41</v>
      </c>
      <c r="CP7" s="25">
        <v>30.09</v>
      </c>
      <c r="CQ7" s="25">
        <v>48.26</v>
      </c>
      <c r="CR7" s="25">
        <v>48.01</v>
      </c>
      <c r="CS7" s="25">
        <v>49.08</v>
      </c>
      <c r="CT7" s="25">
        <v>51.46</v>
      </c>
      <c r="CU7" s="25">
        <v>51.84</v>
      </c>
      <c r="CV7" s="25">
        <v>56.15</v>
      </c>
      <c r="CW7" s="25">
        <v>79.3</v>
      </c>
      <c r="CX7" s="25">
        <v>97.9</v>
      </c>
      <c r="CY7" s="25">
        <v>88.1</v>
      </c>
      <c r="CZ7" s="25">
        <v>73.540000000000006</v>
      </c>
      <c r="DA7" s="25">
        <v>68.150000000000006</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恭佑</cp:lastModifiedBy>
  <cp:lastPrinted>2024-02-07T01:51:25Z</cp:lastPrinted>
  <dcterms:created xsi:type="dcterms:W3CDTF">2023-12-05T01:07:05Z</dcterms:created>
  <dcterms:modified xsi:type="dcterms:W3CDTF">2024-02-07T23:24:37Z</dcterms:modified>
  <cp:category/>
</cp:coreProperties>
</file>