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プロファイル\ohoka-mayumi\デスクトップ\総務課調査関係\【R6.2.13〆】公営企業に係る経営比較分析表（令和４年度決算）の分析等について\03_県へ提出\"/>
    </mc:Choice>
  </mc:AlternateContent>
  <workbookProtection workbookAlgorithmName="SHA-512" workbookHashValue="E0o9z0+dOdnpAs9tDAJXahXIR/DdJoJ0YwyU2sja1AKMYXiZLyXx2VIV5kZBRW/W/qRPPjV+PtbqpaTOuEVOrA==" workbookSaltValue="M4+jUu7UwMH+JKUt5QYQu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E86" i="4"/>
  <c r="AL10" i="4"/>
  <c r="AD10" i="4"/>
  <c r="W10" i="4"/>
  <c r="B10" i="4"/>
  <c r="BB8" i="4"/>
  <c r="AD8" i="4"/>
  <c r="I8" i="4"/>
  <c r="B8" i="4"/>
</calcChain>
</file>

<file path=xl/sharedStrings.xml><?xml version="1.0" encoding="utf-8"?>
<sst xmlns="http://schemas.openxmlformats.org/spreadsheetml/2006/main" count="247" uniqueCount="119">
  <si>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</si>
  <si>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</si>
  <si>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</si>
  <si>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</si>
  <si>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</si>
  <si>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</si>
  <si>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</si>
  <si>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</si>
  <si>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</si>
  <si>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</si>
  <si>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</si>
  <si>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</si>
  <si>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</si>
  <si>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</si>
  <si>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</si>
  <si>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</si>
  <si>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</si>
  <si>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</si>
  <si>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</si>
  <si>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</si>
  <si>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</si>
  <si>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</si>
  <si>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</si>
  <si>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</si>
  <si>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</si>
  <si>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</si>
  <si>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</si>
  <si>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</si>
  <si>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</si>
  <si>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</si>
  <si>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</si>
  <si>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</si>
  <si>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</si>
  <si>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</si>
  <si>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</si>
  <si>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</si>
  <si>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</si>
  <si>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</si>
  <si>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</si>
  <si>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</si>
  <si>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</si>
  <si>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</si>
  <si>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</si>
  <si>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</si>
  <si>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</si>
  <si>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</si>
  <si>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</si>
  <si>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</si>
  <si>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</si>
  <si>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</si>
  <si>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</si>
  <si>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</si>
  <si>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</si>
  <si>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</si>
  <si>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</si>
  <si>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</si>
  <si>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</si>
  <si>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</si>
  <si>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</si>
  <si>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</si>
  <si>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</si>
  <si>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</si>
  <si>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</si>
  <si>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</si>
  <si>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</si>
  <si>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</si>
  <si>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</si>
  <si>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</si>
  <si>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</si>
  <si>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</si>
  <si>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</si>
  <si>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</si>
  <si>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</si>
  <si>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</si>
  <si>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</si>
  <si>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</si>
  <si>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</si>
  <si>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</si>
  <si>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</si>
  <si>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</si>
  <si>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</si>
  <si>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</si>
  <si>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</si>
  <si>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</si>
  <si>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</si>
  <si>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</si>
  <si>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</si>
  <si>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</si>
  <si>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</si>
  <si>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</si>
  <si>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</si>
  <si>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</si>
  <si>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</si>
  <si>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</si>
  <si>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</si>
  <si>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</si>
  <si>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</si>
  <si>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</si>
  <si>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</si>
  <si>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</si>
  <si>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</si>
  <si>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</si>
  <si>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</si>
  <si>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</si>
  <si>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</si>
  <si>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</si>
  <si>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</si>
  <si>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</si>
  <si>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</si>
  <si>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</si>
  <si>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</si>
  <si>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</si>
  <si>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</si>
  <si>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</si>
  <si>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</si>
  <si>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</si>
  <si>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施設の更新について耐用年数（３０年）が未経過のため、実施する予定はない。
 今後、将来の更新計画を検討していく必要がある。</t>
    <phoneticPr fontId="4"/>
  </si>
  <si>
    <t xml:space="preserve"> 浄化槽事業については、公共下水道や農業集落排水事業に比べて少人数世帯が多く、工場などの大口使用者が少ないため、料金収入の増加も見込めない状況である。整備事業についても平成20年度に終了しており、水洗化率も93.85％と高水準を維持している。収益的収支については、大部分を一般会計からの繰入金に頼っている状況であるため、料金改定の検討、経費削減と未接続世帯減少に向けて取り組んでいきたい。</t>
    <phoneticPr fontId="4"/>
  </si>
  <si>
    <t xml:space="preserve"> 浄化槽事業については、会計規模が小さいため収支の影響を受けやすいことを前提に分析していく。
①【収益的収支比率】は93.59％となっているが、使用料収入だけでは、経営が困難な為、一般会計からの繰入金によって施設の維持管理や地方債償還金を補っている状況である。今後は、料金改定及び経費の削減を検討していきたい。
②と③については、法非適用のため該当しない。　
④【企業債残高対事業規模比率】については、全国や類似団体の平均値とほぼ同等となっているが、今後使用収入の改定等を考えていきたい。
⑤【経費回収率】については、全国や類似団体の平均値に比べ低い値となっている。浄化槽区域は、公共下水道や農業集落排水区域外を整備している為、工場などの大口使用者が少なく、浄化槽の設置数に併せた保守点検費用がかかる割に、料金収入が伴っていない事が要因である。今後使用料改定を検討し、適正な使用料収入を確保致したい。
⑥【汚水処理原価】については、前年度に比べ130.05円増加している。処理費用は前年度並みであったが、人口減少により、有収水量が減少したことが要因である。
⑦【施設利用率】については38.48％と全国や類似団体の平均値より低いのは、区域内人口が減少した為である。今後、浄化槽が遊休状態にならないように注意していきたい。
⑧【水洗化率】については、93.85％と高水準を維持しているため、今後も未接続減少に向けて取り組んでいきたい。</t>
    <rPh sb="215" eb="216">
      <t>オナ</t>
    </rPh>
    <rPh sb="216" eb="217">
      <t>トウ</t>
    </rPh>
    <rPh sb="225" eb="227">
      <t>コンゴ</t>
    </rPh>
    <rPh sb="364" eb="365">
      <t>コト</t>
    </rPh>
    <rPh sb="366" eb="368">
      <t>ヨウイン</t>
    </rPh>
    <rPh sb="429" eb="431">
      <t>ゾウカ</t>
    </rPh>
    <rPh sb="436" eb="440">
      <t>ショリヒヨウ</t>
    </rPh>
    <rPh sb="441" eb="444">
      <t>ゼンネンド</t>
    </rPh>
    <rPh sb="444" eb="445">
      <t>ナ</t>
    </rPh>
    <rPh sb="452" eb="456">
      <t>ジンコウゲンショウ</t>
    </rPh>
    <rPh sb="460" eb="464">
      <t>ユウシュウスイリョウ</t>
    </rPh>
    <rPh sb="465" eb="467">
      <t>ゲンショウ</t>
    </rPh>
    <rPh sb="472" eb="474">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</si>
</sst>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A3-4602-873F-D5FE2B7782C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AA3-4602-873F-D5FE2B7782C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63.75</c:v>
                </c:pt>
                <c:pt idx="1">
                  <c:v>60.23</c:v>
                </c:pt>
                <c:pt idx="2">
                  <c:v>47.52</c:v>
                </c:pt>
                <c:pt idx="3">
                  <c:v>52.46</c:v>
                </c:pt>
                <c:pt idx="4">
                  <c:v>38.479999999999997</c:v>
                </c:pt>
              </c:numCache>
            </c:numRef>
          </c:val>
          <c:extLst>
            <c:ext xmlns:c16="http://schemas.microsoft.com/office/drawing/2014/chart" uri="{C3380CC4-5D6E-409C-BE32-E72D297353CC}">
              <c16:uniqueId val="{00000000-2AF7-4DF5-9E57-D60D50FA266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2AF7-4DF5-9E57-D60D50FA266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94.33</c:v>
                </c:pt>
                <c:pt idx="1">
                  <c:v>95.21</c:v>
                </c:pt>
                <c:pt idx="2">
                  <c:v>96</c:v>
                </c:pt>
                <c:pt idx="3">
                  <c:v>88.45</c:v>
                </c:pt>
                <c:pt idx="4">
                  <c:v>93.85</c:v>
                </c:pt>
              </c:numCache>
            </c:numRef>
          </c:val>
          <c:extLst>
            <c:ext xmlns:c16="http://schemas.microsoft.com/office/drawing/2014/chart" uri="{C3380CC4-5D6E-409C-BE32-E72D297353CC}">
              <c16:uniqueId val="{00000000-3F1A-41E5-BB2E-D3F719B589A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3F1A-41E5-BB2E-D3F719B589A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85.74</c:v>
                </c:pt>
                <c:pt idx="1">
                  <c:v>99.17</c:v>
                </c:pt>
                <c:pt idx="2">
                  <c:v>92.4</c:v>
                </c:pt>
                <c:pt idx="3">
                  <c:v>96.06</c:v>
                </c:pt>
                <c:pt idx="4">
                  <c:v>93.59</c:v>
                </c:pt>
              </c:numCache>
            </c:numRef>
          </c:val>
          <c:extLst>
            <c:ext xmlns:c16="http://schemas.microsoft.com/office/drawing/2014/chart" uri="{C3380CC4-5D6E-409C-BE32-E72D297353CC}">
              <c16:uniqueId val="{00000000-B646-42D8-A66D-7A8B46A2C4F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46-42D8-A66D-7A8B46A2C4F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C9-440A-97E5-F24058EC8B9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C9-440A-97E5-F24058EC8B9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86-4705-BDE5-FB6F58F6A27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86-4705-BDE5-FB6F58F6A27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FA-44F3-9FE1-D0BEDA9F8EE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FA-44F3-9FE1-D0BEDA9F8EE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A0-4C46-AF65-E4838AD397B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A0-4C46-AF65-E4838AD397B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9.8000000000000007</c:v>
                </c:pt>
                <c:pt idx="1">
                  <c:v>2.8</c:v>
                </c:pt>
                <c:pt idx="2">
                  <c:v>271.5</c:v>
                </c:pt>
                <c:pt idx="3">
                  <c:v>622.29999999999995</c:v>
                </c:pt>
                <c:pt idx="4">
                  <c:v>321.07</c:v>
                </c:pt>
              </c:numCache>
            </c:numRef>
          </c:val>
          <c:extLst>
            <c:ext xmlns:c16="http://schemas.microsoft.com/office/drawing/2014/chart" uri="{C3380CC4-5D6E-409C-BE32-E72D297353CC}">
              <c16:uniqueId val="{00000000-3DA2-4806-968A-898D9493517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3DA2-4806-968A-898D9493517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19.02</c:v>
                </c:pt>
                <c:pt idx="1">
                  <c:v>18.95</c:v>
                </c:pt>
                <c:pt idx="2">
                  <c:v>20.78</c:v>
                </c:pt>
                <c:pt idx="3">
                  <c:v>21.88</c:v>
                </c:pt>
                <c:pt idx="4">
                  <c:v>21.39</c:v>
                </c:pt>
              </c:numCache>
            </c:numRef>
          </c:val>
          <c:extLst>
            <c:ext xmlns:c16="http://schemas.microsoft.com/office/drawing/2014/chart" uri="{C3380CC4-5D6E-409C-BE32-E72D297353CC}">
              <c16:uniqueId val="{00000000-0BF6-4BC6-9F06-7F58DBE1847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0BF6-4BC6-9F06-7F58DBE1847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423.4</c:v>
                </c:pt>
                <c:pt idx="1">
                  <c:v>459.86</c:v>
                </c:pt>
                <c:pt idx="2">
                  <c:v>484.83</c:v>
                </c:pt>
                <c:pt idx="3">
                  <c:v>407.12</c:v>
                </c:pt>
                <c:pt idx="4">
                  <c:v>537.16999999999996</c:v>
                </c:pt>
              </c:numCache>
            </c:numRef>
          </c:val>
          <c:extLst>
            <c:ext xmlns:c16="http://schemas.microsoft.com/office/drawing/2014/chart" uri="{C3380CC4-5D6E-409C-BE32-E72D297353CC}">
              <c16:uniqueId val="{00000000-93EA-4635-8E8E-9B7CBE3EE8D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93EA-4635-8E8E-9B7CBE3EE8D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上島町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6">
        <f>データ!S6</f>
        <v>6283</v>
      </c>
      <c r="AM8" s="46"/>
      <c r="AN8" s="46"/>
      <c r="AO8" s="46"/>
      <c r="AP8" s="46"/>
      <c r="AQ8" s="46"/>
      <c r="AR8" s="46"/>
      <c r="AS8" s="46"/>
      <c r="AT8" s="45">
        <f>データ!T6</f>
        <v>30.38</v>
      </c>
      <c r="AU8" s="45"/>
      <c r="AV8" s="45"/>
      <c r="AW8" s="45"/>
      <c r="AX8" s="45"/>
      <c r="AY8" s="45"/>
      <c r="AZ8" s="45"/>
      <c r="BA8" s="45"/>
      <c r="BB8" s="45">
        <f>データ!U6</f>
        <v>206.81</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5.25</v>
      </c>
      <c r="Q10" s="45"/>
      <c r="R10" s="45"/>
      <c r="S10" s="45"/>
      <c r="T10" s="45"/>
      <c r="U10" s="45"/>
      <c r="V10" s="45"/>
      <c r="W10" s="45">
        <f>データ!Q6</f>
        <v>100</v>
      </c>
      <c r="X10" s="45"/>
      <c r="Y10" s="45"/>
      <c r="Z10" s="45"/>
      <c r="AA10" s="45"/>
      <c r="AB10" s="45"/>
      <c r="AC10" s="45"/>
      <c r="AD10" s="46">
        <f>データ!R6</f>
        <v>2200</v>
      </c>
      <c r="AE10" s="46"/>
      <c r="AF10" s="46"/>
      <c r="AG10" s="46"/>
      <c r="AH10" s="46"/>
      <c r="AI10" s="46"/>
      <c r="AJ10" s="46"/>
      <c r="AK10" s="2"/>
      <c r="AL10" s="46">
        <f>データ!V6</f>
        <v>325</v>
      </c>
      <c r="AM10" s="46"/>
      <c r="AN10" s="46"/>
      <c r="AO10" s="46"/>
      <c r="AP10" s="46"/>
      <c r="AQ10" s="46"/>
      <c r="AR10" s="46"/>
      <c r="AS10" s="46"/>
      <c r="AT10" s="45">
        <f>データ!W6</f>
        <v>21.3</v>
      </c>
      <c r="AU10" s="45"/>
      <c r="AV10" s="45"/>
      <c r="AW10" s="45"/>
      <c r="AX10" s="45"/>
      <c r="AY10" s="45"/>
      <c r="AZ10" s="45"/>
      <c r="BA10" s="45"/>
      <c r="BB10" s="45">
        <f>データ!X6</f>
        <v>15.26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【307.39】</v>
      </c>
      <c r="I86" s="12" t="str">
        <f>データ!CA6</f>
        <v>【57.03】</v>
      </c>
      <c r="J86" s="12" t="str">
        <f>データ!CL6</f>
        <v>【294.83】</v>
      </c>
      <c r="K86" s="12" t="str">
        <f>データ!CW6</f>
        <v>【84.27】</v>
      </c>
      <c r="L86" s="12" t="str">
        <f>データ!DH6</f>
        <v>【86.02】</v>
      </c>
      <c r="M86" s="12" t="s">
        <v>43</v>
      </c>
      <c r="N86" s="12" t="s">
        <v>43</v>
      </c>
      <c r="O86" s="12" t="str">
        <f>データ!EO6</f>
        <v>【-】</v>
      </c>
    </row>
  </sheetData>
  <sheetProtection algorithmName="SHA-512" hashValue="26V44KrnEhY/uCmKXSYC3mUTSwMYF4t6DaEQKF5Rf61AeN2TmUx7OfBRAY2b2PSHoA9A7SOLTDDRgIUd0l0GPQ==" saltValue="kzdCpH/S7DhpSqtXnQx60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383562</v>
      </c>
      <c r="D6" s="19">
        <f t="shared" si="3"/>
        <v>47</v>
      </c>
      <c r="E6" s="19">
        <f t="shared" si="3"/>
        <v>18</v>
      </c>
      <c r="F6" s="19">
        <f t="shared" si="3"/>
        <v>0</v>
      </c>
      <c r="G6" s="19">
        <f t="shared" si="3"/>
        <v>0</v>
      </c>
      <c r="H6" s="19" t="str">
        <f t="shared" si="3"/>
        <v>愛媛県　上島町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5.25</v>
      </c>
      <c r="Q6" s="20">
        <f t="shared" si="3"/>
        <v>100</v>
      </c>
      <c r="R6" s="20">
        <f t="shared" si="3"/>
        <v>2200</v>
      </c>
      <c r="S6" s="20">
        <f t="shared" si="3"/>
        <v>6283</v>
      </c>
      <c r="T6" s="20">
        <f t="shared" si="3"/>
        <v>30.38</v>
      </c>
      <c r="U6" s="20">
        <f t="shared" si="3"/>
        <v>206.81</v>
      </c>
      <c r="V6" s="20">
        <f t="shared" si="3"/>
        <v>325</v>
      </c>
      <c r="W6" s="20">
        <f t="shared" si="3"/>
        <v>21.3</v>
      </c>
      <c r="X6" s="20">
        <f t="shared" si="3"/>
        <v>15.26</v>
      </c>
      <c r="Y6" s="21">
        <f>IF(Y7="",NA(),Y7)</f>
        <v>85.74</v>
      </c>
      <c r="Z6" s="21">
        <f t="shared" ref="Z6:AH6" si="4">IF(Z7="",NA(),Z7)</f>
        <v>99.17</v>
      </c>
      <c r="AA6" s="21">
        <f t="shared" si="4"/>
        <v>92.4</v>
      </c>
      <c r="AB6" s="21">
        <f t="shared" si="4"/>
        <v>96.06</v>
      </c>
      <c r="AC6" s="21">
        <f t="shared" si="4"/>
        <v>93.59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9.8000000000000007</v>
      </c>
      <c r="BG6" s="21">
        <f t="shared" ref="BG6:BO6" si="7">IF(BG7="",NA(),BG7)</f>
        <v>2.8</v>
      </c>
      <c r="BH6" s="21">
        <f t="shared" si="7"/>
        <v>271.5</v>
      </c>
      <c r="BI6" s="21">
        <f t="shared" si="7"/>
        <v>622.29999999999995</v>
      </c>
      <c r="BJ6" s="21">
        <f t="shared" si="7"/>
        <v>321.07</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19.02</v>
      </c>
      <c r="BR6" s="21">
        <f t="shared" ref="BR6:BZ6" si="8">IF(BR7="",NA(),BR7)</f>
        <v>18.95</v>
      </c>
      <c r="BS6" s="21">
        <f t="shared" si="8"/>
        <v>20.78</v>
      </c>
      <c r="BT6" s="21">
        <f t="shared" si="8"/>
        <v>21.88</v>
      </c>
      <c r="BU6" s="21">
        <f t="shared" si="8"/>
        <v>21.39</v>
      </c>
      <c r="BV6" s="21">
        <f t="shared" si="8"/>
        <v>63.06</v>
      </c>
      <c r="BW6" s="21">
        <f t="shared" si="8"/>
        <v>62.5</v>
      </c>
      <c r="BX6" s="21">
        <f t="shared" si="8"/>
        <v>60.59</v>
      </c>
      <c r="BY6" s="21">
        <f t="shared" si="8"/>
        <v>60</v>
      </c>
      <c r="BZ6" s="21">
        <f t="shared" si="8"/>
        <v>59.01</v>
      </c>
      <c r="CA6" s="20" t="str">
        <f>IF(CA7="","",IF(CA7="-","【-】","【"&amp;SUBSTITUTE(TEXT(CA7,"#,##0.00"),"-","△")&amp;"】"))</f>
        <v>【57.03】</v>
      </c>
      <c r="CB6" s="21">
        <f>IF(CB7="",NA(),CB7)</f>
        <v>423.4</v>
      </c>
      <c r="CC6" s="21">
        <f t="shared" ref="CC6:CK6" si="9">IF(CC7="",NA(),CC7)</f>
        <v>459.86</v>
      </c>
      <c r="CD6" s="21">
        <f t="shared" si="9"/>
        <v>484.83</v>
      </c>
      <c r="CE6" s="21">
        <f t="shared" si="9"/>
        <v>407.12</v>
      </c>
      <c r="CF6" s="21">
        <f t="shared" si="9"/>
        <v>537.16999999999996</v>
      </c>
      <c r="CG6" s="21">
        <f t="shared" si="9"/>
        <v>264.77</v>
      </c>
      <c r="CH6" s="21">
        <f t="shared" si="9"/>
        <v>269.33</v>
      </c>
      <c r="CI6" s="21">
        <f t="shared" si="9"/>
        <v>280.23</v>
      </c>
      <c r="CJ6" s="21">
        <f t="shared" si="9"/>
        <v>282.70999999999998</v>
      </c>
      <c r="CK6" s="21">
        <f t="shared" si="9"/>
        <v>291.82</v>
      </c>
      <c r="CL6" s="20" t="str">
        <f>IF(CL7="","",IF(CL7="-","【-】","【"&amp;SUBSTITUTE(TEXT(CL7,"#,##0.00"),"-","△")&amp;"】"))</f>
        <v>【294.83】</v>
      </c>
      <c r="CM6" s="21">
        <f>IF(CM7="",NA(),CM7)</f>
        <v>63.75</v>
      </c>
      <c r="CN6" s="21">
        <f t="shared" ref="CN6:CV6" si="10">IF(CN7="",NA(),CN7)</f>
        <v>60.23</v>
      </c>
      <c r="CO6" s="21">
        <f t="shared" si="10"/>
        <v>47.52</v>
      </c>
      <c r="CP6" s="21">
        <f t="shared" si="10"/>
        <v>52.46</v>
      </c>
      <c r="CQ6" s="21">
        <f t="shared" si="10"/>
        <v>38.479999999999997</v>
      </c>
      <c r="CR6" s="21">
        <f t="shared" si="10"/>
        <v>59.94</v>
      </c>
      <c r="CS6" s="21">
        <f t="shared" si="10"/>
        <v>59.64</v>
      </c>
      <c r="CT6" s="21">
        <f t="shared" si="10"/>
        <v>58.19</v>
      </c>
      <c r="CU6" s="21">
        <f t="shared" si="10"/>
        <v>56.52</v>
      </c>
      <c r="CV6" s="21">
        <f t="shared" si="10"/>
        <v>88.45</v>
      </c>
      <c r="CW6" s="20" t="str">
        <f>IF(CW7="","",IF(CW7="-","【-】","【"&amp;SUBSTITUTE(TEXT(CW7,"#,##0.00"),"-","△")&amp;"】"))</f>
        <v>【84.27】</v>
      </c>
      <c r="CX6" s="21">
        <f>IF(CX7="",NA(),CX7)</f>
        <v>94.33</v>
      </c>
      <c r="CY6" s="21">
        <f t="shared" ref="CY6:DG6" si="11">IF(CY7="",NA(),CY7)</f>
        <v>95.21</v>
      </c>
      <c r="CZ6" s="21">
        <f t="shared" si="11"/>
        <v>96</v>
      </c>
      <c r="DA6" s="21">
        <f t="shared" si="11"/>
        <v>88.45</v>
      </c>
      <c r="DB6" s="21">
        <f t="shared" si="11"/>
        <v>93.85</v>
      </c>
      <c r="DC6" s="21">
        <f t="shared" si="11"/>
        <v>89.66</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383562</v>
      </c>
      <c r="D7" s="23">
        <v>47</v>
      </c>
      <c r="E7" s="23">
        <v>18</v>
      </c>
      <c r="F7" s="23">
        <v>0</v>
      </c>
      <c r="G7" s="23">
        <v>0</v>
      </c>
      <c r="H7" s="23" t="s">
        <v>97</v>
      </c>
      <c r="I7" s="23" t="s">
        <v>98</v>
      </c>
      <c r="J7" s="23" t="s">
        <v>99</v>
      </c>
      <c r="K7" s="23" t="s">
        <v>100</v>
      </c>
      <c r="L7" s="23" t="s">
        <v>101</v>
      </c>
      <c r="M7" s="23" t="s">
        <v>102</v>
      </c>
      <c r="N7" s="24" t="s">
        <v>103</v>
      </c>
      <c r="O7" s="24" t="s">
        <v>104</v>
      </c>
      <c r="P7" s="24">
        <v>5.25</v>
      </c>
      <c r="Q7" s="24">
        <v>100</v>
      </c>
      <c r="R7" s="24">
        <v>2200</v>
      </c>
      <c r="S7" s="24">
        <v>6283</v>
      </c>
      <c r="T7" s="24">
        <v>30.38</v>
      </c>
      <c r="U7" s="24">
        <v>206.81</v>
      </c>
      <c r="V7" s="24">
        <v>325</v>
      </c>
      <c r="W7" s="24">
        <v>21.3</v>
      </c>
      <c r="X7" s="24">
        <v>15.26</v>
      </c>
      <c r="Y7" s="24">
        <v>85.74</v>
      </c>
      <c r="Z7" s="24">
        <v>99.17</v>
      </c>
      <c r="AA7" s="24">
        <v>92.4</v>
      </c>
      <c r="AB7" s="24">
        <v>96.06</v>
      </c>
      <c r="AC7" s="24">
        <v>93.59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9.8000000000000007</v>
      </c>
      <c r="BG7" s="24">
        <v>2.8</v>
      </c>
      <c r="BH7" s="24">
        <v>271.5</v>
      </c>
      <c r="BI7" s="24">
        <v>622.29999999999995</v>
      </c>
      <c r="BJ7" s="24">
        <v>321.07</v>
      </c>
      <c r="BK7" s="24">
        <v>296.89</v>
      </c>
      <c r="BL7" s="24">
        <v>270.57</v>
      </c>
      <c r="BM7" s="24">
        <v>294.27</v>
      </c>
      <c r="BN7" s="24">
        <v>294.08999999999997</v>
      </c>
      <c r="BO7" s="24">
        <v>294.08999999999997</v>
      </c>
      <c r="BP7" s="24">
        <v>307.39</v>
      </c>
      <c r="BQ7" s="24">
        <v>19.02</v>
      </c>
      <c r="BR7" s="24">
        <v>18.95</v>
      </c>
      <c r="BS7" s="24">
        <v>20.78</v>
      </c>
      <c r="BT7" s="24">
        <v>21.88</v>
      </c>
      <c r="BU7" s="24">
        <v>21.39</v>
      </c>
      <c r="BV7" s="24">
        <v>63.06</v>
      </c>
      <c r="BW7" s="24">
        <v>62.5</v>
      </c>
      <c r="BX7" s="24">
        <v>60.59</v>
      </c>
      <c r="BY7" s="24">
        <v>60</v>
      </c>
      <c r="BZ7" s="24">
        <v>59.01</v>
      </c>
      <c r="CA7" s="24">
        <v>57.03</v>
      </c>
      <c r="CB7" s="24">
        <v>423.4</v>
      </c>
      <c r="CC7" s="24">
        <v>459.86</v>
      </c>
      <c r="CD7" s="24">
        <v>484.83</v>
      </c>
      <c r="CE7" s="24">
        <v>407.12</v>
      </c>
      <c r="CF7" s="24">
        <v>537.16999999999996</v>
      </c>
      <c r="CG7" s="24">
        <v>264.77</v>
      </c>
      <c r="CH7" s="24">
        <v>269.33</v>
      </c>
      <c r="CI7" s="24">
        <v>280.23</v>
      </c>
      <c r="CJ7" s="24">
        <v>282.70999999999998</v>
      </c>
      <c r="CK7" s="24">
        <v>291.82</v>
      </c>
      <c r="CL7" s="24">
        <v>294.83</v>
      </c>
      <c r="CM7" s="24">
        <v>63.75</v>
      </c>
      <c r="CN7" s="24">
        <v>60.23</v>
      </c>
      <c r="CO7" s="24">
        <v>47.52</v>
      </c>
      <c r="CP7" s="24">
        <v>52.46</v>
      </c>
      <c r="CQ7" s="24">
        <v>38.479999999999997</v>
      </c>
      <c r="CR7" s="24">
        <v>59.94</v>
      </c>
      <c r="CS7" s="24">
        <v>59.64</v>
      </c>
      <c r="CT7" s="24">
        <v>58.19</v>
      </c>
      <c r="CU7" s="24">
        <v>56.52</v>
      </c>
      <c r="CV7" s="24">
        <v>88.45</v>
      </c>
      <c r="CW7" s="24">
        <v>84.27</v>
      </c>
      <c r="CX7" s="24">
        <v>94.33</v>
      </c>
      <c r="CY7" s="24">
        <v>95.21</v>
      </c>
      <c r="CZ7" s="24">
        <v>96</v>
      </c>
      <c r="DA7" s="24">
        <v>88.45</v>
      </c>
      <c r="DB7" s="24">
        <v>93.85</v>
      </c>
      <c r="DC7" s="24">
        <v>89.66</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2024-02-12T02:18:37Z</cp:lastPrinted>
  <dcterms:created xsi:type="dcterms:W3CDTF">2023-12-12T03:00:52Z</dcterms:created>
  <dcterms:modified xsi:type="dcterms:W3CDTF">2024-02-13T04:50:59Z</dcterms:modified>
  <cp:category/>
</cp:coreProperties>
</file>