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jcoels406\財務企画部-財政課$\03020_地方公営企業決算状況調査\R05公営企業決算統計_R04年度分\05　県照会・その他調査・通知\20240116　公営企業に係る経営比較分析表（令和４年度決算）の分析等について（照会）\各課回答\"/>
    </mc:Choice>
  </mc:AlternateContent>
  <xr:revisionPtr revIDLastSave="0" documentId="8_{E4B6FDBC-7FAB-4DDA-BFC4-7B059A615EBA}" xr6:coauthVersionLast="47" xr6:coauthVersionMax="47" xr10:uidLastSave="{00000000-0000-0000-0000-000000000000}"/>
  <workbookProtection workbookAlgorithmName="SHA-512" workbookHashValue="p5g0QF/Pgjsp8WjzTNSDemdef0BrPhkMPC5ijCFzftZr9rTdKdMa8/do03Lxk3+SmZsuxGVtYB227rxQotayhQ==" workbookSaltValue="KwZpMBbAvQso+QRDck9+QA=="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AL8" i="4" s="1"/>
  <c r="R6" i="5"/>
  <c r="AD10" i="4" s="1"/>
  <c r="Q6" i="5"/>
  <c r="P6" i="5"/>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H85" i="4"/>
  <c r="G85" i="4"/>
  <c r="BB10" i="4"/>
  <c r="AT10" i="4"/>
  <c r="W10" i="4"/>
  <c r="P10" i="4"/>
  <c r="I10" i="4"/>
  <c r="AD8" i="4"/>
  <c r="W8" i="4"/>
  <c r="P8" i="4"/>
  <c r="B8" i="4"/>
  <c r="B6" i="4"/>
</calcChain>
</file>

<file path=xl/sharedStrings.xml><?xml version="1.0" encoding="utf-8"?>
<sst xmlns="http://schemas.openxmlformats.org/spreadsheetml/2006/main" count="275" uniqueCount="116">
  <si>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</si>
  <si>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</si>
  <si>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</si>
  <si>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</si>
  <si>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</si>
  <si>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</si>
  <si>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</si>
  <si>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</si>
  <si>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</si>
  <si>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</si>
  <si>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</si>
  <si>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</si>
  <si>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</si>
  <si>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</si>
  <si>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</si>
  <si>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</si>
  <si>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</si>
  <si>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</si>
  <si>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</si>
  <si>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</si>
  <si>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</si>
  <si>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</si>
  <si>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</si>
  <si>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</si>
  <si>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</si>
  <si>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</si>
  <si>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</si>
  <si>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</si>
  <si>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</si>
  <si>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</si>
  <si>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</si>
  <si>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</si>
  <si>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</si>
  <si>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</si>
  <si>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</si>
  <si>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</si>
  <si>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</si>
  <si>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</si>
  <si>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</si>
  <si>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</si>
  <si>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</si>
  <si>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</si>
  <si>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</si>
  <si>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</si>
  <si>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</si>
  <si>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</si>
  <si>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</si>
  <si>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</si>
  <si>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</si>
  <si>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</si>
  <si>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</si>
  <si>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</si>
  <si>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</si>
  <si>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</si>
  <si>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</si>
  <si>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</si>
  <si>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</si>
  <si>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</si>
  <si>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</si>
  <si>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</si>
  <si>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</si>
  <si>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</si>
  <si>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</si>
  <si>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</si>
  <si>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</si>
  <si>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</si>
  <si>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</si>
  <si>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</si>
  <si>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</si>
  <si>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</si>
  <si>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</si>
  <si>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</si>
  <si>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</si>
  <si>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</si>
  <si>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</si>
  <si>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</si>
  <si>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</si>
  <si>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</si>
  <si>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</si>
  <si>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</si>
  <si>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</si>
  <si>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</si>
  <si>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</si>
  <si>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</si>
  <si>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</si>
  <si>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</si>
  <si>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</si>
  <si>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</si>
  <si>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</si>
  <si>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</si>
  <si>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</si>
  <si>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</si>
  <si>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</si>
  <si>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</si>
  <si>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</si>
  <si>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</si>
  <si>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西条市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</si>
  <si>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</si>
  <si>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</si>
  <si>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</si>
  <si>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</si>
  <si>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</si>
  <si>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</si>
  <si>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</si>
  <si>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</si>
  <si>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</si>
  <si>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</si>
  <si>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</si>
  <si>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</si>
  <si>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</si>
  <si>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</si>
  <si>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</si>
  <si>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</si>
  <si>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①経常収支比率」については、類似団体の平均値107.49％を少し下回る97.81％となっており、100％に近い値となっているが、現行の使用料で賄えている経費は維持管理費と僅かな資本費のみであり、資本費の大半は、一般会計からの繰入金に頼らざるを得ない状況である。これを表しているのが「⑤経費回収率」であり、経費回収率は類似団体の平均値98.06％を大きく下回る53.86％となっている。これは使用料で回収すべき経費を賄えていない状況であることを示している。よって、経費回収率100％に近付けるよう使用料の見直し及び汚水処理費の削減が必要である。
　「②累積欠損金比率」については、類似団体の平均値及び令和3年度を上回る29.65％となっている。これは使用料収入が少ないため、当年度純損失が生じているからである。
　「③流動比率」については、流動負債となる次年度の企業債元金償還額が多額であるため、流動比率は類似団体と比べ低くなっている。
　「④企業債残高対事業規模比率」については、工事等の財源として借入を行った企業債の残高が多額であることから、類似団体と比べ高くなっている。
　「⑥汚水処理原価」は類似団体の平均値に比べ低い数値となっている。
　「⑦施設利用率」及び「⑧水洗化率」については、類似団体の平均値より高い数値となっているが、さらなる向上に向けて取り組んでいく。</t>
    <phoneticPr fontId="4"/>
  </si>
  <si>
    <t>　西条市の下水道事業は、経費回収率が53.86％と非常に低く、使用料で賄うべき経費を約半分しか賄えていない状況である。そのため、平成28年度から3年毎に、使用料改定を実施しており、今後も適正な水準に達するまで使用料改定を継続していくとともに、事業の見直し等による経費の削減を図り、経費回収率100％の達成に努めていく。
　また、流動比率及び企業債残高対事業規模比率の指標が、類似団体、全国平均と比較して著しく悪いのは、これまでの事業運営が、財源を企業債に過大に頼ってきたためであり、今後は、企業債の借入額を抑えた事業運営が必要である。
　これらを踏まえ、持続可能な下水道事業を目指し、経営改善に努めていく。</t>
    <phoneticPr fontId="4"/>
  </si>
  <si>
    <t>　「①有形固定資産減価償却率」については、類似団体の平均値27.46％より低い11.82％となっているが、今後も上昇していくことが見込まれる。
　「②管渠老朽化率」及び「③管渠改善率」については0であるが、建設後40年以上経過し改築更新時期を迎える管渠が増加すると見込まれるため、今後においては緊急を要する修繕等が発生する可能性がある。緊急的な対応を回避するため、ストックマネジメント計画に基づく管渠の点検調査や改築工事、施設の回復・予防保全のための修繕を実施するとともに、事業費の平準化を図り、計画的かつ効率的な維持修繕・改築更新に取り組む必要がある。
　また、供用開始から38年が経過した西条浄化センターにおいても、ストックマネジメント計画に基づき、順次改築工事を実施している。</t>
    <rPh sb="168" eb="171">
      <t>キンキュウテキ</t>
    </rPh>
    <rPh sb="172" eb="174">
      <t>タイオウ</t>
    </rPh>
    <rPh sb="211" eb="213">
      <t>シセツ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</si>
</sst>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BE7-4D0B-A050-F1B174B0873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0.09</c:v>
                </c:pt>
                <c:pt idx="3">
                  <c:v>0.17</c:v>
                </c:pt>
                <c:pt idx="4">
                  <c:v>0.13</c:v>
                </c:pt>
              </c:numCache>
            </c:numRef>
          </c:val>
          <c:smooth val="0"/>
          <c:extLst>
            <c:ext xmlns:c16="http://schemas.microsoft.com/office/drawing/2014/chart" uri="{C3380CC4-5D6E-409C-BE32-E72D297353CC}">
              <c16:uniqueId val="{00000001-7BE7-4D0B-A050-F1B174B0873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77.38</c:v>
                </c:pt>
                <c:pt idx="3">
                  <c:v>76.36</c:v>
                </c:pt>
                <c:pt idx="4">
                  <c:v>73.83</c:v>
                </c:pt>
              </c:numCache>
            </c:numRef>
          </c:val>
          <c:extLst>
            <c:ext xmlns:c16="http://schemas.microsoft.com/office/drawing/2014/chart" uri="{C3380CC4-5D6E-409C-BE32-E72D297353CC}">
              <c16:uniqueId val="{00000000-23D4-4A65-879C-2F4CA97C2A7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65.28</c:v>
                </c:pt>
                <c:pt idx="3">
                  <c:v>64.92</c:v>
                </c:pt>
                <c:pt idx="4">
                  <c:v>64.14</c:v>
                </c:pt>
              </c:numCache>
            </c:numRef>
          </c:val>
          <c:smooth val="0"/>
          <c:extLst>
            <c:ext xmlns:c16="http://schemas.microsoft.com/office/drawing/2014/chart" uri="{C3380CC4-5D6E-409C-BE32-E72D297353CC}">
              <c16:uniqueId val="{00000001-23D4-4A65-879C-2F4CA97C2A7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94.2</c:v>
                </c:pt>
                <c:pt idx="3">
                  <c:v>94.55</c:v>
                </c:pt>
                <c:pt idx="4">
                  <c:v>94.71</c:v>
                </c:pt>
              </c:numCache>
            </c:numRef>
          </c:val>
          <c:extLst>
            <c:ext xmlns:c16="http://schemas.microsoft.com/office/drawing/2014/chart" uri="{C3380CC4-5D6E-409C-BE32-E72D297353CC}">
              <c16:uniqueId val="{00000000-4484-45C7-9AC3-0C391B2F357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92.72</c:v>
                </c:pt>
                <c:pt idx="3">
                  <c:v>92.88</c:v>
                </c:pt>
                <c:pt idx="4">
                  <c:v>92.9</c:v>
                </c:pt>
              </c:numCache>
            </c:numRef>
          </c:val>
          <c:smooth val="0"/>
          <c:extLst>
            <c:ext xmlns:c16="http://schemas.microsoft.com/office/drawing/2014/chart" uri="{C3380CC4-5D6E-409C-BE32-E72D297353CC}">
              <c16:uniqueId val="{00000001-4484-45C7-9AC3-0C391B2F357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102.12</c:v>
                </c:pt>
                <c:pt idx="3">
                  <c:v>98.87</c:v>
                </c:pt>
                <c:pt idx="4">
                  <c:v>97.81</c:v>
                </c:pt>
              </c:numCache>
            </c:numRef>
          </c:val>
          <c:extLst>
            <c:ext xmlns:c16="http://schemas.microsoft.com/office/drawing/2014/chart" uri="{C3380CC4-5D6E-409C-BE32-E72D297353CC}">
              <c16:uniqueId val="{00000000-5C23-4209-AA8F-DF01EB1AD4C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107.85</c:v>
                </c:pt>
                <c:pt idx="3">
                  <c:v>108.04</c:v>
                </c:pt>
                <c:pt idx="4">
                  <c:v>107.49</c:v>
                </c:pt>
              </c:numCache>
            </c:numRef>
          </c:val>
          <c:smooth val="0"/>
          <c:extLst>
            <c:ext xmlns:c16="http://schemas.microsoft.com/office/drawing/2014/chart" uri="{C3380CC4-5D6E-409C-BE32-E72D297353CC}">
              <c16:uniqueId val="{00000001-5C23-4209-AA8F-DF01EB1AD4C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4.2300000000000004</c:v>
                </c:pt>
                <c:pt idx="3">
                  <c:v>8.35</c:v>
                </c:pt>
                <c:pt idx="4">
                  <c:v>11.82</c:v>
                </c:pt>
              </c:numCache>
            </c:numRef>
          </c:val>
          <c:extLst>
            <c:ext xmlns:c16="http://schemas.microsoft.com/office/drawing/2014/chart" uri="{C3380CC4-5D6E-409C-BE32-E72D297353CC}">
              <c16:uniqueId val="{00000000-E021-4D58-AB5F-C9A0D3AD2D7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23.79</c:v>
                </c:pt>
                <c:pt idx="3">
                  <c:v>25.66</c:v>
                </c:pt>
                <c:pt idx="4">
                  <c:v>27.46</c:v>
                </c:pt>
              </c:numCache>
            </c:numRef>
          </c:val>
          <c:smooth val="0"/>
          <c:extLst>
            <c:ext xmlns:c16="http://schemas.microsoft.com/office/drawing/2014/chart" uri="{C3380CC4-5D6E-409C-BE32-E72D297353CC}">
              <c16:uniqueId val="{00000001-E021-4D58-AB5F-C9A0D3AD2D7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95C-4072-9EAE-FB51C434A84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1.22</c:v>
                </c:pt>
                <c:pt idx="3">
                  <c:v>1.61</c:v>
                </c:pt>
                <c:pt idx="4">
                  <c:v>2.08</c:v>
                </c:pt>
              </c:numCache>
            </c:numRef>
          </c:val>
          <c:smooth val="0"/>
          <c:extLst>
            <c:ext xmlns:c16="http://schemas.microsoft.com/office/drawing/2014/chart" uri="{C3380CC4-5D6E-409C-BE32-E72D297353CC}">
              <c16:uniqueId val="{00000001-E95C-4072-9EAE-FB51C434A84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17.95</c:v>
                </c:pt>
                <c:pt idx="3">
                  <c:v>21.05</c:v>
                </c:pt>
                <c:pt idx="4">
                  <c:v>29.65</c:v>
                </c:pt>
              </c:numCache>
            </c:numRef>
          </c:val>
          <c:extLst>
            <c:ext xmlns:c16="http://schemas.microsoft.com/office/drawing/2014/chart" uri="{C3380CC4-5D6E-409C-BE32-E72D297353CC}">
              <c16:uniqueId val="{00000000-4E88-43BA-B1EE-A6E5A8EC3B5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4.72</c:v>
                </c:pt>
                <c:pt idx="3">
                  <c:v>4.49</c:v>
                </c:pt>
                <c:pt idx="4">
                  <c:v>5.41</c:v>
                </c:pt>
              </c:numCache>
            </c:numRef>
          </c:val>
          <c:smooth val="0"/>
          <c:extLst>
            <c:ext xmlns:c16="http://schemas.microsoft.com/office/drawing/2014/chart" uri="{C3380CC4-5D6E-409C-BE32-E72D297353CC}">
              <c16:uniqueId val="{00000001-4E88-43BA-B1EE-A6E5A8EC3B5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19.61</c:v>
                </c:pt>
                <c:pt idx="3">
                  <c:v>24.08</c:v>
                </c:pt>
                <c:pt idx="4">
                  <c:v>24.05</c:v>
                </c:pt>
              </c:numCache>
            </c:numRef>
          </c:val>
          <c:extLst>
            <c:ext xmlns:c16="http://schemas.microsoft.com/office/drawing/2014/chart" uri="{C3380CC4-5D6E-409C-BE32-E72D297353CC}">
              <c16:uniqueId val="{00000000-3260-47FA-9EC3-49E75A6C385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67.930000000000007</c:v>
                </c:pt>
                <c:pt idx="3">
                  <c:v>68.53</c:v>
                </c:pt>
                <c:pt idx="4">
                  <c:v>69.180000000000007</c:v>
                </c:pt>
              </c:numCache>
            </c:numRef>
          </c:val>
          <c:smooth val="0"/>
          <c:extLst>
            <c:ext xmlns:c16="http://schemas.microsoft.com/office/drawing/2014/chart" uri="{C3380CC4-5D6E-409C-BE32-E72D297353CC}">
              <c16:uniqueId val="{00000001-3260-47FA-9EC3-49E75A6C385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2877.56</c:v>
                </c:pt>
                <c:pt idx="3">
                  <c:v>2793.5</c:v>
                </c:pt>
                <c:pt idx="4">
                  <c:v>2693.71</c:v>
                </c:pt>
              </c:numCache>
            </c:numRef>
          </c:val>
          <c:extLst>
            <c:ext xmlns:c16="http://schemas.microsoft.com/office/drawing/2014/chart" uri="{C3380CC4-5D6E-409C-BE32-E72D297353CC}">
              <c16:uniqueId val="{00000000-46C5-4B58-8C99-319B03FDA5C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857.88</c:v>
                </c:pt>
                <c:pt idx="3">
                  <c:v>825.1</c:v>
                </c:pt>
                <c:pt idx="4">
                  <c:v>789.87</c:v>
                </c:pt>
              </c:numCache>
            </c:numRef>
          </c:val>
          <c:smooth val="0"/>
          <c:extLst>
            <c:ext xmlns:c16="http://schemas.microsoft.com/office/drawing/2014/chart" uri="{C3380CC4-5D6E-409C-BE32-E72D297353CC}">
              <c16:uniqueId val="{00000001-46C5-4B58-8C99-319B03FDA5C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48.67</c:v>
                </c:pt>
                <c:pt idx="3">
                  <c:v>49.15</c:v>
                </c:pt>
                <c:pt idx="4">
                  <c:v>53.86</c:v>
                </c:pt>
              </c:numCache>
            </c:numRef>
          </c:val>
          <c:extLst>
            <c:ext xmlns:c16="http://schemas.microsoft.com/office/drawing/2014/chart" uri="{C3380CC4-5D6E-409C-BE32-E72D297353CC}">
              <c16:uniqueId val="{00000000-EF89-4756-B830-4AA7D6CC89E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94.97</c:v>
                </c:pt>
                <c:pt idx="3">
                  <c:v>97.07</c:v>
                </c:pt>
                <c:pt idx="4">
                  <c:v>98.06</c:v>
                </c:pt>
              </c:numCache>
            </c:numRef>
          </c:val>
          <c:smooth val="0"/>
          <c:extLst>
            <c:ext xmlns:c16="http://schemas.microsoft.com/office/drawing/2014/chart" uri="{C3380CC4-5D6E-409C-BE32-E72D297353CC}">
              <c16:uniqueId val="{00000001-EF89-4756-B830-4AA7D6CC89E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154.06</c:v>
                </c:pt>
                <c:pt idx="3">
                  <c:v>152.69</c:v>
                </c:pt>
                <c:pt idx="4">
                  <c:v>155.21</c:v>
                </c:pt>
              </c:numCache>
            </c:numRef>
          </c:val>
          <c:extLst>
            <c:ext xmlns:c16="http://schemas.microsoft.com/office/drawing/2014/chart" uri="{C3380CC4-5D6E-409C-BE32-E72D297353CC}">
              <c16:uniqueId val="{00000000-100D-4D42-A0AC-4697F05CC52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159.49</c:v>
                </c:pt>
                <c:pt idx="3">
                  <c:v>157.81</c:v>
                </c:pt>
                <c:pt idx="4">
                  <c:v>157.37</c:v>
                </c:pt>
              </c:numCache>
            </c:numRef>
          </c:val>
          <c:smooth val="0"/>
          <c:extLst>
            <c:ext xmlns:c16="http://schemas.microsoft.com/office/drawing/2014/chart" uri="{C3380CC4-5D6E-409C-BE32-E72D297353CC}">
              <c16:uniqueId val="{00000001-100D-4D42-A0AC-4697F05CC52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 zoomScaleNormal="10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愛媛県　西条市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Bd1</v>
      </c>
      <c r="X8" s="40"/>
      <c r="Y8" s="40"/>
      <c r="Z8" s="40"/>
      <c r="AA8" s="40"/>
      <c r="AB8" s="40"/>
      <c r="AC8" s="40"/>
      <c r="AD8" s="41" t="str">
        <f>データ!$M$6</f>
        <v>非設置</v>
      </c>
      <c r="AE8" s="41"/>
      <c r="AF8" s="41"/>
      <c r="AG8" s="41"/>
      <c r="AH8" s="41"/>
      <c r="AI8" s="41"/>
      <c r="AJ8" s="41"/>
      <c r="AK8" s="3"/>
      <c r="AL8" s="42">
        <f>データ!S6</f>
        <v>105616</v>
      </c>
      <c r="AM8" s="42"/>
      <c r="AN8" s="42"/>
      <c r="AO8" s="42"/>
      <c r="AP8" s="42"/>
      <c r="AQ8" s="42"/>
      <c r="AR8" s="42"/>
      <c r="AS8" s="42"/>
      <c r="AT8" s="35">
        <f>データ!T6</f>
        <v>510.04</v>
      </c>
      <c r="AU8" s="35"/>
      <c r="AV8" s="35"/>
      <c r="AW8" s="35"/>
      <c r="AX8" s="35"/>
      <c r="AY8" s="35"/>
      <c r="AZ8" s="35"/>
      <c r="BA8" s="35"/>
      <c r="BB8" s="35">
        <f>データ!U6</f>
        <v>207.07</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5" t="str">
        <f>データ!N6</f>
        <v>-</v>
      </c>
      <c r="C10" s="35"/>
      <c r="D10" s="35"/>
      <c r="E10" s="35"/>
      <c r="F10" s="35"/>
      <c r="G10" s="35"/>
      <c r="H10" s="35"/>
      <c r="I10" s="35">
        <f>データ!O6</f>
        <v>53.12</v>
      </c>
      <c r="J10" s="35"/>
      <c r="K10" s="35"/>
      <c r="L10" s="35"/>
      <c r="M10" s="35"/>
      <c r="N10" s="35"/>
      <c r="O10" s="35"/>
      <c r="P10" s="35">
        <f>データ!P6</f>
        <v>61.45</v>
      </c>
      <c r="Q10" s="35"/>
      <c r="R10" s="35"/>
      <c r="S10" s="35"/>
      <c r="T10" s="35"/>
      <c r="U10" s="35"/>
      <c r="V10" s="35"/>
      <c r="W10" s="35">
        <f>データ!Q6</f>
        <v>67.599999999999994</v>
      </c>
      <c r="X10" s="35"/>
      <c r="Y10" s="35"/>
      <c r="Z10" s="35"/>
      <c r="AA10" s="35"/>
      <c r="AB10" s="35"/>
      <c r="AC10" s="35"/>
      <c r="AD10" s="42">
        <f>データ!R6</f>
        <v>1610</v>
      </c>
      <c r="AE10" s="42"/>
      <c r="AF10" s="42"/>
      <c r="AG10" s="42"/>
      <c r="AH10" s="42"/>
      <c r="AI10" s="42"/>
      <c r="AJ10" s="42"/>
      <c r="AK10" s="2"/>
      <c r="AL10" s="42">
        <f>データ!V6</f>
        <v>64498</v>
      </c>
      <c r="AM10" s="42"/>
      <c r="AN10" s="42"/>
      <c r="AO10" s="42"/>
      <c r="AP10" s="42"/>
      <c r="AQ10" s="42"/>
      <c r="AR10" s="42"/>
      <c r="AS10" s="42"/>
      <c r="AT10" s="35">
        <f>データ!W6</f>
        <v>18.350000000000001</v>
      </c>
      <c r="AU10" s="35"/>
      <c r="AV10" s="35"/>
      <c r="AW10" s="35"/>
      <c r="AX10" s="35"/>
      <c r="AY10" s="35"/>
      <c r="AZ10" s="35"/>
      <c r="BA10" s="35"/>
      <c r="BB10" s="35">
        <f>データ!X6</f>
        <v>3514.88</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113</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115</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2">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114</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092RFR8WgaOafGc4kvVsxd/xNzOQpdC/fdD0sNr+Gn2Zl9UNKVGpkGpSb1lYmnBM1uho7nx3Cc3AkP/rsh8CYg==" saltValue="0MXf55btiRgUxgcgbAsUt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382060</v>
      </c>
      <c r="D6" s="19">
        <f t="shared" si="3"/>
        <v>46</v>
      </c>
      <c r="E6" s="19">
        <f t="shared" si="3"/>
        <v>17</v>
      </c>
      <c r="F6" s="19">
        <f t="shared" si="3"/>
        <v>1</v>
      </c>
      <c r="G6" s="19">
        <f t="shared" si="3"/>
        <v>0</v>
      </c>
      <c r="H6" s="19" t="str">
        <f t="shared" si="3"/>
        <v>愛媛県　西条市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53.12</v>
      </c>
      <c r="P6" s="20">
        <f t="shared" si="3"/>
        <v>61.45</v>
      </c>
      <c r="Q6" s="20">
        <f t="shared" si="3"/>
        <v>67.599999999999994</v>
      </c>
      <c r="R6" s="20">
        <f t="shared" si="3"/>
        <v>1610</v>
      </c>
      <c r="S6" s="20">
        <f t="shared" si="3"/>
        <v>105616</v>
      </c>
      <c r="T6" s="20">
        <f t="shared" si="3"/>
        <v>510.04</v>
      </c>
      <c r="U6" s="20">
        <f t="shared" si="3"/>
        <v>207.07</v>
      </c>
      <c r="V6" s="20">
        <f t="shared" si="3"/>
        <v>64498</v>
      </c>
      <c r="W6" s="20">
        <f t="shared" si="3"/>
        <v>18.350000000000001</v>
      </c>
      <c r="X6" s="20">
        <f t="shared" si="3"/>
        <v>3514.88</v>
      </c>
      <c r="Y6" s="21" t="str">
        <f>IF(Y7="",NA(),Y7)</f>
        <v>-</v>
      </c>
      <c r="Z6" s="21" t="str">
        <f t="shared" ref="Z6:AH6" si="4">IF(Z7="",NA(),Z7)</f>
        <v>-</v>
      </c>
      <c r="AA6" s="21">
        <f t="shared" si="4"/>
        <v>102.12</v>
      </c>
      <c r="AB6" s="21">
        <f t="shared" si="4"/>
        <v>98.87</v>
      </c>
      <c r="AC6" s="21">
        <f t="shared" si="4"/>
        <v>97.81</v>
      </c>
      <c r="AD6" s="21" t="str">
        <f t="shared" si="4"/>
        <v>-</v>
      </c>
      <c r="AE6" s="21" t="str">
        <f t="shared" si="4"/>
        <v>-</v>
      </c>
      <c r="AF6" s="21">
        <f t="shared" si="4"/>
        <v>107.85</v>
      </c>
      <c r="AG6" s="21">
        <f t="shared" si="4"/>
        <v>108.04</v>
      </c>
      <c r="AH6" s="21">
        <f t="shared" si="4"/>
        <v>107.49</v>
      </c>
      <c r="AI6" s="20" t="str">
        <f>IF(AI7="","",IF(AI7="-","【-】","【"&amp;SUBSTITUTE(TEXT(AI7,"#,##0.00"),"-","△")&amp;"】"))</f>
        <v>【106.11】</v>
      </c>
      <c r="AJ6" s="21" t="str">
        <f>IF(AJ7="",NA(),AJ7)</f>
        <v>-</v>
      </c>
      <c r="AK6" s="21" t="str">
        <f t="shared" ref="AK6:AS6" si="5">IF(AK7="",NA(),AK7)</f>
        <v>-</v>
      </c>
      <c r="AL6" s="21">
        <f t="shared" si="5"/>
        <v>17.95</v>
      </c>
      <c r="AM6" s="21">
        <f t="shared" si="5"/>
        <v>21.05</v>
      </c>
      <c r="AN6" s="21">
        <f t="shared" si="5"/>
        <v>29.65</v>
      </c>
      <c r="AO6" s="21" t="str">
        <f t="shared" si="5"/>
        <v>-</v>
      </c>
      <c r="AP6" s="21" t="str">
        <f t="shared" si="5"/>
        <v>-</v>
      </c>
      <c r="AQ6" s="21">
        <f t="shared" si="5"/>
        <v>4.72</v>
      </c>
      <c r="AR6" s="21">
        <f t="shared" si="5"/>
        <v>4.49</v>
      </c>
      <c r="AS6" s="21">
        <f t="shared" si="5"/>
        <v>5.41</v>
      </c>
      <c r="AT6" s="20" t="str">
        <f>IF(AT7="","",IF(AT7="-","【-】","【"&amp;SUBSTITUTE(TEXT(AT7,"#,##0.00"),"-","△")&amp;"】"))</f>
        <v>【3.15】</v>
      </c>
      <c r="AU6" s="21" t="str">
        <f>IF(AU7="",NA(),AU7)</f>
        <v>-</v>
      </c>
      <c r="AV6" s="21" t="str">
        <f t="shared" ref="AV6:BD6" si="6">IF(AV7="",NA(),AV7)</f>
        <v>-</v>
      </c>
      <c r="AW6" s="21">
        <f t="shared" si="6"/>
        <v>19.61</v>
      </c>
      <c r="AX6" s="21">
        <f t="shared" si="6"/>
        <v>24.08</v>
      </c>
      <c r="AY6" s="21">
        <f t="shared" si="6"/>
        <v>24.05</v>
      </c>
      <c r="AZ6" s="21" t="str">
        <f t="shared" si="6"/>
        <v>-</v>
      </c>
      <c r="BA6" s="21" t="str">
        <f t="shared" si="6"/>
        <v>-</v>
      </c>
      <c r="BB6" s="21">
        <f t="shared" si="6"/>
        <v>67.930000000000007</v>
      </c>
      <c r="BC6" s="21">
        <f t="shared" si="6"/>
        <v>68.53</v>
      </c>
      <c r="BD6" s="21">
        <f t="shared" si="6"/>
        <v>69.180000000000007</v>
      </c>
      <c r="BE6" s="20" t="str">
        <f>IF(BE7="","",IF(BE7="-","【-】","【"&amp;SUBSTITUTE(TEXT(BE7,"#,##0.00"),"-","△")&amp;"】"))</f>
        <v>【73.44】</v>
      </c>
      <c r="BF6" s="21" t="str">
        <f>IF(BF7="",NA(),BF7)</f>
        <v>-</v>
      </c>
      <c r="BG6" s="21" t="str">
        <f t="shared" ref="BG6:BO6" si="7">IF(BG7="",NA(),BG7)</f>
        <v>-</v>
      </c>
      <c r="BH6" s="21">
        <f t="shared" si="7"/>
        <v>2877.56</v>
      </c>
      <c r="BI6" s="21">
        <f t="shared" si="7"/>
        <v>2793.5</v>
      </c>
      <c r="BJ6" s="21">
        <f t="shared" si="7"/>
        <v>2693.71</v>
      </c>
      <c r="BK6" s="21" t="str">
        <f t="shared" si="7"/>
        <v>-</v>
      </c>
      <c r="BL6" s="21" t="str">
        <f t="shared" si="7"/>
        <v>-</v>
      </c>
      <c r="BM6" s="21">
        <f t="shared" si="7"/>
        <v>857.88</v>
      </c>
      <c r="BN6" s="21">
        <f t="shared" si="7"/>
        <v>825.1</v>
      </c>
      <c r="BO6" s="21">
        <f t="shared" si="7"/>
        <v>789.87</v>
      </c>
      <c r="BP6" s="20" t="str">
        <f>IF(BP7="","",IF(BP7="-","【-】","【"&amp;SUBSTITUTE(TEXT(BP7,"#,##0.00"),"-","△")&amp;"】"))</f>
        <v>【652.82】</v>
      </c>
      <c r="BQ6" s="21" t="str">
        <f>IF(BQ7="",NA(),BQ7)</f>
        <v>-</v>
      </c>
      <c r="BR6" s="21" t="str">
        <f t="shared" ref="BR6:BZ6" si="8">IF(BR7="",NA(),BR7)</f>
        <v>-</v>
      </c>
      <c r="BS6" s="21">
        <f t="shared" si="8"/>
        <v>48.67</v>
      </c>
      <c r="BT6" s="21">
        <f t="shared" si="8"/>
        <v>49.15</v>
      </c>
      <c r="BU6" s="21">
        <f t="shared" si="8"/>
        <v>53.86</v>
      </c>
      <c r="BV6" s="21" t="str">
        <f t="shared" si="8"/>
        <v>-</v>
      </c>
      <c r="BW6" s="21" t="str">
        <f t="shared" si="8"/>
        <v>-</v>
      </c>
      <c r="BX6" s="21">
        <f t="shared" si="8"/>
        <v>94.97</v>
      </c>
      <c r="BY6" s="21">
        <f t="shared" si="8"/>
        <v>97.07</v>
      </c>
      <c r="BZ6" s="21">
        <f t="shared" si="8"/>
        <v>98.06</v>
      </c>
      <c r="CA6" s="20" t="str">
        <f>IF(CA7="","",IF(CA7="-","【-】","【"&amp;SUBSTITUTE(TEXT(CA7,"#,##0.00"),"-","△")&amp;"】"))</f>
        <v>【97.61】</v>
      </c>
      <c r="CB6" s="21" t="str">
        <f>IF(CB7="",NA(),CB7)</f>
        <v>-</v>
      </c>
      <c r="CC6" s="21" t="str">
        <f t="shared" ref="CC6:CK6" si="9">IF(CC7="",NA(),CC7)</f>
        <v>-</v>
      </c>
      <c r="CD6" s="21">
        <f t="shared" si="9"/>
        <v>154.06</v>
      </c>
      <c r="CE6" s="21">
        <f t="shared" si="9"/>
        <v>152.69</v>
      </c>
      <c r="CF6" s="21">
        <f t="shared" si="9"/>
        <v>155.21</v>
      </c>
      <c r="CG6" s="21" t="str">
        <f t="shared" si="9"/>
        <v>-</v>
      </c>
      <c r="CH6" s="21" t="str">
        <f t="shared" si="9"/>
        <v>-</v>
      </c>
      <c r="CI6" s="21">
        <f t="shared" si="9"/>
        <v>159.49</v>
      </c>
      <c r="CJ6" s="21">
        <f t="shared" si="9"/>
        <v>157.81</v>
      </c>
      <c r="CK6" s="21">
        <f t="shared" si="9"/>
        <v>157.37</v>
      </c>
      <c r="CL6" s="20" t="str">
        <f>IF(CL7="","",IF(CL7="-","【-】","【"&amp;SUBSTITUTE(TEXT(CL7,"#,##0.00"),"-","△")&amp;"】"))</f>
        <v>【138.29】</v>
      </c>
      <c r="CM6" s="21" t="str">
        <f>IF(CM7="",NA(),CM7)</f>
        <v>-</v>
      </c>
      <c r="CN6" s="21" t="str">
        <f t="shared" ref="CN6:CV6" si="10">IF(CN7="",NA(),CN7)</f>
        <v>-</v>
      </c>
      <c r="CO6" s="21">
        <f t="shared" si="10"/>
        <v>77.38</v>
      </c>
      <c r="CP6" s="21">
        <f t="shared" si="10"/>
        <v>76.36</v>
      </c>
      <c r="CQ6" s="21">
        <f t="shared" si="10"/>
        <v>73.83</v>
      </c>
      <c r="CR6" s="21" t="str">
        <f t="shared" si="10"/>
        <v>-</v>
      </c>
      <c r="CS6" s="21" t="str">
        <f t="shared" si="10"/>
        <v>-</v>
      </c>
      <c r="CT6" s="21">
        <f t="shared" si="10"/>
        <v>65.28</v>
      </c>
      <c r="CU6" s="21">
        <f t="shared" si="10"/>
        <v>64.92</v>
      </c>
      <c r="CV6" s="21">
        <f t="shared" si="10"/>
        <v>64.14</v>
      </c>
      <c r="CW6" s="20" t="str">
        <f>IF(CW7="","",IF(CW7="-","【-】","【"&amp;SUBSTITUTE(TEXT(CW7,"#,##0.00"),"-","△")&amp;"】"))</f>
        <v>【59.10】</v>
      </c>
      <c r="CX6" s="21" t="str">
        <f>IF(CX7="",NA(),CX7)</f>
        <v>-</v>
      </c>
      <c r="CY6" s="21" t="str">
        <f t="shared" ref="CY6:DG6" si="11">IF(CY7="",NA(),CY7)</f>
        <v>-</v>
      </c>
      <c r="CZ6" s="21">
        <f t="shared" si="11"/>
        <v>94.2</v>
      </c>
      <c r="DA6" s="21">
        <f t="shared" si="11"/>
        <v>94.55</v>
      </c>
      <c r="DB6" s="21">
        <f t="shared" si="11"/>
        <v>94.71</v>
      </c>
      <c r="DC6" s="21" t="str">
        <f t="shared" si="11"/>
        <v>-</v>
      </c>
      <c r="DD6" s="21" t="str">
        <f t="shared" si="11"/>
        <v>-</v>
      </c>
      <c r="DE6" s="21">
        <f t="shared" si="11"/>
        <v>92.72</v>
      </c>
      <c r="DF6" s="21">
        <f t="shared" si="11"/>
        <v>92.88</v>
      </c>
      <c r="DG6" s="21">
        <f t="shared" si="11"/>
        <v>92.9</v>
      </c>
      <c r="DH6" s="20" t="str">
        <f>IF(DH7="","",IF(DH7="-","【-】","【"&amp;SUBSTITUTE(TEXT(DH7,"#,##0.00"),"-","△")&amp;"】"))</f>
        <v>【95.82】</v>
      </c>
      <c r="DI6" s="21" t="str">
        <f>IF(DI7="",NA(),DI7)</f>
        <v>-</v>
      </c>
      <c r="DJ6" s="21" t="str">
        <f t="shared" ref="DJ6:DR6" si="12">IF(DJ7="",NA(),DJ7)</f>
        <v>-</v>
      </c>
      <c r="DK6" s="21">
        <f t="shared" si="12"/>
        <v>4.2300000000000004</v>
      </c>
      <c r="DL6" s="21">
        <f t="shared" si="12"/>
        <v>8.35</v>
      </c>
      <c r="DM6" s="21">
        <f t="shared" si="12"/>
        <v>11.82</v>
      </c>
      <c r="DN6" s="21" t="str">
        <f t="shared" si="12"/>
        <v>-</v>
      </c>
      <c r="DO6" s="21" t="str">
        <f t="shared" si="12"/>
        <v>-</v>
      </c>
      <c r="DP6" s="21">
        <f t="shared" si="12"/>
        <v>23.79</v>
      </c>
      <c r="DQ6" s="21">
        <f t="shared" si="12"/>
        <v>25.66</v>
      </c>
      <c r="DR6" s="21">
        <f t="shared" si="12"/>
        <v>27.46</v>
      </c>
      <c r="DS6" s="20" t="str">
        <f>IF(DS7="","",IF(DS7="-","【-】","【"&amp;SUBSTITUTE(TEXT(DS7,"#,##0.00"),"-","△")&amp;"】"))</f>
        <v>【39.74】</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1.22</v>
      </c>
      <c r="EB6" s="21">
        <f t="shared" si="13"/>
        <v>1.61</v>
      </c>
      <c r="EC6" s="21">
        <f t="shared" si="13"/>
        <v>2.08</v>
      </c>
      <c r="ED6" s="20" t="str">
        <f>IF(ED7="","",IF(ED7="-","【-】","【"&amp;SUBSTITUTE(TEXT(ED7,"#,##0.00"),"-","△")&amp;"】"))</f>
        <v>【7.62】</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0.09</v>
      </c>
      <c r="EM6" s="21">
        <f t="shared" si="14"/>
        <v>0.17</v>
      </c>
      <c r="EN6" s="21">
        <f t="shared" si="14"/>
        <v>0.13</v>
      </c>
      <c r="EO6" s="20" t="str">
        <f>IF(EO7="","",IF(EO7="-","【-】","【"&amp;SUBSTITUTE(TEXT(EO7,"#,##0.00"),"-","△")&amp;"】"))</f>
        <v>【0.23】</v>
      </c>
    </row>
    <row r="7" spans="1:148" s="22" customFormat="1" x14ac:dyDescent="0.2">
      <c r="A7" s="14"/>
      <c r="B7" s="23">
        <v>2022</v>
      </c>
      <c r="C7" s="23">
        <v>382060</v>
      </c>
      <c r="D7" s="23">
        <v>46</v>
      </c>
      <c r="E7" s="23">
        <v>17</v>
      </c>
      <c r="F7" s="23">
        <v>1</v>
      </c>
      <c r="G7" s="23">
        <v>0</v>
      </c>
      <c r="H7" s="23" t="s">
        <v>96</v>
      </c>
      <c r="I7" s="23" t="s">
        <v>97</v>
      </c>
      <c r="J7" s="23" t="s">
        <v>98</v>
      </c>
      <c r="K7" s="23" t="s">
        <v>99</v>
      </c>
      <c r="L7" s="23" t="s">
        <v>100</v>
      </c>
      <c r="M7" s="23" t="s">
        <v>101</v>
      </c>
      <c r="N7" s="24" t="s">
        <v>102</v>
      </c>
      <c r="O7" s="24">
        <v>53.12</v>
      </c>
      <c r="P7" s="24">
        <v>61.45</v>
      </c>
      <c r="Q7" s="24">
        <v>67.599999999999994</v>
      </c>
      <c r="R7" s="24">
        <v>1610</v>
      </c>
      <c r="S7" s="24">
        <v>105616</v>
      </c>
      <c r="T7" s="24">
        <v>510.04</v>
      </c>
      <c r="U7" s="24">
        <v>207.07</v>
      </c>
      <c r="V7" s="24">
        <v>64498</v>
      </c>
      <c r="W7" s="24">
        <v>18.350000000000001</v>
      </c>
      <c r="X7" s="24">
        <v>3514.88</v>
      </c>
      <c r="Y7" s="24" t="s">
        <v>102</v>
      </c>
      <c r="Z7" s="24" t="s">
        <v>102</v>
      </c>
      <c r="AA7" s="24">
        <v>102.12</v>
      </c>
      <c r="AB7" s="24">
        <v>98.87</v>
      </c>
      <c r="AC7" s="24">
        <v>97.81</v>
      </c>
      <c r="AD7" s="24" t="s">
        <v>102</v>
      </c>
      <c r="AE7" s="24" t="s">
        <v>102</v>
      </c>
      <c r="AF7" s="24">
        <v>107.85</v>
      </c>
      <c r="AG7" s="24">
        <v>108.04</v>
      </c>
      <c r="AH7" s="24">
        <v>107.49</v>
      </c>
      <c r="AI7" s="24">
        <v>106.11</v>
      </c>
      <c r="AJ7" s="24" t="s">
        <v>102</v>
      </c>
      <c r="AK7" s="24" t="s">
        <v>102</v>
      </c>
      <c r="AL7" s="24">
        <v>17.95</v>
      </c>
      <c r="AM7" s="24">
        <v>21.05</v>
      </c>
      <c r="AN7" s="24">
        <v>29.65</v>
      </c>
      <c r="AO7" s="24" t="s">
        <v>102</v>
      </c>
      <c r="AP7" s="24" t="s">
        <v>102</v>
      </c>
      <c r="AQ7" s="24">
        <v>4.72</v>
      </c>
      <c r="AR7" s="24">
        <v>4.49</v>
      </c>
      <c r="AS7" s="24">
        <v>5.41</v>
      </c>
      <c r="AT7" s="24">
        <v>3.15</v>
      </c>
      <c r="AU7" s="24" t="s">
        <v>102</v>
      </c>
      <c r="AV7" s="24" t="s">
        <v>102</v>
      </c>
      <c r="AW7" s="24">
        <v>19.61</v>
      </c>
      <c r="AX7" s="24">
        <v>24.08</v>
      </c>
      <c r="AY7" s="24">
        <v>24.05</v>
      </c>
      <c r="AZ7" s="24" t="s">
        <v>102</v>
      </c>
      <c r="BA7" s="24" t="s">
        <v>102</v>
      </c>
      <c r="BB7" s="24">
        <v>67.930000000000007</v>
      </c>
      <c r="BC7" s="24">
        <v>68.53</v>
      </c>
      <c r="BD7" s="24">
        <v>69.180000000000007</v>
      </c>
      <c r="BE7" s="24">
        <v>73.44</v>
      </c>
      <c r="BF7" s="24" t="s">
        <v>102</v>
      </c>
      <c r="BG7" s="24" t="s">
        <v>102</v>
      </c>
      <c r="BH7" s="24">
        <v>2877.56</v>
      </c>
      <c r="BI7" s="24">
        <v>2793.5</v>
      </c>
      <c r="BJ7" s="24">
        <v>2693.71</v>
      </c>
      <c r="BK7" s="24" t="s">
        <v>102</v>
      </c>
      <c r="BL7" s="24" t="s">
        <v>102</v>
      </c>
      <c r="BM7" s="24">
        <v>857.88</v>
      </c>
      <c r="BN7" s="24">
        <v>825.1</v>
      </c>
      <c r="BO7" s="24">
        <v>789.87</v>
      </c>
      <c r="BP7" s="24">
        <v>652.82000000000005</v>
      </c>
      <c r="BQ7" s="24" t="s">
        <v>102</v>
      </c>
      <c r="BR7" s="24" t="s">
        <v>102</v>
      </c>
      <c r="BS7" s="24">
        <v>48.67</v>
      </c>
      <c r="BT7" s="24">
        <v>49.15</v>
      </c>
      <c r="BU7" s="24">
        <v>53.86</v>
      </c>
      <c r="BV7" s="24" t="s">
        <v>102</v>
      </c>
      <c r="BW7" s="24" t="s">
        <v>102</v>
      </c>
      <c r="BX7" s="24">
        <v>94.97</v>
      </c>
      <c r="BY7" s="24">
        <v>97.07</v>
      </c>
      <c r="BZ7" s="24">
        <v>98.06</v>
      </c>
      <c r="CA7" s="24">
        <v>97.61</v>
      </c>
      <c r="CB7" s="24" t="s">
        <v>102</v>
      </c>
      <c r="CC7" s="24" t="s">
        <v>102</v>
      </c>
      <c r="CD7" s="24">
        <v>154.06</v>
      </c>
      <c r="CE7" s="24">
        <v>152.69</v>
      </c>
      <c r="CF7" s="24">
        <v>155.21</v>
      </c>
      <c r="CG7" s="24" t="s">
        <v>102</v>
      </c>
      <c r="CH7" s="24" t="s">
        <v>102</v>
      </c>
      <c r="CI7" s="24">
        <v>159.49</v>
      </c>
      <c r="CJ7" s="24">
        <v>157.81</v>
      </c>
      <c r="CK7" s="24">
        <v>157.37</v>
      </c>
      <c r="CL7" s="24">
        <v>138.29</v>
      </c>
      <c r="CM7" s="24" t="s">
        <v>102</v>
      </c>
      <c r="CN7" s="24" t="s">
        <v>102</v>
      </c>
      <c r="CO7" s="24">
        <v>77.38</v>
      </c>
      <c r="CP7" s="24">
        <v>76.36</v>
      </c>
      <c r="CQ7" s="24">
        <v>73.83</v>
      </c>
      <c r="CR7" s="24" t="s">
        <v>102</v>
      </c>
      <c r="CS7" s="24" t="s">
        <v>102</v>
      </c>
      <c r="CT7" s="24">
        <v>65.28</v>
      </c>
      <c r="CU7" s="24">
        <v>64.92</v>
      </c>
      <c r="CV7" s="24">
        <v>64.14</v>
      </c>
      <c r="CW7" s="24">
        <v>59.1</v>
      </c>
      <c r="CX7" s="24" t="s">
        <v>102</v>
      </c>
      <c r="CY7" s="24" t="s">
        <v>102</v>
      </c>
      <c r="CZ7" s="24">
        <v>94.2</v>
      </c>
      <c r="DA7" s="24">
        <v>94.55</v>
      </c>
      <c r="DB7" s="24">
        <v>94.71</v>
      </c>
      <c r="DC7" s="24" t="s">
        <v>102</v>
      </c>
      <c r="DD7" s="24" t="s">
        <v>102</v>
      </c>
      <c r="DE7" s="24">
        <v>92.72</v>
      </c>
      <c r="DF7" s="24">
        <v>92.88</v>
      </c>
      <c r="DG7" s="24">
        <v>92.9</v>
      </c>
      <c r="DH7" s="24">
        <v>95.82</v>
      </c>
      <c r="DI7" s="24" t="s">
        <v>102</v>
      </c>
      <c r="DJ7" s="24" t="s">
        <v>102</v>
      </c>
      <c r="DK7" s="24">
        <v>4.2300000000000004</v>
      </c>
      <c r="DL7" s="24">
        <v>8.35</v>
      </c>
      <c r="DM7" s="24">
        <v>11.82</v>
      </c>
      <c r="DN7" s="24" t="s">
        <v>102</v>
      </c>
      <c r="DO7" s="24" t="s">
        <v>102</v>
      </c>
      <c r="DP7" s="24">
        <v>23.79</v>
      </c>
      <c r="DQ7" s="24">
        <v>25.66</v>
      </c>
      <c r="DR7" s="24">
        <v>27.46</v>
      </c>
      <c r="DS7" s="24">
        <v>39.74</v>
      </c>
      <c r="DT7" s="24" t="s">
        <v>102</v>
      </c>
      <c r="DU7" s="24" t="s">
        <v>102</v>
      </c>
      <c r="DV7" s="24">
        <v>0</v>
      </c>
      <c r="DW7" s="24">
        <v>0</v>
      </c>
      <c r="DX7" s="24">
        <v>0</v>
      </c>
      <c r="DY7" s="24" t="s">
        <v>102</v>
      </c>
      <c r="DZ7" s="24" t="s">
        <v>102</v>
      </c>
      <c r="EA7" s="24">
        <v>1.22</v>
      </c>
      <c r="EB7" s="24">
        <v>1.61</v>
      </c>
      <c r="EC7" s="24">
        <v>2.08</v>
      </c>
      <c r="ED7" s="24">
        <v>7.62</v>
      </c>
      <c r="EE7" s="24" t="s">
        <v>102</v>
      </c>
      <c r="EF7" s="24" t="s">
        <v>102</v>
      </c>
      <c r="EG7" s="24">
        <v>0</v>
      </c>
      <c r="EH7" s="24">
        <v>0</v>
      </c>
      <c r="EI7" s="24">
        <v>0</v>
      </c>
      <c r="EJ7" s="24" t="s">
        <v>102</v>
      </c>
      <c r="EK7" s="24" t="s">
        <v>102</v>
      </c>
      <c r="EL7" s="24">
        <v>0.09</v>
      </c>
      <c r="EM7" s="24">
        <v>0.17</v>
      </c>
      <c r="EN7" s="24">
        <v>0.13</v>
      </c>
      <c r="EO7" s="24">
        <v>0.23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lastPrinted>2024-01-17T00:52:21Z</cp:lastPrinted>
  <dcterms:created xsi:type="dcterms:W3CDTF">2023-12-12T00:50:55Z</dcterms:created>
  <dcterms:modified xsi:type="dcterms:W3CDTF">2023-12-12T00:50:55Z</dcterms:modified>
  <cp:category/>
</cp:coreProperties>
</file>