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75E5C074-FA4C-4E0B-8210-39BEE18A3530}" xr6:coauthVersionLast="36" xr6:coauthVersionMax="36" xr10:uidLastSave="{00000000-0000-0000-0000-000000000000}"/>
  <workbookProtection workbookAlgorithmName="SHA-512" workbookHashValue="BZp6vfqC6axItzZGPwH/kpQP26lqWYunY3aE5OAje0aMkqJy4RJldG0mEH0zgyeepbT5guCBedJ2cNqbMr6Vtw==" workbookSaltValue="iLOlBHkkRkZT/RxQthN7E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<sst xmlns="http://schemas.openxmlformats.org/spreadsheetml/2006/main" count="236" uniqueCount="120">
  <si>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</si>
  <si>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</si>
  <si>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</si>
  <si>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</si>
  <si>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</si>
  <si>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</si>
  <si>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</si>
  <si>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</si>
  <si>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</si>
  <si>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</si>
  <si>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</si>
  <si>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</si>
  <si>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</si>
  <si>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</si>
  <si>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</si>
  <si>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</si>
  <si>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</si>
  <si>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</si>
  <si>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</si>
  <si>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</si>
  <si>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</si>
  <si>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</si>
  <si>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</si>
  <si>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</si>
  <si>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</si>
  <si>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</si>
  <si>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</si>
  <si>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</si>
  <si>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</si>
  <si>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</si>
  <si>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</si>
  <si>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</si>
  <si>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</si>
  <si>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</si>
  <si>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</si>
  <si>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</si>
  <si>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</si>
  <si>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</si>
  <si>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</si>
  <si>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</si>
  <si>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</si>
  <si>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</si>
  <si>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</si>
  <si>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</si>
  <si>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</si>
  <si>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</si>
  <si>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</si>
  <si>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</si>
  <si>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</si>
  <si>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</si>
  <si>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</si>
  <si>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</si>
  <si>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</si>
  <si>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</si>
  <si>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</si>
  <si>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</si>
  <si>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</si>
  <si>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</si>
  <si>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</si>
  <si>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</si>
  <si>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</si>
  <si>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</si>
  <si>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</si>
  <si>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</si>
  <si>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</si>
  <si>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</si>
  <si>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</si>
  <si>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</si>
  <si>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</si>
  <si>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</si>
  <si>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</si>
  <si>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</si>
  <si>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</si>
  <si>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</si>
  <si>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</si>
  <si>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</si>
  <si>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</si>
  <si>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</si>
  <si>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</si>
  <si>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</si>
  <si>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</si>
  <si>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</si>
  <si>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</si>
  <si>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</si>
  <si>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</si>
  <si>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</si>
  <si>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</si>
  <si>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</si>
  <si>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</si>
  <si>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</si>
  <si>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</si>
  <si>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</si>
  <si>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</si>
  <si>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</si>
  <si>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</si>
  <si>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</si>
  <si>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</si>
  <si>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</si>
  <si>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</si>
  <si>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</si>
  <si>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</si>
  <si>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</si>
  <si>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</si>
  <si>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</si>
  <si>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</si>
  <si>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</si>
  <si>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</si>
  <si>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</si>
  <si>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</si>
  <si>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</si>
  <si>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</si>
  <si>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</si>
  <si>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</si>
  <si>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</si>
  <si>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</si>
  <si>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</si>
  <si>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</si>
  <si>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2-③管渠改善率については整備年度が新しいため法定耐用年数を超える管渠がなく更新等を行っていないが、ストックマネジメント事業の結果、マンホール蓋及びヒューム管の一部に硫化水素による影響を受けているため、取替及び更生を実施しているところである。また、処理機器類に関しては経年劣化による故障等が見受けられることから、下水道施設のストックマネジメント事業により令和5年度以降に取替を実施していく。</t>
    <rPh sb="178" eb="180">
      <t>レイワ</t>
    </rPh>
    <rPh sb="181" eb="182">
      <t>ネン</t>
    </rPh>
    <rPh sb="182" eb="183">
      <t>ド</t>
    </rPh>
    <rPh sb="183" eb="185">
      <t>イコウ</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</si>
  <si>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接続率は宅内配管補助金事業を新たに開始したため、年々上昇しているが、処理区域内人口が減少しているため、施設利用率については30%未満となっている。
　汚水処理原価については機械設備の更新等が供用開始から年数を経ていることから修繕・更新を行っているが、修繕機器類が少なかったため類似団体と比較して低くなっている。
　令和4年度は経費が少なかったため、経費回収率が上昇したが、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147" eb="149">
      <t>ショリ</t>
    </rPh>
    <rPh sb="149" eb="150">
      <t>ク</t>
    </rPh>
    <rPh sb="150" eb="151">
      <t>イキ</t>
    </rPh>
    <rPh sb="151" eb="152">
      <t>ナイ</t>
    </rPh>
    <rPh sb="166" eb="168">
      <t>リヨウ</t>
    </rPh>
    <rPh sb="177" eb="179">
      <t>ミマン</t>
    </rPh>
    <rPh sb="270" eb="272">
      <t>レイワ</t>
    </rPh>
    <rPh sb="273" eb="275">
      <t>ネンド</t>
    </rPh>
    <rPh sb="276" eb="278">
      <t>ケイヒ</t>
    </rPh>
    <rPh sb="279" eb="280">
      <t>スク</t>
    </rPh>
    <rPh sb="287" eb="289">
      <t>ケイヒ</t>
    </rPh>
    <rPh sb="289" eb="291">
      <t>カイシュウ</t>
    </rPh>
    <rPh sb="291" eb="292">
      <t>リツ</t>
    </rPh>
    <rPh sb="293" eb="295">
      <t>ジョウショウ</t>
    </rPh>
    <phoneticPr fontId="4"/>
  </si>
  <si>
    <t>　使用料収入のみでの事業会計が賄われないため、一般会計からの繰入等の収益で賄っている。平成28年度に整備区域全域の供用が完了しており、ストックマネジメント工事を実施していくが、新規借入の予定はないため、企業債残高は減少していく。
　管渠の老朽化については、整備年度が新しいため、施設及び管渠等の更新を行なっていないが、下水浄化センター等の処理施設及び機器類の老朽化に対応していくためにストックマネジメントを実施していき、計画的な設備の更新を順次行っていき健全な経営を目指していきたい。</t>
    <rPh sb="77" eb="79">
      <t>コウジ</t>
    </rPh>
    <rPh sb="80" eb="82">
      <t>ジッシ</t>
    </rPh>
    <rPh sb="88" eb="90">
      <t>シンキ</t>
    </rPh>
    <rPh sb="90" eb="92">
      <t>カリイレ</t>
    </rPh>
    <rPh sb="93" eb="9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</si>
</sst>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03-4A76-AC0F-22B6AD68430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0.06</c:v>
                </c:pt>
                <c:pt idx="2">
                  <c:v>0.02</c:v>
                </c:pt>
                <c:pt idx="3">
                  <c:v>0.1</c:v>
                </c:pt>
                <c:pt idx="4">
                  <c:v>0.08</c:v>
                </c:pt>
              </c:numCache>
            </c:numRef>
          </c:val>
          <c:smooth val="0"/>
          <c:extLst>
            <c:ext xmlns:c16="http://schemas.microsoft.com/office/drawing/2014/chart" uri="{C3380CC4-5D6E-409C-BE32-E72D297353CC}">
              <c16:uniqueId val="{00000001-3403-4A76-AC0F-22B6AD68430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29.74</c:v>
                </c:pt>
                <c:pt idx="1">
                  <c:v>28.7</c:v>
                </c:pt>
                <c:pt idx="2">
                  <c:v>30.22</c:v>
                </c:pt>
                <c:pt idx="3">
                  <c:v>29.13</c:v>
                </c:pt>
                <c:pt idx="4">
                  <c:v>27.7</c:v>
                </c:pt>
              </c:numCache>
            </c:numRef>
          </c:val>
          <c:extLst>
            <c:ext xmlns:c16="http://schemas.microsoft.com/office/drawing/2014/chart" uri="{C3380CC4-5D6E-409C-BE32-E72D297353CC}">
              <c16:uniqueId val="{00000000-C726-401D-A1BA-7168EEF478B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37.46</c:v>
                </c:pt>
                <c:pt idx="1">
                  <c:v>37.65</c:v>
                </c:pt>
                <c:pt idx="2">
                  <c:v>36.71</c:v>
                </c:pt>
                <c:pt idx="3">
                  <c:v>42.28</c:v>
                </c:pt>
                <c:pt idx="4">
                  <c:v>41.06</c:v>
                </c:pt>
              </c:numCache>
            </c:numRef>
          </c:val>
          <c:smooth val="0"/>
          <c:extLst>
            <c:ext xmlns:c16="http://schemas.microsoft.com/office/drawing/2014/chart" uri="{C3380CC4-5D6E-409C-BE32-E72D297353CC}">
              <c16:uniqueId val="{00000001-C726-401D-A1BA-7168EEF478B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65.2</c:v>
                </c:pt>
                <c:pt idx="1">
                  <c:v>65.260000000000005</c:v>
                </c:pt>
                <c:pt idx="2">
                  <c:v>66.06</c:v>
                </c:pt>
                <c:pt idx="3">
                  <c:v>69.459999999999994</c:v>
                </c:pt>
                <c:pt idx="4">
                  <c:v>65.36</c:v>
                </c:pt>
              </c:numCache>
            </c:numRef>
          </c:val>
          <c:extLst>
            <c:ext xmlns:c16="http://schemas.microsoft.com/office/drawing/2014/chart" uri="{C3380CC4-5D6E-409C-BE32-E72D297353CC}">
              <c16:uniqueId val="{00000000-0885-4533-9578-0B0375BCB4A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67.459999999999994</c:v>
                </c:pt>
                <c:pt idx="1">
                  <c:v>67.37</c:v>
                </c:pt>
                <c:pt idx="2">
                  <c:v>70.05</c:v>
                </c:pt>
                <c:pt idx="3">
                  <c:v>84.34</c:v>
                </c:pt>
                <c:pt idx="4">
                  <c:v>84.34</c:v>
                </c:pt>
              </c:numCache>
            </c:numRef>
          </c:val>
          <c:smooth val="0"/>
          <c:extLst>
            <c:ext xmlns:c16="http://schemas.microsoft.com/office/drawing/2014/chart" uri="{C3380CC4-5D6E-409C-BE32-E72D297353CC}">
              <c16:uniqueId val="{00000001-0885-4533-9578-0B0375BCB4A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100.01</c:v>
                </c:pt>
                <c:pt idx="1">
                  <c:v>99.99</c:v>
                </c:pt>
                <c:pt idx="2">
                  <c:v>99.97</c:v>
                </c:pt>
                <c:pt idx="3">
                  <c:v>100</c:v>
                </c:pt>
                <c:pt idx="4">
                  <c:v>98.66</c:v>
                </c:pt>
              </c:numCache>
            </c:numRef>
          </c:val>
          <c:extLst>
            <c:ext xmlns:c16="http://schemas.microsoft.com/office/drawing/2014/chart" uri="{C3380CC4-5D6E-409C-BE32-E72D297353CC}">
              <c16:uniqueId val="{00000000-5684-4B11-86B4-BBFDF9B1627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4-4B11-86B4-BBFDF9B1627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37-46D8-BA9B-43D3D63014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37-46D8-BA9B-43D3D63014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6F-479F-BE8E-10B057A7EBA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6F-479F-BE8E-10B057A7EBA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BC-4AE0-AF1F-B715800830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BC-4AE0-AF1F-B715800830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E9-4C31-8953-41A9887240A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9-4C31-8953-41A9887240A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4316.25</c:v>
                </c:pt>
                <c:pt idx="1">
                  <c:v>4000.49</c:v>
                </c:pt>
                <c:pt idx="2">
                  <c:v>3560.57</c:v>
                </c:pt>
                <c:pt idx="3">
                  <c:v>3400.65</c:v>
                </c:pt>
                <c:pt idx="4">
                  <c:v>3327.98</c:v>
                </c:pt>
              </c:numCache>
            </c:numRef>
          </c:val>
          <c:extLst>
            <c:ext xmlns:c16="http://schemas.microsoft.com/office/drawing/2014/chart" uri="{C3380CC4-5D6E-409C-BE32-E72D297353CC}">
              <c16:uniqueId val="{00000000-413F-44C1-8710-BE83127F468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1269.1500000000001</c:v>
                </c:pt>
                <c:pt idx="1">
                  <c:v>1087.96</c:v>
                </c:pt>
                <c:pt idx="2">
                  <c:v>1209.45</c:v>
                </c:pt>
                <c:pt idx="3">
                  <c:v>1163.75</c:v>
                </c:pt>
                <c:pt idx="4">
                  <c:v>1195.47</c:v>
                </c:pt>
              </c:numCache>
            </c:numRef>
          </c:val>
          <c:smooth val="0"/>
          <c:extLst>
            <c:ext xmlns:c16="http://schemas.microsoft.com/office/drawing/2014/chart" uri="{C3380CC4-5D6E-409C-BE32-E72D297353CC}">
              <c16:uniqueId val="{00000001-413F-44C1-8710-BE83127F468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45.59</c:v>
                </c:pt>
                <c:pt idx="1">
                  <c:v>57.27</c:v>
                </c:pt>
                <c:pt idx="2">
                  <c:v>79.7</c:v>
                </c:pt>
                <c:pt idx="3">
                  <c:v>75.36</c:v>
                </c:pt>
                <c:pt idx="4">
                  <c:v>81.41</c:v>
                </c:pt>
              </c:numCache>
            </c:numRef>
          </c:val>
          <c:extLst>
            <c:ext xmlns:c16="http://schemas.microsoft.com/office/drawing/2014/chart" uri="{C3380CC4-5D6E-409C-BE32-E72D297353CC}">
              <c16:uniqueId val="{00000000-C291-4F36-92A8-CDC044AA4AA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63.97</c:v>
                </c:pt>
                <c:pt idx="1">
                  <c:v>59.67</c:v>
                </c:pt>
                <c:pt idx="2">
                  <c:v>55.93</c:v>
                </c:pt>
                <c:pt idx="3">
                  <c:v>72.599999999999994</c:v>
                </c:pt>
                <c:pt idx="4">
                  <c:v>69.430000000000007</c:v>
                </c:pt>
              </c:numCache>
            </c:numRef>
          </c:val>
          <c:smooth val="0"/>
          <c:extLst>
            <c:ext xmlns:c16="http://schemas.microsoft.com/office/drawing/2014/chart" uri="{C3380CC4-5D6E-409C-BE32-E72D297353CC}">
              <c16:uniqueId val="{00000001-C291-4F36-92A8-CDC044AA4AA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317.93</c:v>
                </c:pt>
                <c:pt idx="1">
                  <c:v>257.7</c:v>
                </c:pt>
                <c:pt idx="2">
                  <c:v>187.67</c:v>
                </c:pt>
                <c:pt idx="3">
                  <c:v>200.03</c:v>
                </c:pt>
                <c:pt idx="4">
                  <c:v>185.03</c:v>
                </c:pt>
              </c:numCache>
            </c:numRef>
          </c:val>
          <c:extLst>
            <c:ext xmlns:c16="http://schemas.microsoft.com/office/drawing/2014/chart" uri="{C3380CC4-5D6E-409C-BE32-E72D297353CC}">
              <c16:uniqueId val="{00000000-5EAE-42DA-B154-320F5A6B87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256.82</c:v>
                </c:pt>
                <c:pt idx="1">
                  <c:v>270.60000000000002</c:v>
                </c:pt>
                <c:pt idx="2">
                  <c:v>289.60000000000002</c:v>
                </c:pt>
                <c:pt idx="3">
                  <c:v>228.64</c:v>
                </c:pt>
                <c:pt idx="4">
                  <c:v>239.46</c:v>
                </c:pt>
              </c:numCache>
            </c:numRef>
          </c:val>
          <c:smooth val="0"/>
          <c:extLst>
            <c:ext xmlns:c16="http://schemas.microsoft.com/office/drawing/2014/chart" uri="{C3380CC4-5D6E-409C-BE32-E72D297353CC}">
              <c16:uniqueId val="{00000001-5EAE-42DA-B154-320F5A6B87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J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伊方町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8395</v>
      </c>
      <c r="AM8" s="42"/>
      <c r="AN8" s="42"/>
      <c r="AO8" s="42"/>
      <c r="AP8" s="42"/>
      <c r="AQ8" s="42"/>
      <c r="AR8" s="42"/>
      <c r="AS8" s="42"/>
      <c r="AT8" s="35">
        <f>データ!T6</f>
        <v>93.83</v>
      </c>
      <c r="AU8" s="35"/>
      <c r="AV8" s="35"/>
      <c r="AW8" s="35"/>
      <c r="AX8" s="35"/>
      <c r="AY8" s="35"/>
      <c r="AZ8" s="35"/>
      <c r="BA8" s="35"/>
      <c r="BB8" s="35">
        <f>データ!U6</f>
        <v>89.47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42.54</v>
      </c>
      <c r="Q10" s="35"/>
      <c r="R10" s="35"/>
      <c r="S10" s="35"/>
      <c r="T10" s="35"/>
      <c r="U10" s="35"/>
      <c r="V10" s="35"/>
      <c r="W10" s="35">
        <f>データ!Q6</f>
        <v>112.04</v>
      </c>
      <c r="X10" s="35"/>
      <c r="Y10" s="35"/>
      <c r="Z10" s="35"/>
      <c r="AA10" s="35"/>
      <c r="AB10" s="35"/>
      <c r="AC10" s="35"/>
      <c r="AD10" s="42">
        <f>データ!R6</f>
        <v>2530</v>
      </c>
      <c r="AE10" s="42"/>
      <c r="AF10" s="42"/>
      <c r="AG10" s="42"/>
      <c r="AH10" s="42"/>
      <c r="AI10" s="42"/>
      <c r="AJ10" s="42"/>
      <c r="AK10" s="2"/>
      <c r="AL10" s="42">
        <f>データ!V6</f>
        <v>3502</v>
      </c>
      <c r="AM10" s="42"/>
      <c r="AN10" s="42"/>
      <c r="AO10" s="42"/>
      <c r="AP10" s="42"/>
      <c r="AQ10" s="42"/>
      <c r="AR10" s="42"/>
      <c r="AS10" s="42"/>
      <c r="AT10" s="35">
        <f>データ!W6</f>
        <v>0.99</v>
      </c>
      <c r="AU10" s="35"/>
      <c r="AV10" s="35"/>
      <c r="AW10" s="35"/>
      <c r="AX10" s="35"/>
      <c r="AY10" s="35"/>
      <c r="AZ10" s="35"/>
      <c r="BA10" s="35"/>
      <c r="BB10" s="35">
        <f>データ!X6</f>
        <v>3537.37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44</v>
      </c>
      <c r="N86" s="12" t="s">
        <v>43</v>
      </c>
      <c r="O86" s="12" t="str">
        <f>データ!EO6</f>
        <v>【0.13】</v>
      </c>
    </row>
  </sheetData>
  <sheetProtection algorithmName="SHA-512" hashValue="PSbubC6JfQQtvv2TcEkdJnm3gk3FYd1X2KLgJdBjCeI17PecSI94y+A/hpUH9bYuNZLpt5/Je9DryoqCDo85MA==" saltValue="OPGQQZH2QXayvE/pKEnh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384429</v>
      </c>
      <c r="D6" s="19">
        <f t="shared" si="3"/>
        <v>47</v>
      </c>
      <c r="E6" s="19">
        <f t="shared" si="3"/>
        <v>17</v>
      </c>
      <c r="F6" s="19">
        <f t="shared" si="3"/>
        <v>4</v>
      </c>
      <c r="G6" s="19">
        <f t="shared" si="3"/>
        <v>0</v>
      </c>
      <c r="H6" s="19" t="str">
        <f t="shared" si="3"/>
        <v>愛媛県　伊方町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42.54</v>
      </c>
      <c r="Q6" s="20">
        <f t="shared" si="3"/>
        <v>112.04</v>
      </c>
      <c r="R6" s="20">
        <f t="shared" si="3"/>
        <v>2530</v>
      </c>
      <c r="S6" s="20">
        <f t="shared" si="3"/>
        <v>8395</v>
      </c>
      <c r="T6" s="20">
        <f t="shared" si="3"/>
        <v>93.83</v>
      </c>
      <c r="U6" s="20">
        <f t="shared" si="3"/>
        <v>89.47</v>
      </c>
      <c r="V6" s="20">
        <f t="shared" si="3"/>
        <v>3502</v>
      </c>
      <c r="W6" s="20">
        <f t="shared" si="3"/>
        <v>0.99</v>
      </c>
      <c r="X6" s="20">
        <f t="shared" si="3"/>
        <v>3537.37</v>
      </c>
      <c r="Y6" s="21">
        <f>IF(Y7="",NA(),Y7)</f>
        <v>100.01</v>
      </c>
      <c r="Z6" s="21">
        <f t="shared" ref="Z6:AH6" si="4">IF(Z7="",NA(),Z7)</f>
        <v>99.99</v>
      </c>
      <c r="AA6" s="21">
        <f t="shared" si="4"/>
        <v>99.97</v>
      </c>
      <c r="AB6" s="21">
        <f t="shared" si="4"/>
        <v>100</v>
      </c>
      <c r="AC6" s="21">
        <f t="shared" si="4"/>
        <v>98.66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4316.25</v>
      </c>
      <c r="BG6" s="21">
        <f t="shared" ref="BG6:BO6" si="7">IF(BG7="",NA(),BG7)</f>
        <v>4000.49</v>
      </c>
      <c r="BH6" s="21">
        <f t="shared" si="7"/>
        <v>3560.57</v>
      </c>
      <c r="BI6" s="21">
        <f t="shared" si="7"/>
        <v>3400.65</v>
      </c>
      <c r="BJ6" s="21">
        <f t="shared" si="7"/>
        <v>3327.98</v>
      </c>
      <c r="BK6" s="21">
        <f t="shared" si="7"/>
        <v>1269.1500000000001</v>
      </c>
      <c r="BL6" s="21">
        <f t="shared" si="7"/>
        <v>1087.96</v>
      </c>
      <c r="BM6" s="21">
        <f t="shared" si="7"/>
        <v>1209.45</v>
      </c>
      <c r="BN6" s="21">
        <f t="shared" si="7"/>
        <v>1163.75</v>
      </c>
      <c r="BO6" s="21">
        <f t="shared" si="7"/>
        <v>1195.47</v>
      </c>
      <c r="BP6" s="20" t="str">
        <f>IF(BP7="","",IF(BP7="-","【-】","【"&amp;SUBSTITUTE(TEXT(BP7,"#,##0.00"),"-","△")&amp;"】"))</f>
        <v>【1,182.11】</v>
      </c>
      <c r="BQ6" s="21">
        <f>IF(BQ7="",NA(),BQ7)</f>
        <v>45.59</v>
      </c>
      <c r="BR6" s="21">
        <f t="shared" ref="BR6:BZ6" si="8">IF(BR7="",NA(),BR7)</f>
        <v>57.27</v>
      </c>
      <c r="BS6" s="21">
        <f t="shared" si="8"/>
        <v>79.7</v>
      </c>
      <c r="BT6" s="21">
        <f t="shared" si="8"/>
        <v>75.36</v>
      </c>
      <c r="BU6" s="21">
        <f t="shared" si="8"/>
        <v>81.41</v>
      </c>
      <c r="BV6" s="21">
        <f t="shared" si="8"/>
        <v>63.97</v>
      </c>
      <c r="BW6" s="21">
        <f t="shared" si="8"/>
        <v>59.67</v>
      </c>
      <c r="BX6" s="21">
        <f t="shared" si="8"/>
        <v>55.93</v>
      </c>
      <c r="BY6" s="21">
        <f t="shared" si="8"/>
        <v>72.599999999999994</v>
      </c>
      <c r="BZ6" s="21">
        <f t="shared" si="8"/>
        <v>69.430000000000007</v>
      </c>
      <c r="CA6" s="20" t="str">
        <f>IF(CA7="","",IF(CA7="-","【-】","【"&amp;SUBSTITUTE(TEXT(CA7,"#,##0.00"),"-","△")&amp;"】"))</f>
        <v>【73.78】</v>
      </c>
      <c r="CB6" s="21">
        <f>IF(CB7="",NA(),CB7)</f>
        <v>317.93</v>
      </c>
      <c r="CC6" s="21">
        <f t="shared" ref="CC6:CK6" si="9">IF(CC7="",NA(),CC7)</f>
        <v>257.7</v>
      </c>
      <c r="CD6" s="21">
        <f t="shared" si="9"/>
        <v>187.67</v>
      </c>
      <c r="CE6" s="21">
        <f t="shared" si="9"/>
        <v>200.03</v>
      </c>
      <c r="CF6" s="21">
        <f t="shared" si="9"/>
        <v>185.03</v>
      </c>
      <c r="CG6" s="21">
        <f t="shared" si="9"/>
        <v>256.82</v>
      </c>
      <c r="CH6" s="21">
        <f t="shared" si="9"/>
        <v>270.60000000000002</v>
      </c>
      <c r="CI6" s="21">
        <f t="shared" si="9"/>
        <v>289.60000000000002</v>
      </c>
      <c r="CJ6" s="21">
        <f t="shared" si="9"/>
        <v>228.64</v>
      </c>
      <c r="CK6" s="21">
        <f t="shared" si="9"/>
        <v>239.46</v>
      </c>
      <c r="CL6" s="20" t="str">
        <f>IF(CL7="","",IF(CL7="-","【-】","【"&amp;SUBSTITUTE(TEXT(CL7,"#,##0.00"),"-","△")&amp;"】"))</f>
        <v>【220.62】</v>
      </c>
      <c r="CM6" s="21">
        <f>IF(CM7="",NA(),CM7)</f>
        <v>29.74</v>
      </c>
      <c r="CN6" s="21">
        <f t="shared" ref="CN6:CV6" si="10">IF(CN7="",NA(),CN7)</f>
        <v>28.7</v>
      </c>
      <c r="CO6" s="21">
        <f t="shared" si="10"/>
        <v>30.22</v>
      </c>
      <c r="CP6" s="21">
        <f t="shared" si="10"/>
        <v>29.13</v>
      </c>
      <c r="CQ6" s="21">
        <f t="shared" si="10"/>
        <v>27.7</v>
      </c>
      <c r="CR6" s="21">
        <f t="shared" si="10"/>
        <v>37.46</v>
      </c>
      <c r="CS6" s="21">
        <f t="shared" si="10"/>
        <v>37.65</v>
      </c>
      <c r="CT6" s="21">
        <f t="shared" si="10"/>
        <v>36.71</v>
      </c>
      <c r="CU6" s="21">
        <f t="shared" si="10"/>
        <v>42.28</v>
      </c>
      <c r="CV6" s="21">
        <f t="shared" si="10"/>
        <v>41.06</v>
      </c>
      <c r="CW6" s="20" t="str">
        <f>IF(CW7="","",IF(CW7="-","【-】","【"&amp;SUBSTITUTE(TEXT(CW7,"#,##0.00"),"-","△")&amp;"】"))</f>
        <v>【42.22】</v>
      </c>
      <c r="CX6" s="21">
        <f>IF(CX7="",NA(),CX7)</f>
        <v>65.2</v>
      </c>
      <c r="CY6" s="21">
        <f t="shared" ref="CY6:DG6" si="11">IF(CY7="",NA(),CY7)</f>
        <v>65.260000000000005</v>
      </c>
      <c r="CZ6" s="21">
        <f t="shared" si="11"/>
        <v>66.06</v>
      </c>
      <c r="DA6" s="21">
        <f t="shared" si="11"/>
        <v>69.459999999999994</v>
      </c>
      <c r="DB6" s="21">
        <f t="shared" si="11"/>
        <v>65.36</v>
      </c>
      <c r="DC6" s="21">
        <f t="shared" si="11"/>
        <v>67.459999999999994</v>
      </c>
      <c r="DD6" s="21">
        <f t="shared" si="11"/>
        <v>67.37</v>
      </c>
      <c r="DE6" s="21">
        <f t="shared" si="11"/>
        <v>70.05</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0.06</v>
      </c>
      <c r="EL6" s="21">
        <f t="shared" si="14"/>
        <v>0.02</v>
      </c>
      <c r="EM6" s="21">
        <f t="shared" si="14"/>
        <v>0.1</v>
      </c>
      <c r="EN6" s="21">
        <f t="shared" si="14"/>
        <v>0.08</v>
      </c>
      <c r="EO6" s="20" t="str">
        <f>IF(EO7="","",IF(EO7="-","【-】","【"&amp;SUBSTITUTE(TEXT(EO7,"#,##0.00"),"-","△")&amp;"】"))</f>
        <v>【0.13】</v>
      </c>
    </row>
    <row r="7" spans="1:145" s="22" customFormat="1" x14ac:dyDescent="0.15">
      <c r="A7" s="14"/>
      <c r="B7" s="23">
        <v>2022</v>
      </c>
      <c r="C7" s="23">
        <v>384429</v>
      </c>
      <c r="D7" s="23">
        <v>47</v>
      </c>
      <c r="E7" s="23">
        <v>17</v>
      </c>
      <c r="F7" s="23">
        <v>4</v>
      </c>
      <c r="G7" s="23">
        <v>0</v>
      </c>
      <c r="H7" s="23" t="s">
        <v>98</v>
      </c>
      <c r="I7" s="23" t="s">
        <v>99</v>
      </c>
      <c r="J7" s="23" t="s">
        <v>100</v>
      </c>
      <c r="K7" s="23" t="s">
        <v>101</v>
      </c>
      <c r="L7" s="23" t="s">
        <v>102</v>
      </c>
      <c r="M7" s="23" t="s">
        <v>103</v>
      </c>
      <c r="N7" s="24" t="s">
        <v>104</v>
      </c>
      <c r="O7" s="24" t="s">
        <v>105</v>
      </c>
      <c r="P7" s="24">
        <v>42.54</v>
      </c>
      <c r="Q7" s="24">
        <v>112.04</v>
      </c>
      <c r="R7" s="24">
        <v>2530</v>
      </c>
      <c r="S7" s="24">
        <v>8395</v>
      </c>
      <c r="T7" s="24">
        <v>93.83</v>
      </c>
      <c r="U7" s="24">
        <v>89.47</v>
      </c>
      <c r="V7" s="24">
        <v>3502</v>
      </c>
      <c r="W7" s="24">
        <v>0.99</v>
      </c>
      <c r="X7" s="24">
        <v>3537.37</v>
      </c>
      <c r="Y7" s="24">
        <v>100.01</v>
      </c>
      <c r="Z7" s="24">
        <v>99.99</v>
      </c>
      <c r="AA7" s="24">
        <v>99.97</v>
      </c>
      <c r="AB7" s="24">
        <v>100</v>
      </c>
      <c r="AC7" s="24">
        <v>98.66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4316.25</v>
      </c>
      <c r="BG7" s="24">
        <v>4000.49</v>
      </c>
      <c r="BH7" s="24">
        <v>3560.57</v>
      </c>
      <c r="BI7" s="24">
        <v>3400.65</v>
      </c>
      <c r="BJ7" s="24">
        <v>3327.98</v>
      </c>
      <c r="BK7" s="24">
        <v>1269.1500000000001</v>
      </c>
      <c r="BL7" s="24">
        <v>1087.96</v>
      </c>
      <c r="BM7" s="24">
        <v>1209.45</v>
      </c>
      <c r="BN7" s="24">
        <v>1163.75</v>
      </c>
      <c r="BO7" s="24">
        <v>1195.47</v>
      </c>
      <c r="BP7" s="24">
        <v>1182.1099999999999</v>
      </c>
      <c r="BQ7" s="24">
        <v>45.59</v>
      </c>
      <c r="BR7" s="24">
        <v>57.27</v>
      </c>
      <c r="BS7" s="24">
        <v>79.7</v>
      </c>
      <c r="BT7" s="24">
        <v>75.36</v>
      </c>
      <c r="BU7" s="24">
        <v>81.41</v>
      </c>
      <c r="BV7" s="24">
        <v>63.97</v>
      </c>
      <c r="BW7" s="24">
        <v>59.67</v>
      </c>
      <c r="BX7" s="24">
        <v>55.93</v>
      </c>
      <c r="BY7" s="24">
        <v>72.599999999999994</v>
      </c>
      <c r="BZ7" s="24">
        <v>69.430000000000007</v>
      </c>
      <c r="CA7" s="24">
        <v>73.78</v>
      </c>
      <c r="CB7" s="24">
        <v>317.93</v>
      </c>
      <c r="CC7" s="24">
        <v>257.7</v>
      </c>
      <c r="CD7" s="24">
        <v>187.67</v>
      </c>
      <c r="CE7" s="24">
        <v>200.03</v>
      </c>
      <c r="CF7" s="24">
        <v>185.03</v>
      </c>
      <c r="CG7" s="24">
        <v>256.82</v>
      </c>
      <c r="CH7" s="24">
        <v>270.60000000000002</v>
      </c>
      <c r="CI7" s="24">
        <v>289.60000000000002</v>
      </c>
      <c r="CJ7" s="24">
        <v>228.64</v>
      </c>
      <c r="CK7" s="24">
        <v>239.46</v>
      </c>
      <c r="CL7" s="24">
        <v>220.62</v>
      </c>
      <c r="CM7" s="24">
        <v>29.74</v>
      </c>
      <c r="CN7" s="24">
        <v>28.7</v>
      </c>
      <c r="CO7" s="24">
        <v>30.22</v>
      </c>
      <c r="CP7" s="24">
        <v>29.13</v>
      </c>
      <c r="CQ7" s="24">
        <v>27.7</v>
      </c>
      <c r="CR7" s="24">
        <v>37.46</v>
      </c>
      <c r="CS7" s="24">
        <v>37.65</v>
      </c>
      <c r="CT7" s="24">
        <v>36.71</v>
      </c>
      <c r="CU7" s="24">
        <v>42.28</v>
      </c>
      <c r="CV7" s="24">
        <v>41.06</v>
      </c>
      <c r="CW7" s="24">
        <v>42.22</v>
      </c>
      <c r="CX7" s="24">
        <v>65.2</v>
      </c>
      <c r="CY7" s="24">
        <v>65.260000000000005</v>
      </c>
      <c r="CZ7" s="24">
        <v>66.06</v>
      </c>
      <c r="DA7" s="24">
        <v>69.459999999999994</v>
      </c>
      <c r="DB7" s="24">
        <v>65.36</v>
      </c>
      <c r="DC7" s="24">
        <v>67.459999999999994</v>
      </c>
      <c r="DD7" s="24">
        <v>67.37</v>
      </c>
      <c r="DE7" s="24">
        <v>70.05</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0.06</v>
      </c>
      <c r="EL7" s="24">
        <v>0.02</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2024-01-27T02:30:05Z</cp:lastPrinted>
  <dcterms:created xsi:type="dcterms:W3CDTF">2023-12-12T02:51:06Z</dcterms:created>
  <dcterms:modified xsi:type="dcterms:W3CDTF">2024-02-20T06:29:13Z</dcterms:modified>
  <cp:category/>
</cp:coreProperties>
</file>