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R:\1040.財政課\0001_財政係\009_公営企業会計\【調査】地方公営企業経営比較分析表\2023(R5)年度\2.各課提出\"/>
    </mc:Choice>
  </mc:AlternateContent>
  <xr:revisionPtr revIDLastSave="0" documentId="13_ncr:1_{A553FF65-2542-4CD6-A100-4C5F61EF8801}" xr6:coauthVersionLast="47" xr6:coauthVersionMax="47" xr10:uidLastSave="{00000000-0000-0000-0000-000000000000}"/>
  <workbookProtection workbookAlgorithmName="SHA-512" workbookHashValue="GMH8nBD3BwiXExYC/5c51sAhgM2GTPS5GUDJiRsl3N4MseMkppfHh/ZOMVed4Ss7iZV5uprUSZ+IVMZ7igF1ZA==" workbookSaltValue="HbG0ze9Va2hTv85W2JAqfA==" workbookSpinCount="100000" lockStructure="1"/>
  <bookViews>
    <workbookView xWindow="2868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P6" i="5"/>
  <c r="P10" i="4" s="1"/>
  <c r="O6" i="5"/>
  <c r="I10" i="4" s="1"/>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E86" i="4"/>
  <c r="AL10" i="4"/>
  <c r="AD10" i="4"/>
  <c r="W10" i="4"/>
  <c r="B10" i="4"/>
</calcChain>
</file>

<file path=xl/sharedStrings.xml><?xml version="1.0" encoding="utf-8"?>
<sst xmlns="http://schemas.openxmlformats.org/spreadsheetml/2006/main" count="252" uniqueCount="122">
  <si>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</si>
  <si>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</si>
  <si>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</si>
  <si>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</si>
  <si>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</si>
  <si>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</si>
  <si>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</si>
  <si>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</si>
  <si>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</si>
  <si>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</si>
  <si>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</si>
  <si>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</si>
  <si>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</si>
  <si>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</si>
  <si>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</si>
  <si>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</si>
  <si>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</si>
  <si>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</si>
  <si>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</si>
  <si>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</si>
  <si>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</si>
  <si>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</si>
  <si>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</si>
  <si>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</si>
  <si>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</si>
  <si>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</si>
  <si>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</si>
  <si>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</si>
  <si>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</si>
  <si>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</si>
  <si>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</si>
  <si>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</si>
  <si>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</si>
  <si>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</si>
  <si>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</si>
  <si>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</si>
  <si>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</si>
  <si>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</si>
  <si>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</si>
  <si>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</si>
  <si>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</si>
  <si>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</si>
  <si>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</si>
  <si>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</si>
  <si>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</si>
  <si>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</si>
  <si>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</si>
  <si>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</si>
  <si>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</si>
  <si>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</si>
  <si>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</si>
  <si>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</si>
  <si>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</si>
  <si>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</si>
  <si>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</si>
  <si>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</si>
  <si>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</si>
  <si>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</si>
  <si>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</si>
  <si>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</si>
  <si>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</si>
  <si>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</si>
  <si>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</si>
  <si>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</si>
  <si>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</si>
  <si>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</si>
  <si>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</si>
  <si>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</si>
  <si>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</si>
  <si>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</si>
  <si>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</si>
  <si>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</si>
  <si>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</si>
  <si>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</si>
  <si>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</si>
  <si>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</si>
  <si>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</si>
  <si>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</si>
  <si>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</si>
  <si>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</si>
  <si>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</si>
  <si>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</si>
  <si>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</si>
  <si>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</si>
  <si>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</si>
  <si>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</si>
  <si>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</si>
  <si>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</si>
  <si>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</si>
  <si>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</si>
  <si>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</si>
  <si>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</si>
  <si>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</si>
  <si>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</si>
  <si>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</si>
  <si>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</si>
  <si>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</si>
  <si>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</si>
  <si>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</si>
  <si>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</si>
  <si>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</si>
  <si>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</si>
  <si>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</si>
  <si>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</si>
  <si>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</si>
  <si>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</si>
  <si>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</si>
  <si>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</si>
  <si>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</si>
  <si>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</si>
  <si>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</si>
  <si>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</si>
  <si>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</si>
  <si>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</si>
  <si>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</si>
  <si>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</si>
  <si>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</si>
  <si>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</si>
  <si>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</si>
  <si>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特定地域生活排水処理事業については、小型合併浄化槽での整備となっていることから管渠修繕はないが、経年劣化による設備等の修繕が今後増加していくことが予想される。</t>
    <phoneticPr fontId="4"/>
  </si>
  <si>
    <t>　「経営の健全性・効率性」を示す指標は類似団体と比べ、水洗化率は良好である。特別会計最終年度であることから収益的収支比率と経費回収率が例年より高い数値となっているが、翌年度からの法適用により、新会計に引き継いで運営する必要があるため今年度のみ高くなっているものである。
　また、「老朽化の状況」の指標についても、管渠の更新・修繕は無いものの、今後施設（小型合併浄化槽）の老朽化による修繕費用の増加が見込まれていることから、計画的な修繕により経費削減を図っていくことはもちろん、併せて「適正な使用料」の検討を進めていく必要がある。　</t>
    <rPh sb="38" eb="42">
      <t>トクベツカイケイ</t>
    </rPh>
    <rPh sb="42" eb="46">
      <t>サイシュウネンド</t>
    </rPh>
    <rPh sb="67" eb="69">
      <t>レイネン</t>
    </rPh>
    <rPh sb="71" eb="72">
      <t>タカ</t>
    </rPh>
    <rPh sb="73" eb="75">
      <t>スウチ</t>
    </rPh>
    <rPh sb="83" eb="86">
      <t>ヨクネンド</t>
    </rPh>
    <rPh sb="89" eb="92">
      <t>ホウテキヨウ</t>
    </rPh>
    <rPh sb="96" eb="99">
      <t>シンカイケイ</t>
    </rPh>
    <rPh sb="100" eb="101">
      <t>ヒ</t>
    </rPh>
    <rPh sb="102" eb="103">
      <t>ツ</t>
    </rPh>
    <rPh sb="105" eb="107">
      <t>ウンエイ</t>
    </rPh>
    <rPh sb="109" eb="111">
      <t>ヒツヨウ</t>
    </rPh>
    <rPh sb="116" eb="119">
      <t>コンネンド</t>
    </rPh>
    <rPh sb="121" eb="122">
      <t>タカ</t>
    </rPh>
    <phoneticPr fontId="4"/>
  </si>
  <si>
    <t>　収益的収支比率について、令和５年度より地方公営企業法の適用により打ち切り決算となり、令和４年度分の費用の一部について新会計で引き継ぎ支払う必要があるため比率が例年より高くなっている。また、総収益のうち約60％は繰入金に依存している状況である。
　水洗化率100％であることにより、有収水量を確保できていることから、汚水処理原価は平均値より低い水準となっており、効率的な汚水処理が実施されているが、少子高齢化の進行に伴う人口減少により、使用料収入の減少が発生しており、併せて設備の老朽化による修繕が今後発生する事が見込まれるため、総費用の増加が懸念される。
　今後、適正な運営を行っていくためにも経費削減等により経費回収率の向上に努めるとともに、適正な使用料の検討をはじめとする経営健全化に向けた取り組みを進めていく必要がある。
　企業債残高対象事業規模比率については、既に事業が完了し、順調に償還していることから、平均値よりも低くなっており、今後も比率はさらに改善していく見込みである。</t>
    <rPh sb="13" eb="15">
      <t>レイワ</t>
    </rPh>
    <rPh sb="16" eb="18">
      <t>ネンド</t>
    </rPh>
    <rPh sb="20" eb="27">
      <t>チホウコウエイキギョウホウ</t>
    </rPh>
    <rPh sb="28" eb="30">
      <t>テキヨウ</t>
    </rPh>
    <rPh sb="33" eb="34">
      <t>ウ</t>
    </rPh>
    <rPh sb="35" eb="36">
      <t>キ</t>
    </rPh>
    <rPh sb="37" eb="39">
      <t>ケッサン</t>
    </rPh>
    <rPh sb="43" eb="45">
      <t>レイワ</t>
    </rPh>
    <rPh sb="46" eb="49">
      <t>ネント</t>
    </rPh>
    <rPh sb="50" eb="52">
      <t>ヒヨウ</t>
    </rPh>
    <rPh sb="53" eb="55">
      <t>イチブ</t>
    </rPh>
    <rPh sb="59" eb="62">
      <t>シンカイケイ</t>
    </rPh>
    <rPh sb="63" eb="64">
      <t>ヒ</t>
    </rPh>
    <rPh sb="65" eb="66">
      <t>ツ</t>
    </rPh>
    <rPh sb="67" eb="69">
      <t>シハラ</t>
    </rPh>
    <rPh sb="70" eb="72">
      <t>ヒツヨウ</t>
    </rPh>
    <rPh sb="80" eb="82">
      <t>レイネン</t>
    </rPh>
    <rPh sb="84" eb="85">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</si>
</sst>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0F-4BC9-9525-3EA0D7A9DBD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50F-4BC9-9525-3EA0D7A9DBD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FA-4AA9-8FDC-53D527B5CED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56.45</c:v>
                </c:pt>
                <c:pt idx="3">
                  <c:v>58.26</c:v>
                </c:pt>
                <c:pt idx="4">
                  <c:v>56.76</c:v>
                </c:pt>
              </c:numCache>
            </c:numRef>
          </c:val>
          <c:smooth val="0"/>
          <c:extLst>
            <c:ext xmlns:c16="http://schemas.microsoft.com/office/drawing/2014/chart" uri="{C3380CC4-5D6E-409C-BE32-E72D297353CC}">
              <c16:uniqueId val="{00000001-11FA-4AA9-8FDC-53D527B5CED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91D-4DE5-861C-33ACE7E0F85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54.99</c:v>
                </c:pt>
                <c:pt idx="3">
                  <c:v>66.430000000000007</c:v>
                </c:pt>
                <c:pt idx="4">
                  <c:v>66.88</c:v>
                </c:pt>
              </c:numCache>
            </c:numRef>
          </c:val>
          <c:smooth val="0"/>
          <c:extLst>
            <c:ext xmlns:c16="http://schemas.microsoft.com/office/drawing/2014/chart" uri="{C3380CC4-5D6E-409C-BE32-E72D297353CC}">
              <c16:uniqueId val="{00000001-291D-4DE5-861C-33ACE7E0F85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c:v>
                </c:pt>
                <c:pt idx="3">
                  <c:v>100</c:v>
                </c:pt>
                <c:pt idx="4">
                  <c:v>150</c:v>
                </c:pt>
              </c:numCache>
            </c:numRef>
          </c:val>
          <c:extLst>
            <c:ext xmlns:c16="http://schemas.microsoft.com/office/drawing/2014/chart" uri="{C3380CC4-5D6E-409C-BE32-E72D297353CC}">
              <c16:uniqueId val="{00000000-3267-462A-BB44-89D075065B9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67-462A-BB44-89D075065B9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CB-4952-9E05-49114AD9696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CB-4952-9E05-49114AD9696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49-488E-B1F6-3CB3CF66813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49-488E-B1F6-3CB3CF66813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51-4008-AE20-63CC3C4CD90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51-4008-AE20-63CC3C4CD90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13-45D0-AB99-E97CBBEF7B5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13-45D0-AB99-E97CBBEF7B5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398.3</c:v>
                </c:pt>
                <c:pt idx="1">
                  <c:v>334.19</c:v>
                </c:pt>
                <c:pt idx="2">
                  <c:v>293.52</c:v>
                </c:pt>
                <c:pt idx="3">
                  <c:v>257.43</c:v>
                </c:pt>
                <c:pt idx="4">
                  <c:v>248.2</c:v>
                </c:pt>
              </c:numCache>
            </c:numRef>
          </c:val>
          <c:extLst>
            <c:ext xmlns:c16="http://schemas.microsoft.com/office/drawing/2014/chart" uri="{C3380CC4-5D6E-409C-BE32-E72D297353CC}">
              <c16:uniqueId val="{00000000-F38F-4C44-BDB1-E0E9A03BFF9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398.42</c:v>
                </c:pt>
                <c:pt idx="3">
                  <c:v>393.35</c:v>
                </c:pt>
                <c:pt idx="4">
                  <c:v>397.03</c:v>
                </c:pt>
              </c:numCache>
            </c:numRef>
          </c:val>
          <c:smooth val="0"/>
          <c:extLst>
            <c:ext xmlns:c16="http://schemas.microsoft.com/office/drawing/2014/chart" uri="{C3380CC4-5D6E-409C-BE32-E72D297353CC}">
              <c16:uniqueId val="{00000001-F38F-4C44-BDB1-E0E9A03BFF9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36.4</c:v>
                </c:pt>
                <c:pt idx="1">
                  <c:v>19.66</c:v>
                </c:pt>
                <c:pt idx="2">
                  <c:v>37.090000000000003</c:v>
                </c:pt>
                <c:pt idx="3">
                  <c:v>40.630000000000003</c:v>
                </c:pt>
                <c:pt idx="4">
                  <c:v>66.209999999999994</c:v>
                </c:pt>
              </c:numCache>
            </c:numRef>
          </c:val>
          <c:extLst>
            <c:ext xmlns:c16="http://schemas.microsoft.com/office/drawing/2014/chart" uri="{C3380CC4-5D6E-409C-BE32-E72D297353CC}">
              <c16:uniqueId val="{00000000-5E75-4591-B32E-4EC30AD7D44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50.7</c:v>
                </c:pt>
                <c:pt idx="3">
                  <c:v>48.13</c:v>
                </c:pt>
                <c:pt idx="4">
                  <c:v>46.58</c:v>
                </c:pt>
              </c:numCache>
            </c:numRef>
          </c:val>
          <c:smooth val="0"/>
          <c:extLst>
            <c:ext xmlns:c16="http://schemas.microsoft.com/office/drawing/2014/chart" uri="{C3380CC4-5D6E-409C-BE32-E72D297353CC}">
              <c16:uniqueId val="{00000001-5E75-4591-B32E-4EC30AD7D44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149.96</c:v>
                </c:pt>
                <c:pt idx="1">
                  <c:v>286.54000000000002</c:v>
                </c:pt>
                <c:pt idx="2">
                  <c:v>149.96</c:v>
                </c:pt>
                <c:pt idx="3">
                  <c:v>136.37</c:v>
                </c:pt>
                <c:pt idx="4">
                  <c:v>82.29</c:v>
                </c:pt>
              </c:numCache>
            </c:numRef>
          </c:val>
          <c:extLst>
            <c:ext xmlns:c16="http://schemas.microsoft.com/office/drawing/2014/chart" uri="{C3380CC4-5D6E-409C-BE32-E72D297353CC}">
              <c16:uniqueId val="{00000000-D9DC-4244-9F71-1DCC8DBEA70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289.81</c:v>
                </c:pt>
                <c:pt idx="3">
                  <c:v>301.54000000000002</c:v>
                </c:pt>
                <c:pt idx="4">
                  <c:v>311.73</c:v>
                </c:pt>
              </c:numCache>
            </c:numRef>
          </c:val>
          <c:smooth val="0"/>
          <c:extLst>
            <c:ext xmlns:c16="http://schemas.microsoft.com/office/drawing/2014/chart" uri="{C3380CC4-5D6E-409C-BE32-E72D297353CC}">
              <c16:uniqueId val="{00000001-D9DC-4244-9F71-1DCC8DBEA70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U43"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愛媛県　西予市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K3</v>
      </c>
      <c r="X8" s="65"/>
      <c r="Y8" s="65"/>
      <c r="Z8" s="65"/>
      <c r="AA8" s="65"/>
      <c r="AB8" s="65"/>
      <c r="AC8" s="65"/>
      <c r="AD8" s="66" t="str">
        <f>データ!$M$6</f>
        <v>非設置</v>
      </c>
      <c r="AE8" s="66"/>
      <c r="AF8" s="66"/>
      <c r="AG8" s="66"/>
      <c r="AH8" s="66"/>
      <c r="AI8" s="66"/>
      <c r="AJ8" s="66"/>
      <c r="AK8" s="3"/>
      <c r="AL8" s="46">
        <f>データ!S6</f>
        <v>35232</v>
      </c>
      <c r="AM8" s="46"/>
      <c r="AN8" s="46"/>
      <c r="AO8" s="46"/>
      <c r="AP8" s="46"/>
      <c r="AQ8" s="46"/>
      <c r="AR8" s="46"/>
      <c r="AS8" s="46"/>
      <c r="AT8" s="45">
        <f>データ!T6</f>
        <v>514.34</v>
      </c>
      <c r="AU8" s="45"/>
      <c r="AV8" s="45"/>
      <c r="AW8" s="45"/>
      <c r="AX8" s="45"/>
      <c r="AY8" s="45"/>
      <c r="AZ8" s="45"/>
      <c r="BA8" s="45"/>
      <c r="BB8" s="45">
        <f>データ!U6</f>
        <v>68.5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0.09</v>
      </c>
      <c r="Q10" s="45"/>
      <c r="R10" s="45"/>
      <c r="S10" s="45"/>
      <c r="T10" s="45"/>
      <c r="U10" s="45"/>
      <c r="V10" s="45"/>
      <c r="W10" s="45">
        <f>データ!Q6</f>
        <v>100</v>
      </c>
      <c r="X10" s="45"/>
      <c r="Y10" s="45"/>
      <c r="Z10" s="45"/>
      <c r="AA10" s="45"/>
      <c r="AB10" s="45"/>
      <c r="AC10" s="45"/>
      <c r="AD10" s="46">
        <f>データ!R6</f>
        <v>2650</v>
      </c>
      <c r="AE10" s="46"/>
      <c r="AF10" s="46"/>
      <c r="AG10" s="46"/>
      <c r="AH10" s="46"/>
      <c r="AI10" s="46"/>
      <c r="AJ10" s="46"/>
      <c r="AK10" s="2"/>
      <c r="AL10" s="46">
        <f>データ!V6</f>
        <v>30</v>
      </c>
      <c r="AM10" s="46"/>
      <c r="AN10" s="46"/>
      <c r="AO10" s="46"/>
      <c r="AP10" s="46"/>
      <c r="AQ10" s="46"/>
      <c r="AR10" s="46"/>
      <c r="AS10" s="46"/>
      <c r="AT10" s="45">
        <f>データ!W6</f>
        <v>0.02</v>
      </c>
      <c r="AU10" s="45"/>
      <c r="AV10" s="45"/>
      <c r="AW10" s="45"/>
      <c r="AX10" s="45"/>
      <c r="AY10" s="45"/>
      <c r="AZ10" s="45"/>
      <c r="BA10" s="45"/>
      <c r="BB10" s="45">
        <f>データ!X6</f>
        <v>1500</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121</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120</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45</v>
      </c>
      <c r="O86" s="12" t="str">
        <f>データ!EO6</f>
        <v>【-】</v>
      </c>
    </row>
  </sheetData>
  <sheetProtection algorithmName="SHA-512" hashValue="QhPqWb6eUZSmotZl6IQDoCT8kQC+R9PNIJWeQxRgRuCeIBNtxKABp8xRkKzQDlonO7kngTxmIV+pKddR2z8KcQ==" saltValue="KjYhpZHLLPjTj08kMLX22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2">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2">
      <c r="A6" s="14" t="s">
        <v>98</v>
      </c>
      <c r="B6" s="19">
        <f>B7</f>
        <v>2022</v>
      </c>
      <c r="C6" s="19">
        <f t="shared" ref="C6:X6" si="3">C7</f>
        <v>382141</v>
      </c>
      <c r="D6" s="19">
        <f t="shared" si="3"/>
        <v>47</v>
      </c>
      <c r="E6" s="19">
        <f t="shared" si="3"/>
        <v>18</v>
      </c>
      <c r="F6" s="19">
        <f t="shared" si="3"/>
        <v>0</v>
      </c>
      <c r="G6" s="19">
        <f t="shared" si="3"/>
        <v>0</v>
      </c>
      <c r="H6" s="19" t="str">
        <f t="shared" si="3"/>
        <v>愛媛県　西予市</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0.09</v>
      </c>
      <c r="Q6" s="20">
        <f t="shared" si="3"/>
        <v>100</v>
      </c>
      <c r="R6" s="20">
        <f t="shared" si="3"/>
        <v>2650</v>
      </c>
      <c r="S6" s="20">
        <f t="shared" si="3"/>
        <v>35232</v>
      </c>
      <c r="T6" s="20">
        <f t="shared" si="3"/>
        <v>514.34</v>
      </c>
      <c r="U6" s="20">
        <f t="shared" si="3"/>
        <v>68.5</v>
      </c>
      <c r="V6" s="20">
        <f t="shared" si="3"/>
        <v>30</v>
      </c>
      <c r="W6" s="20">
        <f t="shared" si="3"/>
        <v>0.02</v>
      </c>
      <c r="X6" s="20">
        <f t="shared" si="3"/>
        <v>1500</v>
      </c>
      <c r="Y6" s="21">
        <f>IF(Y7="",NA(),Y7)</f>
        <v>100</v>
      </c>
      <c r="Z6" s="21">
        <f t="shared" ref="Z6:AH6" si="4">IF(Z7="",NA(),Z7)</f>
        <v>100</v>
      </c>
      <c r="AA6" s="21">
        <f t="shared" si="4"/>
        <v>100</v>
      </c>
      <c r="AB6" s="21">
        <f t="shared" si="4"/>
        <v>100</v>
      </c>
      <c r="AC6" s="21">
        <f t="shared" si="4"/>
        <v>150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398.3</v>
      </c>
      <c r="BG6" s="21">
        <f t="shared" ref="BG6:BO6" si="7">IF(BG7="",NA(),BG7)</f>
        <v>334.19</v>
      </c>
      <c r="BH6" s="21">
        <f t="shared" si="7"/>
        <v>293.52</v>
      </c>
      <c r="BI6" s="21">
        <f t="shared" si="7"/>
        <v>257.43</v>
      </c>
      <c r="BJ6" s="21">
        <f t="shared" si="7"/>
        <v>248.2</v>
      </c>
      <c r="BK6" s="21">
        <f t="shared" si="7"/>
        <v>386.46</v>
      </c>
      <c r="BL6" s="21">
        <f t="shared" si="7"/>
        <v>421.25</v>
      </c>
      <c r="BM6" s="21">
        <f t="shared" si="7"/>
        <v>398.42</v>
      </c>
      <c r="BN6" s="21">
        <f t="shared" si="7"/>
        <v>393.35</v>
      </c>
      <c r="BO6" s="21">
        <f t="shared" si="7"/>
        <v>397.03</v>
      </c>
      <c r="BP6" s="20" t="str">
        <f>IF(BP7="","",IF(BP7="-","【-】","【"&amp;SUBSTITUTE(TEXT(BP7,"#,##0.00"),"-","△")&amp;"】"))</f>
        <v>【307.39】</v>
      </c>
      <c r="BQ6" s="21">
        <f>IF(BQ7="",NA(),BQ7)</f>
        <v>36.4</v>
      </c>
      <c r="BR6" s="21">
        <f t="shared" ref="BR6:BZ6" si="8">IF(BR7="",NA(),BR7)</f>
        <v>19.66</v>
      </c>
      <c r="BS6" s="21">
        <f t="shared" si="8"/>
        <v>37.090000000000003</v>
      </c>
      <c r="BT6" s="21">
        <f t="shared" si="8"/>
        <v>40.630000000000003</v>
      </c>
      <c r="BU6" s="21">
        <f t="shared" si="8"/>
        <v>66.209999999999994</v>
      </c>
      <c r="BV6" s="21">
        <f t="shared" si="8"/>
        <v>55.85</v>
      </c>
      <c r="BW6" s="21">
        <f t="shared" si="8"/>
        <v>53.23</v>
      </c>
      <c r="BX6" s="21">
        <f t="shared" si="8"/>
        <v>50.7</v>
      </c>
      <c r="BY6" s="21">
        <f t="shared" si="8"/>
        <v>48.13</v>
      </c>
      <c r="BZ6" s="21">
        <f t="shared" si="8"/>
        <v>46.58</v>
      </c>
      <c r="CA6" s="20" t="str">
        <f>IF(CA7="","",IF(CA7="-","【-】","【"&amp;SUBSTITUTE(TEXT(CA7,"#,##0.00"),"-","△")&amp;"】"))</f>
        <v>【57.03】</v>
      </c>
      <c r="CB6" s="21">
        <f>IF(CB7="",NA(),CB7)</f>
        <v>149.96</v>
      </c>
      <c r="CC6" s="21">
        <f t="shared" ref="CC6:CK6" si="9">IF(CC7="",NA(),CC7)</f>
        <v>286.54000000000002</v>
      </c>
      <c r="CD6" s="21">
        <f t="shared" si="9"/>
        <v>149.96</v>
      </c>
      <c r="CE6" s="21">
        <f t="shared" si="9"/>
        <v>136.37</v>
      </c>
      <c r="CF6" s="21">
        <f t="shared" si="9"/>
        <v>82.29</v>
      </c>
      <c r="CG6" s="21">
        <f t="shared" si="9"/>
        <v>287.91000000000003</v>
      </c>
      <c r="CH6" s="21">
        <f t="shared" si="9"/>
        <v>283.3</v>
      </c>
      <c r="CI6" s="21">
        <f t="shared" si="9"/>
        <v>289.81</v>
      </c>
      <c r="CJ6" s="21">
        <f t="shared" si="9"/>
        <v>301.54000000000002</v>
      </c>
      <c r="CK6" s="21">
        <f t="shared" si="9"/>
        <v>311.73</v>
      </c>
      <c r="CL6" s="20" t="str">
        <f>IF(CL7="","",IF(CL7="-","【-】","【"&amp;SUBSTITUTE(TEXT(CL7,"#,##0.00"),"-","△")&amp;"】"))</f>
        <v>【294.83】</v>
      </c>
      <c r="CM6" s="21" t="str">
        <f>IF(CM7="",NA(),CM7)</f>
        <v>-</v>
      </c>
      <c r="CN6" s="21" t="str">
        <f t="shared" ref="CN6:CV6" si="10">IF(CN7="",NA(),CN7)</f>
        <v>-</v>
      </c>
      <c r="CO6" s="21" t="str">
        <f t="shared" si="10"/>
        <v>-</v>
      </c>
      <c r="CP6" s="21" t="str">
        <f t="shared" si="10"/>
        <v>-</v>
      </c>
      <c r="CQ6" s="21" t="str">
        <f t="shared" si="10"/>
        <v>-</v>
      </c>
      <c r="CR6" s="21">
        <f t="shared" si="10"/>
        <v>54.93</v>
      </c>
      <c r="CS6" s="21">
        <f t="shared" si="10"/>
        <v>55.96</v>
      </c>
      <c r="CT6" s="21">
        <f t="shared" si="10"/>
        <v>56.45</v>
      </c>
      <c r="CU6" s="21">
        <f t="shared" si="10"/>
        <v>58.26</v>
      </c>
      <c r="CV6" s="21">
        <f t="shared" si="10"/>
        <v>56.76</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65.569999999999993</v>
      </c>
      <c r="DD6" s="21">
        <f t="shared" si="11"/>
        <v>60.12</v>
      </c>
      <c r="DE6" s="21">
        <f t="shared" si="11"/>
        <v>54.99</v>
      </c>
      <c r="DF6" s="21">
        <f t="shared" si="11"/>
        <v>66.430000000000007</v>
      </c>
      <c r="DG6" s="21">
        <f t="shared" si="11"/>
        <v>66.88</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2022</v>
      </c>
      <c r="C7" s="23">
        <v>382141</v>
      </c>
      <c r="D7" s="23">
        <v>47</v>
      </c>
      <c r="E7" s="23">
        <v>18</v>
      </c>
      <c r="F7" s="23">
        <v>0</v>
      </c>
      <c r="G7" s="23">
        <v>0</v>
      </c>
      <c r="H7" s="23" t="s">
        <v>99</v>
      </c>
      <c r="I7" s="23" t="s">
        <v>100</v>
      </c>
      <c r="J7" s="23" t="s">
        <v>101</v>
      </c>
      <c r="K7" s="23" t="s">
        <v>102</v>
      </c>
      <c r="L7" s="23" t="s">
        <v>103</v>
      </c>
      <c r="M7" s="23" t="s">
        <v>104</v>
      </c>
      <c r="N7" s="24" t="s">
        <v>105</v>
      </c>
      <c r="O7" s="24" t="s">
        <v>106</v>
      </c>
      <c r="P7" s="24">
        <v>0.09</v>
      </c>
      <c r="Q7" s="24">
        <v>100</v>
      </c>
      <c r="R7" s="24">
        <v>2650</v>
      </c>
      <c r="S7" s="24">
        <v>35232</v>
      </c>
      <c r="T7" s="24">
        <v>514.34</v>
      </c>
      <c r="U7" s="24">
        <v>68.5</v>
      </c>
      <c r="V7" s="24">
        <v>30</v>
      </c>
      <c r="W7" s="24">
        <v>0.02</v>
      </c>
      <c r="X7" s="24">
        <v>1500</v>
      </c>
      <c r="Y7" s="24">
        <v>100</v>
      </c>
      <c r="Z7" s="24">
        <v>100</v>
      </c>
      <c r="AA7" s="24">
        <v>100</v>
      </c>
      <c r="AB7" s="24">
        <v>100</v>
      </c>
      <c r="AC7" s="24">
        <v>150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398.3</v>
      </c>
      <c r="BG7" s="24">
        <v>334.19</v>
      </c>
      <c r="BH7" s="24">
        <v>293.52</v>
      </c>
      <c r="BI7" s="24">
        <v>257.43</v>
      </c>
      <c r="BJ7" s="24">
        <v>248.2</v>
      </c>
      <c r="BK7" s="24">
        <v>386.46</v>
      </c>
      <c r="BL7" s="24">
        <v>421.25</v>
      </c>
      <c r="BM7" s="24">
        <v>398.42</v>
      </c>
      <c r="BN7" s="24">
        <v>393.35</v>
      </c>
      <c r="BO7" s="24">
        <v>397.03</v>
      </c>
      <c r="BP7" s="24">
        <v>307.39</v>
      </c>
      <c r="BQ7" s="24">
        <v>36.4</v>
      </c>
      <c r="BR7" s="24">
        <v>19.66</v>
      </c>
      <c r="BS7" s="24">
        <v>37.090000000000003</v>
      </c>
      <c r="BT7" s="24">
        <v>40.630000000000003</v>
      </c>
      <c r="BU7" s="24">
        <v>66.209999999999994</v>
      </c>
      <c r="BV7" s="24">
        <v>55.85</v>
      </c>
      <c r="BW7" s="24">
        <v>53.23</v>
      </c>
      <c r="BX7" s="24">
        <v>50.7</v>
      </c>
      <c r="BY7" s="24">
        <v>48.13</v>
      </c>
      <c r="BZ7" s="24">
        <v>46.58</v>
      </c>
      <c r="CA7" s="24">
        <v>57.03</v>
      </c>
      <c r="CB7" s="24">
        <v>149.96</v>
      </c>
      <c r="CC7" s="24">
        <v>286.54000000000002</v>
      </c>
      <c r="CD7" s="24">
        <v>149.96</v>
      </c>
      <c r="CE7" s="24">
        <v>136.37</v>
      </c>
      <c r="CF7" s="24">
        <v>82.29</v>
      </c>
      <c r="CG7" s="24">
        <v>287.91000000000003</v>
      </c>
      <c r="CH7" s="24">
        <v>283.3</v>
      </c>
      <c r="CI7" s="24">
        <v>289.81</v>
      </c>
      <c r="CJ7" s="24">
        <v>301.54000000000002</v>
      </c>
      <c r="CK7" s="24">
        <v>311.73</v>
      </c>
      <c r="CL7" s="24">
        <v>294.83</v>
      </c>
      <c r="CM7" s="24" t="s">
        <v>105</v>
      </c>
      <c r="CN7" s="24" t="s">
        <v>105</v>
      </c>
      <c r="CO7" s="24" t="s">
        <v>105</v>
      </c>
      <c r="CP7" s="24" t="s">
        <v>105</v>
      </c>
      <c r="CQ7" s="24" t="s">
        <v>105</v>
      </c>
      <c r="CR7" s="24">
        <v>54.93</v>
      </c>
      <c r="CS7" s="24">
        <v>55.96</v>
      </c>
      <c r="CT7" s="24">
        <v>56.45</v>
      </c>
      <c r="CU7" s="24">
        <v>58.26</v>
      </c>
      <c r="CV7" s="24">
        <v>56.76</v>
      </c>
      <c r="CW7" s="24">
        <v>84.27</v>
      </c>
      <c r="CX7" s="24">
        <v>100</v>
      </c>
      <c r="CY7" s="24">
        <v>100</v>
      </c>
      <c r="CZ7" s="24">
        <v>100</v>
      </c>
      <c r="DA7" s="24">
        <v>100</v>
      </c>
      <c r="DB7" s="24">
        <v>100</v>
      </c>
      <c r="DC7" s="24">
        <v>65.569999999999993</v>
      </c>
      <c r="DD7" s="24">
        <v>60.12</v>
      </c>
      <c r="DE7" s="24">
        <v>54.99</v>
      </c>
      <c r="DF7" s="24">
        <v>66.430000000000007</v>
      </c>
      <c r="DG7" s="24">
        <v>66.88</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112</v>
      </c>
    </row>
    <row r="12" spans="1:145" x14ac:dyDescent="0.2">
      <c r="B12">
        <v>1</v>
      </c>
      <c r="C12">
        <v>1</v>
      </c>
      <c r="D12">
        <v>2</v>
      </c>
      <c r="E12">
        <v>3</v>
      </c>
      <c r="F12">
        <v>4</v>
      </c>
      <c r="G12" t="s">
        <v>113</v>
      </c>
    </row>
    <row r="13" spans="1:145" x14ac:dyDescent="0.2">
      <c r="B13" t="s">
        <v>114</v>
      </c>
      <c r="C13" t="s">
        <v>115</v>
      </c>
      <c r="D13" t="s">
        <v>116</v>
      </c>
      <c r="E13" t="s">
        <v>117</v>
      </c>
      <c r="F13" t="s">
        <v>115</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宮崎　輝和</cp:lastModifiedBy>
  <dcterms:created xsi:type="dcterms:W3CDTF">2023-12-12T03:00:52Z</dcterms:created>
  <dcterms:modified xsi:type="dcterms:W3CDTF">2024-02-09T01:02:42Z</dcterms:modified>
  <cp:category/>
</cp:coreProperties>
</file>