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mc:AlternateContent xmlns:mc="http://schemas.openxmlformats.org/markup-compatibility/2006">
    <mc:Choice Requires="x15">
      <x15ac:absPath xmlns:x15ac="http://schemas.microsoft.com/office/spreadsheetml/2010/11/ac" url="S:\産業建設部下水道課\【業務係共通フォルダ】\028 平\08関係団体調査\5060118_経営比較分析表\03回答\"/>
    </mc:Choice>
  </mc:AlternateContent>
  <xr:revisionPtr revIDLastSave="0" documentId="13_ncr:1_{A5809014-F9DF-49CF-8028-40DB80D894B1}" xr6:coauthVersionLast="36" xr6:coauthVersionMax="36" xr10:uidLastSave="{00000000-0000-0000-0000-000000000000}"/>
  <workbookProtection workbookAlgorithmName="SHA-512" workbookHashValue="1SPEK8elyvmtVN8qfbv5S1ESHMPeMkbLCJn0F54pEzzCmsS7tZTz9tepz/W1KXaZSRq22KiH24BH0zo5i/c59Q==" workbookSaltValue="saYNTFEHjNGuvi64B9mmI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V6" i="5"/>
  <c r="U6" i="5"/>
  <c r="T6" i="5"/>
  <c r="S6" i="5"/>
  <c r="AL8" i="4" s="1"/>
  <c r="R6" i="5"/>
  <c r="AD10" i="4" s="1"/>
  <c r="Q6" i="5"/>
  <c r="P6" i="5"/>
  <c r="O6" i="5"/>
  <c r="N6" i="5"/>
  <c r="B10" i="4" s="1"/>
  <c r="M6" i="5"/>
  <c r="L6" i="5"/>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G85" i="4"/>
  <c r="BB10" i="4"/>
  <c r="AT10" i="4"/>
  <c r="AL10" i="4"/>
  <c r="W10" i="4"/>
  <c r="P10" i="4"/>
  <c r="I10" i="4"/>
  <c r="BB8" i="4"/>
  <c r="AT8" i="4"/>
  <c r="AD8" i="4"/>
  <c r="W8" i="4"/>
  <c r="B6" i="4"/>
</calcChain>
</file>

<file path=xl/sharedStrings.xml><?xml version="1.0" encoding="utf-8"?>
<sst xmlns="http://schemas.openxmlformats.org/spreadsheetml/2006/main" count="275" uniqueCount="117">
  <si>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</si>
  <si>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</si>
  <si>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</si>
  <si>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</si>
  <si>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</si>
  <si>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</si>
  <si>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</si>
  <si>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</si>
  <si>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</si>
  <si>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</si>
  <si>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</si>
  <si>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</si>
  <si>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</si>
  <si>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</si>
  <si>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</si>
  <si>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</si>
  <si>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</si>
  <si>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</si>
  <si>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</si>
  <si>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</si>
  <si>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</si>
  <si>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</si>
  <si>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</si>
  <si>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</si>
  <si>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</si>
  <si>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</si>
  <si>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</si>
  <si>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</si>
  <si>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</si>
  <si>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</si>
  <si>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</si>
  <si>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</si>
  <si>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</si>
  <si>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</si>
  <si>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</si>
  <si>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</si>
  <si>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</si>
  <si>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</si>
  <si>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</si>
  <si>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</si>
  <si>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</si>
  <si>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</si>
  <si>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</si>
  <si>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</si>
  <si>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</si>
  <si>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</si>
  <si>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</si>
  <si>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</si>
  <si>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</si>
  <si>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</si>
  <si>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</si>
  <si>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</si>
  <si>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</si>
  <si>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</si>
  <si>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</si>
  <si>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</si>
  <si>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</si>
  <si>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</si>
  <si>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</si>
  <si>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</si>
  <si>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</si>
  <si>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</si>
  <si>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</si>
  <si>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</si>
  <si>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</si>
  <si>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</si>
  <si>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</si>
  <si>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</si>
  <si>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</si>
  <si>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</si>
  <si>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</si>
  <si>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</si>
  <si>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</si>
  <si>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</si>
  <si>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</si>
  <si>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</si>
  <si>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</si>
  <si>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</si>
  <si>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</si>
  <si>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</si>
  <si>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</si>
  <si>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</si>
  <si>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</si>
  <si>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</si>
  <si>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</si>
  <si>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</si>
  <si>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</si>
  <si>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</si>
  <si>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</si>
  <si>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</si>
  <si>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</si>
  <si>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</si>
  <si>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</si>
  <si>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</si>
  <si>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</si>
  <si>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</si>
  <si>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伊予市</t>
  </si>
  <si>
    <t>法適用</t>
  </si>
  <si>
    <t>下水道事業</t>
  </si>
  <si>
    <t>特定環境保全公共下水道</t>
  </si>
  <si>
    <t>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</si>
  <si>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</si>
  <si>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</si>
  <si>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</si>
  <si>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</si>
  <si>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</si>
  <si>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</si>
  <si>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</si>
  <si>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</si>
  <si>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</si>
  <si>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</si>
  <si>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</si>
  <si>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</si>
  <si>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</si>
  <si>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汚水管渠については、耐用年数が50年であるため、直ちに対策する必要はないと思われる。
　中山町下水浄化センターにおいては、平成11年の供用開始から約24年が経過し、適切な管理のもと機械設備や電気設備の更新や修繕を実施し運用している状況である。
　そのため、今後、機器が耐用年数を迎えることを考慮し、施設設備機器等のストックマネジメントを踏まえた長寿命化計画の策定が必要である。</t>
    <rPh sb="11" eb="13">
      <t>タイヨウ</t>
    </rPh>
    <rPh sb="13" eb="15">
      <t>ネンスウ</t>
    </rPh>
    <rPh sb="18" eb="19">
      <t>ネン</t>
    </rPh>
    <rPh sb="25" eb="26">
      <t>タダ</t>
    </rPh>
    <rPh sb="45" eb="47">
      <t>ナカヤマ</t>
    </rPh>
    <rPh sb="47" eb="48">
      <t>チョウ</t>
    </rPh>
    <rPh sb="83" eb="85">
      <t>テキセツ</t>
    </rPh>
    <rPh sb="86" eb="88">
      <t>カンリ</t>
    </rPh>
    <rPh sb="140" eb="141">
      <t>ムカ</t>
    </rPh>
    <rPh sb="152" eb="154">
      <t>セツビ</t>
    </rPh>
    <rPh sb="154" eb="156">
      <t>キキ</t>
    </rPh>
    <rPh sb="180" eb="182">
      <t>サクテイ</t>
    </rPh>
    <rPh sb="183" eb="185">
      <t>ヒツヨウ</t>
    </rPh>
    <phoneticPr fontId="4"/>
  </si>
  <si>
    <t>　近年の課題である少子高齢化が進行していき、有収水量が減少していく傾向にあるため、使用料収入の大幅増加は見込むことができない状況である。そのため、使用料の改定を計画的に行うとともに、現在実施している複数年契約の施設維持管理についても、見直しを進め、維持管理経費の縮減を図る必要がある。
　今後は、施設の老朽化による改築更新が課題となるため、長寿命化、ストックマネジメント等、長期計画に基づく実施の検討が必要である。</t>
    <rPh sb="4" eb="6">
      <t>カダイ</t>
    </rPh>
    <rPh sb="9" eb="11">
      <t>ショウシ</t>
    </rPh>
    <rPh sb="33" eb="35">
      <t>ケイコウ</t>
    </rPh>
    <rPh sb="41" eb="44">
      <t>シヨウリョウ</t>
    </rPh>
    <rPh sb="47" eb="49">
      <t>オオハバ</t>
    </rPh>
    <rPh sb="62" eb="64">
      <t>ジョウキョウ</t>
    </rPh>
    <rPh sb="80" eb="83">
      <t>ケイカクテキ</t>
    </rPh>
    <rPh sb="117" eb="119">
      <t>ミナオ</t>
    </rPh>
    <rPh sb="121" eb="122">
      <t>スス</t>
    </rPh>
    <rPh sb="134" eb="135">
      <t>ハカ</t>
    </rPh>
    <rPh sb="136" eb="138">
      <t>ヒツヨウ</t>
    </rPh>
    <rPh sb="144" eb="146">
      <t>コンゴ</t>
    </rPh>
    <rPh sb="162" eb="164">
      <t>カダイ</t>
    </rPh>
    <rPh sb="170" eb="174">
      <t>チョウジュミョウカ</t>
    </rPh>
    <rPh sb="185" eb="186">
      <t>トウ</t>
    </rPh>
    <rPh sb="201" eb="203">
      <t>ヒツヨウ</t>
    </rPh>
    <phoneticPr fontId="4"/>
  </si>
  <si>
    <t xml:space="preserve"> 特定環境保全公共下水道事業は中山間地域の中山町地域を整備した事業である。①経常収支比率は、令和4年度は106.01％で、昨年度に比べ0.77ポイント増となり、類似団体とほぼ同水準となっている。その数値は100％以上となっていることから単年度収支が黒字であることを示しており、今後も安定経営に努めていきたい。②累積欠損金は3年連続して0％となっている。③流動比率については、類似団体平均とほぼ同水準となっているが、令和4年度で46.41％となっており、支払い能力を高めるための経営改善が求められる結果となっている。④企業債残高対事業規模比率については、0％となっている。事業整備がすでに終了していることから、起債残高は年々減少している。今後は、施設等の修繕あるいは更新に向けて資金の確保が必要である。⑤経費回収率については、類似団体平均に比べ27.42ポイント減となっている。今後は人口減少に加え、節水型の社会構造による使用水量の減少が考えられるため、安定的な使用料確保について、検討していく必要がある。⑥汚水処理原価については、令和4年度384.19円となり昨年度とほぼ同水準となったが、類似団体平均に比べると高い水準となっている。今後は更なる維持管理費の削減等を行う必要がある。
　以上の指標から、本市の経営状況については、単年度収支が黒字であるものの、経費回収率及び汚水処理原価の指標から、使用料の確保及び維持管理費の削減などさらなる経営改善が求められ、今後の施設等の修繕や更新に向けた財源の確保に努める必要がある。
　⑦施設利用率においては、令和4年度45.86％となっており、類似団体平均を上回る水準となった。⑧水洗化率においても、類似団体平均を上回る水準となっているが、未接続者に接続を促すなど、より一層の水洗化に努め、有収水量の増加を図っていきたい。</t>
    <rPh sb="15" eb="16">
      <t>チュウ</t>
    </rPh>
    <rPh sb="16" eb="18">
      <t>サンカン</t>
    </rPh>
    <rPh sb="18" eb="20">
      <t>チイキ</t>
    </rPh>
    <rPh sb="21" eb="23">
      <t>ナカヤマ</t>
    </rPh>
    <rPh sb="23" eb="24">
      <t>チョウ</t>
    </rPh>
    <rPh sb="24" eb="26">
      <t>チイキ</t>
    </rPh>
    <rPh sb="27" eb="29">
      <t>セイビ</t>
    </rPh>
    <rPh sb="31" eb="33">
      <t>ジギョウ</t>
    </rPh>
    <rPh sb="38" eb="40">
      <t>ケイジョウ</t>
    </rPh>
    <rPh sb="40" eb="42">
      <t>シュウシ</t>
    </rPh>
    <rPh sb="42" eb="44">
      <t>ヒリツ</t>
    </rPh>
    <rPh sb="46" eb="47">
      <t>レイ</t>
    </rPh>
    <rPh sb="47" eb="48">
      <t>ワ</t>
    </rPh>
    <rPh sb="49" eb="51">
      <t>ネンド</t>
    </rPh>
    <rPh sb="61" eb="64">
      <t>サクネンド</t>
    </rPh>
    <rPh sb="65" eb="66">
      <t>クラ</t>
    </rPh>
    <rPh sb="80" eb="82">
      <t>ルイジ</t>
    </rPh>
    <rPh sb="82" eb="84">
      <t>ダンタイ</t>
    </rPh>
    <rPh sb="87" eb="90">
      <t>ドウスイジュン</t>
    </rPh>
    <rPh sb="99" eb="101">
      <t>スウチ</t>
    </rPh>
    <rPh sb="106" eb="108">
      <t>イジョウ</t>
    </rPh>
    <rPh sb="118" eb="121">
      <t>タンネンド</t>
    </rPh>
    <rPh sb="121" eb="123">
      <t>シュウシ</t>
    </rPh>
    <rPh sb="124" eb="126">
      <t>クロジ</t>
    </rPh>
    <rPh sb="132" eb="133">
      <t>シメ</t>
    </rPh>
    <rPh sb="138" eb="140">
      <t>コンゴ</t>
    </rPh>
    <rPh sb="141" eb="143">
      <t>アンテイ</t>
    </rPh>
    <rPh sb="143" eb="145">
      <t>ケイエイ</t>
    </rPh>
    <rPh sb="146" eb="147">
      <t>ツト</t>
    </rPh>
    <rPh sb="155" eb="157">
      <t>ルイセキ</t>
    </rPh>
    <rPh sb="157" eb="159">
      <t>ケッソン</t>
    </rPh>
    <rPh sb="159" eb="160">
      <t>キン</t>
    </rPh>
    <rPh sb="162" eb="163">
      <t>ネン</t>
    </rPh>
    <rPh sb="163" eb="165">
      <t>レンゾク</t>
    </rPh>
    <rPh sb="177" eb="179">
      <t>リュウドウ</t>
    </rPh>
    <rPh sb="179" eb="181">
      <t>ヒリツ</t>
    </rPh>
    <rPh sb="187" eb="189">
      <t>ルイジ</t>
    </rPh>
    <rPh sb="189" eb="191">
      <t>ダンタイ</t>
    </rPh>
    <rPh sb="191" eb="193">
      <t>ヘイキン</t>
    </rPh>
    <rPh sb="196" eb="199">
      <t>ドウスイジュン</t>
    </rPh>
    <rPh sb="207" eb="208">
      <t>レイ</t>
    </rPh>
    <rPh sb="208" eb="209">
      <t>ワ</t>
    </rPh>
    <rPh sb="210" eb="212">
      <t>ネンド</t>
    </rPh>
    <rPh sb="226" eb="228">
      <t>シハラ</t>
    </rPh>
    <rPh sb="229" eb="231">
      <t>ノウリョク</t>
    </rPh>
    <rPh sb="232" eb="233">
      <t>タカ</t>
    </rPh>
    <rPh sb="238" eb="240">
      <t>ケイエイ</t>
    </rPh>
    <rPh sb="240" eb="242">
      <t>カイゼン</t>
    </rPh>
    <rPh sb="243" eb="244">
      <t>モト</t>
    </rPh>
    <rPh sb="248" eb="250">
      <t>ケッカ</t>
    </rPh>
    <rPh sb="486" eb="489">
      <t>ドウスイジュン</t>
    </rPh>
    <rPh sb="495" eb="497">
      <t>ルイジ</t>
    </rPh>
    <rPh sb="497" eb="499">
      <t>ダンタイ</t>
    </rPh>
    <rPh sb="499" eb="501">
      <t>ヘイキン</t>
    </rPh>
    <rPh sb="502" eb="503">
      <t>クラ</t>
    </rPh>
    <rPh sb="506" eb="507">
      <t>タカ</t>
    </rPh>
    <rPh sb="508" eb="510">
      <t>スイジュン</t>
    </rPh>
    <rPh sb="517" eb="519">
      <t>コンゴ</t>
    </rPh>
    <rPh sb="520" eb="521">
      <t>サラ</t>
    </rPh>
    <rPh sb="523" eb="525">
      <t>イジ</t>
    </rPh>
    <rPh sb="525" eb="527">
      <t>カンリ</t>
    </rPh>
    <rPh sb="527" eb="528">
      <t>ヒ</t>
    </rPh>
    <rPh sb="529" eb="531">
      <t>サクゲン</t>
    </rPh>
    <rPh sb="531" eb="532">
      <t>トウ</t>
    </rPh>
    <rPh sb="533" eb="534">
      <t>オコナ</t>
    </rPh>
    <rPh sb="535" eb="537">
      <t>ヒツヨウ</t>
    </rPh>
    <rPh sb="586" eb="588">
      <t>オスイ</t>
    </rPh>
    <rPh sb="664" eb="666">
      <t>シセツ</t>
    </rPh>
    <rPh sb="666" eb="668">
      <t>リヨウ</t>
    </rPh>
    <rPh sb="668" eb="669">
      <t>リツ</t>
    </rPh>
    <rPh sb="675" eb="676">
      <t>レイ</t>
    </rPh>
    <rPh sb="676" eb="677">
      <t>ワ</t>
    </rPh>
    <rPh sb="678" eb="680">
      <t>ネンド</t>
    </rPh>
    <rPh sb="693" eb="695">
      <t>ルイジ</t>
    </rPh>
    <rPh sb="695" eb="697">
      <t>ダンタイ</t>
    </rPh>
    <rPh sb="697" eb="699">
      <t>ヘイキン</t>
    </rPh>
    <rPh sb="700" eb="702">
      <t>ウワマワ</t>
    </rPh>
    <rPh sb="703" eb="705">
      <t>スイジュン</t>
    </rPh>
    <rPh sb="711" eb="714">
      <t>スイセンカ</t>
    </rPh>
    <rPh sb="714" eb="715">
      <t>リツ</t>
    </rPh>
    <rPh sb="721" eb="723">
      <t>ルイジ</t>
    </rPh>
    <rPh sb="723" eb="725">
      <t>ダンタイ</t>
    </rPh>
    <rPh sb="725" eb="727">
      <t>ヘイキン</t>
    </rPh>
    <rPh sb="728" eb="730">
      <t>ウワマワ</t>
    </rPh>
    <rPh sb="731" eb="733">
      <t>スイジュン</t>
    </rPh>
    <rPh sb="741" eb="744">
      <t>ミセツゾク</t>
    </rPh>
    <rPh sb="744" eb="745">
      <t>シャ</t>
    </rPh>
    <rPh sb="746" eb="748">
      <t>セツゾク</t>
    </rPh>
    <rPh sb="749" eb="750">
      <t>ウナガ</t>
    </rPh>
    <rPh sb="756" eb="758">
      <t>イッソウ</t>
    </rPh>
    <rPh sb="763" eb="764">
      <t>ツト</t>
    </rPh>
    <rPh sb="766" eb="767">
      <t>ユウ</t>
    </rPh>
    <rPh sb="767" eb="768">
      <t>シュウ</t>
    </rPh>
    <rPh sb="768" eb="770">
      <t>スイリョウ</t>
    </rPh>
    <rPh sb="771" eb="773">
      <t>ゾウカ</t>
    </rPh>
    <rPh sb="774" eb="775">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</si>
</sst>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6" fillId="0" borderId="6"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B2DB-4073-92E1-4D52BCBB285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0.39</c:v>
                </c:pt>
                <c:pt idx="3">
                  <c:v>0.1</c:v>
                </c:pt>
                <c:pt idx="4">
                  <c:v>0.08</c:v>
                </c:pt>
              </c:numCache>
            </c:numRef>
          </c:val>
          <c:smooth val="0"/>
          <c:extLst>
            <c:ext xmlns:c16="http://schemas.microsoft.com/office/drawing/2014/chart" uri="{C3380CC4-5D6E-409C-BE32-E72D297353CC}">
              <c16:uniqueId val="{00000001-B2DB-4073-92E1-4D52BCBB285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47.68</c:v>
                </c:pt>
                <c:pt idx="3">
                  <c:v>47.07</c:v>
                </c:pt>
                <c:pt idx="4">
                  <c:v>45.86</c:v>
                </c:pt>
              </c:numCache>
            </c:numRef>
          </c:val>
          <c:extLst>
            <c:ext xmlns:c16="http://schemas.microsoft.com/office/drawing/2014/chart" uri="{C3380CC4-5D6E-409C-BE32-E72D297353CC}">
              <c16:uniqueId val="{00000000-6DD4-41D5-B7C7-6A3D5B84ABA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42.4</c:v>
                </c:pt>
                <c:pt idx="3">
                  <c:v>42.28</c:v>
                </c:pt>
                <c:pt idx="4">
                  <c:v>41.06</c:v>
                </c:pt>
              </c:numCache>
            </c:numRef>
          </c:val>
          <c:smooth val="0"/>
          <c:extLst>
            <c:ext xmlns:c16="http://schemas.microsoft.com/office/drawing/2014/chart" uri="{C3380CC4-5D6E-409C-BE32-E72D297353CC}">
              <c16:uniqueId val="{00000001-6DD4-41D5-B7C7-6A3D5B84ABA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89.46</c:v>
                </c:pt>
                <c:pt idx="3">
                  <c:v>88.06</c:v>
                </c:pt>
                <c:pt idx="4">
                  <c:v>87.72</c:v>
                </c:pt>
              </c:numCache>
            </c:numRef>
          </c:val>
          <c:extLst>
            <c:ext xmlns:c16="http://schemas.microsoft.com/office/drawing/2014/chart" uri="{C3380CC4-5D6E-409C-BE32-E72D297353CC}">
              <c16:uniqueId val="{00000000-E1BE-4CA4-ACEB-46079ECCC46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84.19</c:v>
                </c:pt>
                <c:pt idx="3">
                  <c:v>84.34</c:v>
                </c:pt>
                <c:pt idx="4">
                  <c:v>84.34</c:v>
                </c:pt>
              </c:numCache>
            </c:numRef>
          </c:val>
          <c:smooth val="0"/>
          <c:extLst>
            <c:ext xmlns:c16="http://schemas.microsoft.com/office/drawing/2014/chart" uri="{C3380CC4-5D6E-409C-BE32-E72D297353CC}">
              <c16:uniqueId val="{00000001-E1BE-4CA4-ACEB-46079ECCC46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107.14</c:v>
                </c:pt>
                <c:pt idx="3">
                  <c:v>105.24</c:v>
                </c:pt>
                <c:pt idx="4">
                  <c:v>106.01</c:v>
                </c:pt>
              </c:numCache>
            </c:numRef>
          </c:val>
          <c:extLst>
            <c:ext xmlns:c16="http://schemas.microsoft.com/office/drawing/2014/chart" uri="{C3380CC4-5D6E-409C-BE32-E72D297353CC}">
              <c16:uniqueId val="{00000000-9C87-432B-B030-36E19092D20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105.78</c:v>
                </c:pt>
                <c:pt idx="3">
                  <c:v>106.09</c:v>
                </c:pt>
                <c:pt idx="4">
                  <c:v>106.44</c:v>
                </c:pt>
              </c:numCache>
            </c:numRef>
          </c:val>
          <c:smooth val="0"/>
          <c:extLst>
            <c:ext xmlns:c16="http://schemas.microsoft.com/office/drawing/2014/chart" uri="{C3380CC4-5D6E-409C-BE32-E72D297353CC}">
              <c16:uniqueId val="{00000001-9C87-432B-B030-36E19092D20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3.23</c:v>
                </c:pt>
                <c:pt idx="3">
                  <c:v>6.47</c:v>
                </c:pt>
                <c:pt idx="4">
                  <c:v>9.6999999999999993</c:v>
                </c:pt>
              </c:numCache>
            </c:numRef>
          </c:val>
          <c:extLst>
            <c:ext xmlns:c16="http://schemas.microsoft.com/office/drawing/2014/chart" uri="{C3380CC4-5D6E-409C-BE32-E72D297353CC}">
              <c16:uniqueId val="{00000000-F420-4244-82E5-135D64EAF1F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21.36</c:v>
                </c:pt>
                <c:pt idx="3">
                  <c:v>22.79</c:v>
                </c:pt>
                <c:pt idx="4">
                  <c:v>24.8</c:v>
                </c:pt>
              </c:numCache>
            </c:numRef>
          </c:val>
          <c:smooth val="0"/>
          <c:extLst>
            <c:ext xmlns:c16="http://schemas.microsoft.com/office/drawing/2014/chart" uri="{C3380CC4-5D6E-409C-BE32-E72D297353CC}">
              <c16:uniqueId val="{00000001-F420-4244-82E5-135D64EAF1F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C92B-4A27-817B-C4E39C71E2AA}"/>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0.01</c:v>
                </c:pt>
                <c:pt idx="3">
                  <c:v>0.01</c:v>
                </c:pt>
                <c:pt idx="4">
                  <c:v>0.02</c:v>
                </c:pt>
              </c:numCache>
            </c:numRef>
          </c:val>
          <c:smooth val="0"/>
          <c:extLst>
            <c:ext xmlns:c16="http://schemas.microsoft.com/office/drawing/2014/chart" uri="{C3380CC4-5D6E-409C-BE32-E72D297353CC}">
              <c16:uniqueId val="{00000001-C92B-4A27-817B-C4E39C71E2AA}"/>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5411-4044-B127-7597B3E1CDD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63.96</c:v>
                </c:pt>
                <c:pt idx="3">
                  <c:v>69.42</c:v>
                </c:pt>
                <c:pt idx="4">
                  <c:v>72.86</c:v>
                </c:pt>
              </c:numCache>
            </c:numRef>
          </c:val>
          <c:smooth val="0"/>
          <c:extLst>
            <c:ext xmlns:c16="http://schemas.microsoft.com/office/drawing/2014/chart" uri="{C3380CC4-5D6E-409C-BE32-E72D297353CC}">
              <c16:uniqueId val="{00000001-5411-4044-B127-7597B3E1CDD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26.86</c:v>
                </c:pt>
                <c:pt idx="3">
                  <c:v>47.99</c:v>
                </c:pt>
                <c:pt idx="4">
                  <c:v>46.41</c:v>
                </c:pt>
              </c:numCache>
            </c:numRef>
          </c:val>
          <c:extLst>
            <c:ext xmlns:c16="http://schemas.microsoft.com/office/drawing/2014/chart" uri="{C3380CC4-5D6E-409C-BE32-E72D297353CC}">
              <c16:uniqueId val="{00000000-A9B5-447B-A12B-3DF8706992A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44.24</c:v>
                </c:pt>
                <c:pt idx="3">
                  <c:v>43.07</c:v>
                </c:pt>
                <c:pt idx="4">
                  <c:v>45.42</c:v>
                </c:pt>
              </c:numCache>
            </c:numRef>
          </c:val>
          <c:smooth val="0"/>
          <c:extLst>
            <c:ext xmlns:c16="http://schemas.microsoft.com/office/drawing/2014/chart" uri="{C3380CC4-5D6E-409C-BE32-E72D297353CC}">
              <c16:uniqueId val="{00000001-A9B5-447B-A12B-3DF8706992A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AACE-49E4-8D2F-8385EA7E4C33}"/>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1258.43</c:v>
                </c:pt>
                <c:pt idx="3">
                  <c:v>1163.75</c:v>
                </c:pt>
                <c:pt idx="4">
                  <c:v>1195.47</c:v>
                </c:pt>
              </c:numCache>
            </c:numRef>
          </c:val>
          <c:smooth val="0"/>
          <c:extLst>
            <c:ext xmlns:c16="http://schemas.microsoft.com/office/drawing/2014/chart" uri="{C3380CC4-5D6E-409C-BE32-E72D297353CC}">
              <c16:uniqueId val="{00000001-AACE-49E4-8D2F-8385EA7E4C33}"/>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48.96</c:v>
                </c:pt>
                <c:pt idx="3">
                  <c:v>41.43</c:v>
                </c:pt>
                <c:pt idx="4">
                  <c:v>42.01</c:v>
                </c:pt>
              </c:numCache>
            </c:numRef>
          </c:val>
          <c:extLst>
            <c:ext xmlns:c16="http://schemas.microsoft.com/office/drawing/2014/chart" uri="{C3380CC4-5D6E-409C-BE32-E72D297353CC}">
              <c16:uniqueId val="{00000000-D29A-445A-9930-6418C153831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73.36</c:v>
                </c:pt>
                <c:pt idx="3">
                  <c:v>72.599999999999994</c:v>
                </c:pt>
                <c:pt idx="4">
                  <c:v>69.430000000000007</c:v>
                </c:pt>
              </c:numCache>
            </c:numRef>
          </c:val>
          <c:smooth val="0"/>
          <c:extLst>
            <c:ext xmlns:c16="http://schemas.microsoft.com/office/drawing/2014/chart" uri="{C3380CC4-5D6E-409C-BE32-E72D297353CC}">
              <c16:uniqueId val="{00000001-D29A-445A-9930-6418C153831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324.37</c:v>
                </c:pt>
                <c:pt idx="3">
                  <c:v>384.51</c:v>
                </c:pt>
                <c:pt idx="4">
                  <c:v>384.19</c:v>
                </c:pt>
              </c:numCache>
            </c:numRef>
          </c:val>
          <c:extLst>
            <c:ext xmlns:c16="http://schemas.microsoft.com/office/drawing/2014/chart" uri="{C3380CC4-5D6E-409C-BE32-E72D297353CC}">
              <c16:uniqueId val="{00000000-4977-48D6-8357-5B695E527C65}"/>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224.88</c:v>
                </c:pt>
                <c:pt idx="3">
                  <c:v>228.64</c:v>
                </c:pt>
                <c:pt idx="4">
                  <c:v>239.46</c:v>
                </c:pt>
              </c:numCache>
            </c:numRef>
          </c:val>
          <c:smooth val="0"/>
          <c:extLst>
            <c:ext xmlns:c16="http://schemas.microsoft.com/office/drawing/2014/chart" uri="{C3380CC4-5D6E-409C-BE32-E72D297353CC}">
              <c16:uniqueId val="{00000001-4977-48D6-8357-5B695E527C65}"/>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【44.25】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【1,182.11】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【85.67】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【220.62】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【28.00】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Q1" zoomScaleNormal="100" workbookViewId="0">
      <selection activeCell="CA4" sqref="CA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伊予市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75" t="s">
        <v>9</v>
      </c>
      <c r="BM7" s="76"/>
      <c r="BN7" s="76"/>
      <c r="BO7" s="76"/>
      <c r="BP7" s="76"/>
      <c r="BQ7" s="76"/>
      <c r="BR7" s="76"/>
      <c r="BS7" s="76"/>
      <c r="BT7" s="76"/>
      <c r="BU7" s="76"/>
      <c r="BV7" s="76"/>
      <c r="BW7" s="76"/>
      <c r="BX7" s="76"/>
      <c r="BY7" s="77"/>
    </row>
    <row r="8" spans="1:78" ht="18.75" customHeight="1" x14ac:dyDescent="0.15">
      <c r="A8" s="2"/>
      <c r="B8" s="71" t="str">
        <f>データ!I6</f>
        <v>法適用</v>
      </c>
      <c r="C8" s="71"/>
      <c r="D8" s="71"/>
      <c r="E8" s="71"/>
      <c r="F8" s="71"/>
      <c r="G8" s="71"/>
      <c r="H8" s="71"/>
      <c r="I8" s="71" t="str">
        <f>データ!J6</f>
        <v>下水道事業</v>
      </c>
      <c r="J8" s="71"/>
      <c r="K8" s="71"/>
      <c r="L8" s="71"/>
      <c r="M8" s="71"/>
      <c r="N8" s="71"/>
      <c r="O8" s="71"/>
      <c r="P8" s="71" t="str">
        <f>データ!K6</f>
        <v>特定環境保全公共下水道</v>
      </c>
      <c r="Q8" s="71"/>
      <c r="R8" s="71"/>
      <c r="S8" s="71"/>
      <c r="T8" s="71"/>
      <c r="U8" s="71"/>
      <c r="V8" s="71"/>
      <c r="W8" s="71" t="str">
        <f>データ!L6</f>
        <v>D2</v>
      </c>
      <c r="X8" s="71"/>
      <c r="Y8" s="71"/>
      <c r="Z8" s="71"/>
      <c r="AA8" s="71"/>
      <c r="AB8" s="71"/>
      <c r="AC8" s="71"/>
      <c r="AD8" s="72" t="str">
        <f>データ!$M$6</f>
        <v>非設置</v>
      </c>
      <c r="AE8" s="72"/>
      <c r="AF8" s="72"/>
      <c r="AG8" s="72"/>
      <c r="AH8" s="72"/>
      <c r="AI8" s="72"/>
      <c r="AJ8" s="72"/>
      <c r="AK8" s="3"/>
      <c r="AL8" s="45">
        <f>データ!S6</f>
        <v>35805</v>
      </c>
      <c r="AM8" s="45"/>
      <c r="AN8" s="45"/>
      <c r="AO8" s="45"/>
      <c r="AP8" s="45"/>
      <c r="AQ8" s="45"/>
      <c r="AR8" s="45"/>
      <c r="AS8" s="45"/>
      <c r="AT8" s="46">
        <f>データ!T6</f>
        <v>194.43</v>
      </c>
      <c r="AU8" s="46"/>
      <c r="AV8" s="46"/>
      <c r="AW8" s="46"/>
      <c r="AX8" s="46"/>
      <c r="AY8" s="46"/>
      <c r="AZ8" s="46"/>
      <c r="BA8" s="46"/>
      <c r="BB8" s="46">
        <f>データ!U6</f>
        <v>184.15</v>
      </c>
      <c r="BC8" s="46"/>
      <c r="BD8" s="46"/>
      <c r="BE8" s="46"/>
      <c r="BF8" s="46"/>
      <c r="BG8" s="46"/>
      <c r="BH8" s="46"/>
      <c r="BI8" s="46"/>
      <c r="BJ8" s="3"/>
      <c r="BK8" s="3"/>
      <c r="BL8" s="67" t="s">
        <v>10</v>
      </c>
      <c r="BM8" s="68"/>
      <c r="BN8" s="69" t="s">
        <v>11</v>
      </c>
      <c r="BO8" s="69"/>
      <c r="BP8" s="69"/>
      <c r="BQ8" s="69"/>
      <c r="BR8" s="69"/>
      <c r="BS8" s="69"/>
      <c r="BT8" s="69"/>
      <c r="BU8" s="69"/>
      <c r="BV8" s="69"/>
      <c r="BW8" s="69"/>
      <c r="BX8" s="69"/>
      <c r="BY8" s="70"/>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f>データ!O6</f>
        <v>83.98</v>
      </c>
      <c r="J10" s="46"/>
      <c r="K10" s="46"/>
      <c r="L10" s="46"/>
      <c r="M10" s="46"/>
      <c r="N10" s="46"/>
      <c r="O10" s="46"/>
      <c r="P10" s="46">
        <f>データ!P6</f>
        <v>2.42</v>
      </c>
      <c r="Q10" s="46"/>
      <c r="R10" s="46"/>
      <c r="S10" s="46"/>
      <c r="T10" s="46"/>
      <c r="U10" s="46"/>
      <c r="V10" s="46"/>
      <c r="W10" s="46">
        <f>データ!Q6</f>
        <v>83.07</v>
      </c>
      <c r="X10" s="46"/>
      <c r="Y10" s="46"/>
      <c r="Z10" s="46"/>
      <c r="AA10" s="46"/>
      <c r="AB10" s="46"/>
      <c r="AC10" s="46"/>
      <c r="AD10" s="45">
        <f>データ!R6</f>
        <v>2910</v>
      </c>
      <c r="AE10" s="45"/>
      <c r="AF10" s="45"/>
      <c r="AG10" s="45"/>
      <c r="AH10" s="45"/>
      <c r="AI10" s="45"/>
      <c r="AJ10" s="45"/>
      <c r="AK10" s="2"/>
      <c r="AL10" s="45">
        <f>データ!V6</f>
        <v>863</v>
      </c>
      <c r="AM10" s="45"/>
      <c r="AN10" s="45"/>
      <c r="AO10" s="45"/>
      <c r="AP10" s="45"/>
      <c r="AQ10" s="45"/>
      <c r="AR10" s="45"/>
      <c r="AS10" s="45"/>
      <c r="AT10" s="46">
        <f>データ!W6</f>
        <v>0.55000000000000004</v>
      </c>
      <c r="AU10" s="46"/>
      <c r="AV10" s="46"/>
      <c r="AW10" s="46"/>
      <c r="AX10" s="46"/>
      <c r="AY10" s="46"/>
      <c r="AZ10" s="46"/>
      <c r="BA10" s="46"/>
      <c r="BB10" s="46">
        <f>データ!X6</f>
        <v>1569.09</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116</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114</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115</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【104.54】</v>
      </c>
      <c r="F85" s="12" t="str">
        <f>データ!AT6</f>
        <v>【65.93】</v>
      </c>
      <c r="G85" s="12" t="str">
        <f>データ!BE6</f>
        <v>【44.25】</v>
      </c>
      <c r="H85" s="12" t="str">
        <f>データ!BP6</f>
        <v>【1,182.11】</v>
      </c>
      <c r="I85" s="12" t="str">
        <f>データ!CA6</f>
        <v>【73.78】</v>
      </c>
      <c r="J85" s="12" t="str">
        <f>データ!CL6</f>
        <v>【220.62】</v>
      </c>
      <c r="K85" s="12" t="str">
        <f>データ!CW6</f>
        <v>【42.22】</v>
      </c>
      <c r="L85" s="12" t="str">
        <f>データ!DH6</f>
        <v>【85.67】</v>
      </c>
      <c r="M85" s="12" t="str">
        <f>データ!DS6</f>
        <v>【28.00】</v>
      </c>
      <c r="N85" s="12" t="str">
        <f>データ!ED6</f>
        <v>【0.03】</v>
      </c>
      <c r="O85" s="12" t="str">
        <f>データ!EO6</f>
        <v>【0.13】</v>
      </c>
    </row>
  </sheetData>
  <sheetProtection algorithmName="SHA-512" hashValue="1fIPqpIp5k0+elywTyfEDP9SdJdzGI9EDFxWHy8sBVr5SphTrGKXmUQQlVmihvoUW/qlAJMO4cEGMLhzeXf7Gg==" saltValue="KZgONDZ2s4vPaXi97y3a5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382108</v>
      </c>
      <c r="D6" s="19">
        <f t="shared" si="3"/>
        <v>46</v>
      </c>
      <c r="E6" s="19">
        <f t="shared" si="3"/>
        <v>17</v>
      </c>
      <c r="F6" s="19">
        <f t="shared" si="3"/>
        <v>4</v>
      </c>
      <c r="G6" s="19">
        <f t="shared" si="3"/>
        <v>0</v>
      </c>
      <c r="H6" s="19" t="str">
        <f t="shared" si="3"/>
        <v>愛媛県　伊予市</v>
      </c>
      <c r="I6" s="19" t="str">
        <f t="shared" si="3"/>
        <v>法適用</v>
      </c>
      <c r="J6" s="19" t="str">
        <f t="shared" si="3"/>
        <v>下水道事業</v>
      </c>
      <c r="K6" s="19" t="str">
        <f t="shared" si="3"/>
        <v>特定環境保全公共下水道</v>
      </c>
      <c r="L6" s="19" t="str">
        <f t="shared" si="3"/>
        <v>D2</v>
      </c>
      <c r="M6" s="19" t="str">
        <f t="shared" si="3"/>
        <v>非設置</v>
      </c>
      <c r="N6" s="20" t="str">
        <f t="shared" si="3"/>
        <v>-</v>
      </c>
      <c r="O6" s="20">
        <f t="shared" si="3"/>
        <v>83.98</v>
      </c>
      <c r="P6" s="20">
        <f t="shared" si="3"/>
        <v>2.42</v>
      </c>
      <c r="Q6" s="20">
        <f t="shared" si="3"/>
        <v>83.07</v>
      </c>
      <c r="R6" s="20">
        <f t="shared" si="3"/>
        <v>2910</v>
      </c>
      <c r="S6" s="20">
        <f t="shared" si="3"/>
        <v>35805</v>
      </c>
      <c r="T6" s="20">
        <f t="shared" si="3"/>
        <v>194.43</v>
      </c>
      <c r="U6" s="20">
        <f t="shared" si="3"/>
        <v>184.15</v>
      </c>
      <c r="V6" s="20">
        <f t="shared" si="3"/>
        <v>863</v>
      </c>
      <c r="W6" s="20">
        <f t="shared" si="3"/>
        <v>0.55000000000000004</v>
      </c>
      <c r="X6" s="20">
        <f t="shared" si="3"/>
        <v>1569.09</v>
      </c>
      <c r="Y6" s="21" t="str">
        <f>IF(Y7="",NA(),Y7)</f>
        <v>-</v>
      </c>
      <c r="Z6" s="21" t="str">
        <f t="shared" ref="Z6:AH6" si="4">IF(Z7="",NA(),Z7)</f>
        <v>-</v>
      </c>
      <c r="AA6" s="21">
        <f t="shared" si="4"/>
        <v>107.14</v>
      </c>
      <c r="AB6" s="21">
        <f t="shared" si="4"/>
        <v>105.24</v>
      </c>
      <c r="AC6" s="21">
        <f t="shared" si="4"/>
        <v>106.01</v>
      </c>
      <c r="AD6" s="21" t="str">
        <f t="shared" si="4"/>
        <v>-</v>
      </c>
      <c r="AE6" s="21" t="str">
        <f t="shared" si="4"/>
        <v>-</v>
      </c>
      <c r="AF6" s="21">
        <f t="shared" si="4"/>
        <v>105.78</v>
      </c>
      <c r="AG6" s="21">
        <f t="shared" si="4"/>
        <v>106.09</v>
      </c>
      <c r="AH6" s="21">
        <f t="shared" si="4"/>
        <v>106.44</v>
      </c>
      <c r="AI6" s="20" t="str">
        <f>IF(AI7="","",IF(AI7="-","【-】","【"&amp;SUBSTITUTE(TEXT(AI7,"#,##0.00"),"-","△")&amp;"】"))</f>
        <v>【104.54】</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63.96</v>
      </c>
      <c r="AR6" s="21">
        <f t="shared" si="5"/>
        <v>69.42</v>
      </c>
      <c r="AS6" s="21">
        <f t="shared" si="5"/>
        <v>72.86</v>
      </c>
      <c r="AT6" s="20" t="str">
        <f>IF(AT7="","",IF(AT7="-","【-】","【"&amp;SUBSTITUTE(TEXT(AT7,"#,##0.00"),"-","△")&amp;"】"))</f>
        <v>【65.93】</v>
      </c>
      <c r="AU6" s="21" t="str">
        <f>IF(AU7="",NA(),AU7)</f>
        <v>-</v>
      </c>
      <c r="AV6" s="21" t="str">
        <f t="shared" ref="AV6:BD6" si="6">IF(AV7="",NA(),AV7)</f>
        <v>-</v>
      </c>
      <c r="AW6" s="21">
        <f t="shared" si="6"/>
        <v>26.86</v>
      </c>
      <c r="AX6" s="21">
        <f t="shared" si="6"/>
        <v>47.99</v>
      </c>
      <c r="AY6" s="21">
        <f t="shared" si="6"/>
        <v>46.41</v>
      </c>
      <c r="AZ6" s="21" t="str">
        <f t="shared" si="6"/>
        <v>-</v>
      </c>
      <c r="BA6" s="21" t="str">
        <f t="shared" si="6"/>
        <v>-</v>
      </c>
      <c r="BB6" s="21">
        <f t="shared" si="6"/>
        <v>44.24</v>
      </c>
      <c r="BC6" s="21">
        <f t="shared" si="6"/>
        <v>43.07</v>
      </c>
      <c r="BD6" s="21">
        <f t="shared" si="6"/>
        <v>45.42</v>
      </c>
      <c r="BE6" s="20" t="str">
        <f>IF(BE7="","",IF(BE7="-","【-】","【"&amp;SUBSTITUTE(TEXT(BE7,"#,##0.00"),"-","△")&amp;"】"))</f>
        <v>【44.25】</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1258.43</v>
      </c>
      <c r="BN6" s="21">
        <f t="shared" si="7"/>
        <v>1163.75</v>
      </c>
      <c r="BO6" s="21">
        <f t="shared" si="7"/>
        <v>1195.47</v>
      </c>
      <c r="BP6" s="20" t="str">
        <f>IF(BP7="","",IF(BP7="-","【-】","【"&amp;SUBSTITUTE(TEXT(BP7,"#,##0.00"),"-","△")&amp;"】"))</f>
        <v>【1,182.11】</v>
      </c>
      <c r="BQ6" s="21" t="str">
        <f>IF(BQ7="",NA(),BQ7)</f>
        <v>-</v>
      </c>
      <c r="BR6" s="21" t="str">
        <f t="shared" ref="BR6:BZ6" si="8">IF(BR7="",NA(),BR7)</f>
        <v>-</v>
      </c>
      <c r="BS6" s="21">
        <f t="shared" si="8"/>
        <v>48.96</v>
      </c>
      <c r="BT6" s="21">
        <f t="shared" si="8"/>
        <v>41.43</v>
      </c>
      <c r="BU6" s="21">
        <f t="shared" si="8"/>
        <v>42.01</v>
      </c>
      <c r="BV6" s="21" t="str">
        <f t="shared" si="8"/>
        <v>-</v>
      </c>
      <c r="BW6" s="21" t="str">
        <f t="shared" si="8"/>
        <v>-</v>
      </c>
      <c r="BX6" s="21">
        <f t="shared" si="8"/>
        <v>73.36</v>
      </c>
      <c r="BY6" s="21">
        <f t="shared" si="8"/>
        <v>72.599999999999994</v>
      </c>
      <c r="BZ6" s="21">
        <f t="shared" si="8"/>
        <v>69.430000000000007</v>
      </c>
      <c r="CA6" s="20" t="str">
        <f>IF(CA7="","",IF(CA7="-","【-】","【"&amp;SUBSTITUTE(TEXT(CA7,"#,##0.00"),"-","△")&amp;"】"))</f>
        <v>【73.78】</v>
      </c>
      <c r="CB6" s="21" t="str">
        <f>IF(CB7="",NA(),CB7)</f>
        <v>-</v>
      </c>
      <c r="CC6" s="21" t="str">
        <f t="shared" ref="CC6:CK6" si="9">IF(CC7="",NA(),CC7)</f>
        <v>-</v>
      </c>
      <c r="CD6" s="21">
        <f t="shared" si="9"/>
        <v>324.37</v>
      </c>
      <c r="CE6" s="21">
        <f t="shared" si="9"/>
        <v>384.51</v>
      </c>
      <c r="CF6" s="21">
        <f t="shared" si="9"/>
        <v>384.19</v>
      </c>
      <c r="CG6" s="21" t="str">
        <f t="shared" si="9"/>
        <v>-</v>
      </c>
      <c r="CH6" s="21" t="str">
        <f t="shared" si="9"/>
        <v>-</v>
      </c>
      <c r="CI6" s="21">
        <f t="shared" si="9"/>
        <v>224.88</v>
      </c>
      <c r="CJ6" s="21">
        <f t="shared" si="9"/>
        <v>228.64</v>
      </c>
      <c r="CK6" s="21">
        <f t="shared" si="9"/>
        <v>239.46</v>
      </c>
      <c r="CL6" s="20" t="str">
        <f>IF(CL7="","",IF(CL7="-","【-】","【"&amp;SUBSTITUTE(TEXT(CL7,"#,##0.00"),"-","△")&amp;"】"))</f>
        <v>【220.62】</v>
      </c>
      <c r="CM6" s="21" t="str">
        <f>IF(CM7="",NA(),CM7)</f>
        <v>-</v>
      </c>
      <c r="CN6" s="21" t="str">
        <f t="shared" ref="CN6:CV6" si="10">IF(CN7="",NA(),CN7)</f>
        <v>-</v>
      </c>
      <c r="CO6" s="21">
        <f t="shared" si="10"/>
        <v>47.68</v>
      </c>
      <c r="CP6" s="21">
        <f t="shared" si="10"/>
        <v>47.07</v>
      </c>
      <c r="CQ6" s="21">
        <f t="shared" si="10"/>
        <v>45.86</v>
      </c>
      <c r="CR6" s="21" t="str">
        <f t="shared" si="10"/>
        <v>-</v>
      </c>
      <c r="CS6" s="21" t="str">
        <f t="shared" si="10"/>
        <v>-</v>
      </c>
      <c r="CT6" s="21">
        <f t="shared" si="10"/>
        <v>42.4</v>
      </c>
      <c r="CU6" s="21">
        <f t="shared" si="10"/>
        <v>42.28</v>
      </c>
      <c r="CV6" s="21">
        <f t="shared" si="10"/>
        <v>41.06</v>
      </c>
      <c r="CW6" s="20" t="str">
        <f>IF(CW7="","",IF(CW7="-","【-】","【"&amp;SUBSTITUTE(TEXT(CW7,"#,##0.00"),"-","△")&amp;"】"))</f>
        <v>【42.22】</v>
      </c>
      <c r="CX6" s="21" t="str">
        <f>IF(CX7="",NA(),CX7)</f>
        <v>-</v>
      </c>
      <c r="CY6" s="21" t="str">
        <f t="shared" ref="CY6:DG6" si="11">IF(CY7="",NA(),CY7)</f>
        <v>-</v>
      </c>
      <c r="CZ6" s="21">
        <f t="shared" si="11"/>
        <v>89.46</v>
      </c>
      <c r="DA6" s="21">
        <f t="shared" si="11"/>
        <v>88.06</v>
      </c>
      <c r="DB6" s="21">
        <f t="shared" si="11"/>
        <v>87.72</v>
      </c>
      <c r="DC6" s="21" t="str">
        <f t="shared" si="11"/>
        <v>-</v>
      </c>
      <c r="DD6" s="21" t="str">
        <f t="shared" si="11"/>
        <v>-</v>
      </c>
      <c r="DE6" s="21">
        <f t="shared" si="11"/>
        <v>84.19</v>
      </c>
      <c r="DF6" s="21">
        <f t="shared" si="11"/>
        <v>84.34</v>
      </c>
      <c r="DG6" s="21">
        <f t="shared" si="11"/>
        <v>84.34</v>
      </c>
      <c r="DH6" s="20" t="str">
        <f>IF(DH7="","",IF(DH7="-","【-】","【"&amp;SUBSTITUTE(TEXT(DH7,"#,##0.00"),"-","△")&amp;"】"))</f>
        <v>【85.67】</v>
      </c>
      <c r="DI6" s="21" t="str">
        <f>IF(DI7="",NA(),DI7)</f>
        <v>-</v>
      </c>
      <c r="DJ6" s="21" t="str">
        <f t="shared" ref="DJ6:DR6" si="12">IF(DJ7="",NA(),DJ7)</f>
        <v>-</v>
      </c>
      <c r="DK6" s="21">
        <f t="shared" si="12"/>
        <v>3.23</v>
      </c>
      <c r="DL6" s="21">
        <f t="shared" si="12"/>
        <v>6.47</v>
      </c>
      <c r="DM6" s="21">
        <f t="shared" si="12"/>
        <v>9.6999999999999993</v>
      </c>
      <c r="DN6" s="21" t="str">
        <f t="shared" si="12"/>
        <v>-</v>
      </c>
      <c r="DO6" s="21" t="str">
        <f t="shared" si="12"/>
        <v>-</v>
      </c>
      <c r="DP6" s="21">
        <f t="shared" si="12"/>
        <v>21.36</v>
      </c>
      <c r="DQ6" s="21">
        <f t="shared" si="12"/>
        <v>22.79</v>
      </c>
      <c r="DR6" s="21">
        <f t="shared" si="12"/>
        <v>24.8</v>
      </c>
      <c r="DS6" s="20" t="str">
        <f>IF(DS7="","",IF(DS7="-","【-】","【"&amp;SUBSTITUTE(TEXT(DS7,"#,##0.00"),"-","△")&amp;"】"))</f>
        <v>【28.00】</v>
      </c>
      <c r="DT6" s="21" t="str">
        <f>IF(DT7="",NA(),DT7)</f>
        <v>-</v>
      </c>
      <c r="DU6" s="21" t="str">
        <f t="shared" ref="DU6:EC6" si="13">IF(DU7="",NA(),DU7)</f>
        <v>-</v>
      </c>
      <c r="DV6" s="20">
        <f t="shared" si="13"/>
        <v>0</v>
      </c>
      <c r="DW6" s="20">
        <f t="shared" si="13"/>
        <v>0</v>
      </c>
      <c r="DX6" s="20">
        <f t="shared" si="13"/>
        <v>0</v>
      </c>
      <c r="DY6" s="21" t="str">
        <f t="shared" si="13"/>
        <v>-</v>
      </c>
      <c r="DZ6" s="21" t="str">
        <f t="shared" si="13"/>
        <v>-</v>
      </c>
      <c r="EA6" s="21">
        <f t="shared" si="13"/>
        <v>0.01</v>
      </c>
      <c r="EB6" s="21">
        <f t="shared" si="13"/>
        <v>0.01</v>
      </c>
      <c r="EC6" s="21">
        <f t="shared" si="13"/>
        <v>0.02</v>
      </c>
      <c r="ED6" s="20" t="str">
        <f>IF(ED7="","",IF(ED7="-","【-】","【"&amp;SUBSTITUTE(TEXT(ED7,"#,##0.00"),"-","△")&amp;"】"))</f>
        <v>【0.03】</v>
      </c>
      <c r="EE6" s="21" t="str">
        <f>IF(EE7="",NA(),EE7)</f>
        <v>-</v>
      </c>
      <c r="EF6" s="21" t="str">
        <f t="shared" ref="EF6:EN6" si="14">IF(EF7="",NA(),EF7)</f>
        <v>-</v>
      </c>
      <c r="EG6" s="20">
        <f t="shared" si="14"/>
        <v>0</v>
      </c>
      <c r="EH6" s="20">
        <f t="shared" si="14"/>
        <v>0</v>
      </c>
      <c r="EI6" s="20">
        <f t="shared" si="14"/>
        <v>0</v>
      </c>
      <c r="EJ6" s="21" t="str">
        <f t="shared" si="14"/>
        <v>-</v>
      </c>
      <c r="EK6" s="21" t="str">
        <f t="shared" si="14"/>
        <v>-</v>
      </c>
      <c r="EL6" s="21">
        <f t="shared" si="14"/>
        <v>0.39</v>
      </c>
      <c r="EM6" s="21">
        <f t="shared" si="14"/>
        <v>0.1</v>
      </c>
      <c r="EN6" s="21">
        <f t="shared" si="14"/>
        <v>0.08</v>
      </c>
      <c r="EO6" s="20" t="str">
        <f>IF(EO7="","",IF(EO7="-","【-】","【"&amp;SUBSTITUTE(TEXT(EO7,"#,##0.00"),"-","△")&amp;"】"))</f>
        <v>【0.13】</v>
      </c>
    </row>
    <row r="7" spans="1:148" s="22" customFormat="1" x14ac:dyDescent="0.15">
      <c r="A7" s="14"/>
      <c r="B7" s="23">
        <v>2022</v>
      </c>
      <c r="C7" s="23">
        <v>382108</v>
      </c>
      <c r="D7" s="23">
        <v>46</v>
      </c>
      <c r="E7" s="23">
        <v>17</v>
      </c>
      <c r="F7" s="23">
        <v>4</v>
      </c>
      <c r="G7" s="23">
        <v>0</v>
      </c>
      <c r="H7" s="23" t="s">
        <v>96</v>
      </c>
      <c r="I7" s="23" t="s">
        <v>97</v>
      </c>
      <c r="J7" s="23" t="s">
        <v>98</v>
      </c>
      <c r="K7" s="23" t="s">
        <v>99</v>
      </c>
      <c r="L7" s="23" t="s">
        <v>100</v>
      </c>
      <c r="M7" s="23" t="s">
        <v>101</v>
      </c>
      <c r="N7" s="24" t="s">
        <v>102</v>
      </c>
      <c r="O7" s="24">
        <v>83.98</v>
      </c>
      <c r="P7" s="24">
        <v>2.42</v>
      </c>
      <c r="Q7" s="24">
        <v>83.07</v>
      </c>
      <c r="R7" s="24">
        <v>2910</v>
      </c>
      <c r="S7" s="24">
        <v>35805</v>
      </c>
      <c r="T7" s="24">
        <v>194.43</v>
      </c>
      <c r="U7" s="24">
        <v>184.15</v>
      </c>
      <c r="V7" s="24">
        <v>863</v>
      </c>
      <c r="W7" s="24">
        <v>0.55000000000000004</v>
      </c>
      <c r="X7" s="24">
        <v>1569.09</v>
      </c>
      <c r="Y7" s="24" t="s">
        <v>102</v>
      </c>
      <c r="Z7" s="24" t="s">
        <v>102</v>
      </c>
      <c r="AA7" s="24">
        <v>107.14</v>
      </c>
      <c r="AB7" s="24">
        <v>105.24</v>
      </c>
      <c r="AC7" s="24">
        <v>106.01</v>
      </c>
      <c r="AD7" s="24" t="s">
        <v>102</v>
      </c>
      <c r="AE7" s="24" t="s">
        <v>102</v>
      </c>
      <c r="AF7" s="24">
        <v>105.78</v>
      </c>
      <c r="AG7" s="24">
        <v>106.09</v>
      </c>
      <c r="AH7" s="24">
        <v>106.44</v>
      </c>
      <c r="AI7" s="24">
        <v>104.54</v>
      </c>
      <c r="AJ7" s="24" t="s">
        <v>102</v>
      </c>
      <c r="AK7" s="24" t="s">
        <v>102</v>
      </c>
      <c r="AL7" s="24">
        <v>0</v>
      </c>
      <c r="AM7" s="24">
        <v>0</v>
      </c>
      <c r="AN7" s="24">
        <v>0</v>
      </c>
      <c r="AO7" s="24" t="s">
        <v>102</v>
      </c>
      <c r="AP7" s="24" t="s">
        <v>102</v>
      </c>
      <c r="AQ7" s="24">
        <v>63.96</v>
      </c>
      <c r="AR7" s="24">
        <v>69.42</v>
      </c>
      <c r="AS7" s="24">
        <v>72.86</v>
      </c>
      <c r="AT7" s="24">
        <v>65.930000000000007</v>
      </c>
      <c r="AU7" s="24" t="s">
        <v>102</v>
      </c>
      <c r="AV7" s="24" t="s">
        <v>102</v>
      </c>
      <c r="AW7" s="24">
        <v>26.86</v>
      </c>
      <c r="AX7" s="24">
        <v>47.99</v>
      </c>
      <c r="AY7" s="24">
        <v>46.41</v>
      </c>
      <c r="AZ7" s="24" t="s">
        <v>102</v>
      </c>
      <c r="BA7" s="24" t="s">
        <v>102</v>
      </c>
      <c r="BB7" s="24">
        <v>44.24</v>
      </c>
      <c r="BC7" s="24">
        <v>43.07</v>
      </c>
      <c r="BD7" s="24">
        <v>45.42</v>
      </c>
      <c r="BE7" s="24">
        <v>44.25</v>
      </c>
      <c r="BF7" s="24" t="s">
        <v>102</v>
      </c>
      <c r="BG7" s="24" t="s">
        <v>102</v>
      </c>
      <c r="BH7" s="24">
        <v>0</v>
      </c>
      <c r="BI7" s="24">
        <v>0</v>
      </c>
      <c r="BJ7" s="24">
        <v>0</v>
      </c>
      <c r="BK7" s="24" t="s">
        <v>102</v>
      </c>
      <c r="BL7" s="24" t="s">
        <v>102</v>
      </c>
      <c r="BM7" s="24">
        <v>1258.43</v>
      </c>
      <c r="BN7" s="24">
        <v>1163.75</v>
      </c>
      <c r="BO7" s="24">
        <v>1195.47</v>
      </c>
      <c r="BP7" s="24">
        <v>1182.1099999999999</v>
      </c>
      <c r="BQ7" s="24" t="s">
        <v>102</v>
      </c>
      <c r="BR7" s="24" t="s">
        <v>102</v>
      </c>
      <c r="BS7" s="24">
        <v>48.96</v>
      </c>
      <c r="BT7" s="24">
        <v>41.43</v>
      </c>
      <c r="BU7" s="24">
        <v>42.01</v>
      </c>
      <c r="BV7" s="24" t="s">
        <v>102</v>
      </c>
      <c r="BW7" s="24" t="s">
        <v>102</v>
      </c>
      <c r="BX7" s="24">
        <v>73.36</v>
      </c>
      <c r="BY7" s="24">
        <v>72.599999999999994</v>
      </c>
      <c r="BZ7" s="24">
        <v>69.430000000000007</v>
      </c>
      <c r="CA7" s="24">
        <v>73.78</v>
      </c>
      <c r="CB7" s="24" t="s">
        <v>102</v>
      </c>
      <c r="CC7" s="24" t="s">
        <v>102</v>
      </c>
      <c r="CD7" s="24">
        <v>324.37</v>
      </c>
      <c r="CE7" s="24">
        <v>384.51</v>
      </c>
      <c r="CF7" s="24">
        <v>384.19</v>
      </c>
      <c r="CG7" s="24" t="s">
        <v>102</v>
      </c>
      <c r="CH7" s="24" t="s">
        <v>102</v>
      </c>
      <c r="CI7" s="24">
        <v>224.88</v>
      </c>
      <c r="CJ7" s="24">
        <v>228.64</v>
      </c>
      <c r="CK7" s="24">
        <v>239.46</v>
      </c>
      <c r="CL7" s="24">
        <v>220.62</v>
      </c>
      <c r="CM7" s="24" t="s">
        <v>102</v>
      </c>
      <c r="CN7" s="24" t="s">
        <v>102</v>
      </c>
      <c r="CO7" s="24">
        <v>47.68</v>
      </c>
      <c r="CP7" s="24">
        <v>47.07</v>
      </c>
      <c r="CQ7" s="24">
        <v>45.86</v>
      </c>
      <c r="CR7" s="24" t="s">
        <v>102</v>
      </c>
      <c r="CS7" s="24" t="s">
        <v>102</v>
      </c>
      <c r="CT7" s="24">
        <v>42.4</v>
      </c>
      <c r="CU7" s="24">
        <v>42.28</v>
      </c>
      <c r="CV7" s="24">
        <v>41.06</v>
      </c>
      <c r="CW7" s="24">
        <v>42.22</v>
      </c>
      <c r="CX7" s="24" t="s">
        <v>102</v>
      </c>
      <c r="CY7" s="24" t="s">
        <v>102</v>
      </c>
      <c r="CZ7" s="24">
        <v>89.46</v>
      </c>
      <c r="DA7" s="24">
        <v>88.06</v>
      </c>
      <c r="DB7" s="24">
        <v>87.72</v>
      </c>
      <c r="DC7" s="24" t="s">
        <v>102</v>
      </c>
      <c r="DD7" s="24" t="s">
        <v>102</v>
      </c>
      <c r="DE7" s="24">
        <v>84.19</v>
      </c>
      <c r="DF7" s="24">
        <v>84.34</v>
      </c>
      <c r="DG7" s="24">
        <v>84.34</v>
      </c>
      <c r="DH7" s="24">
        <v>85.67</v>
      </c>
      <c r="DI7" s="24" t="s">
        <v>102</v>
      </c>
      <c r="DJ7" s="24" t="s">
        <v>102</v>
      </c>
      <c r="DK7" s="24">
        <v>3.23</v>
      </c>
      <c r="DL7" s="24">
        <v>6.47</v>
      </c>
      <c r="DM7" s="24">
        <v>9.6999999999999993</v>
      </c>
      <c r="DN7" s="24" t="s">
        <v>102</v>
      </c>
      <c r="DO7" s="24" t="s">
        <v>102</v>
      </c>
      <c r="DP7" s="24">
        <v>21.36</v>
      </c>
      <c r="DQ7" s="24">
        <v>22.79</v>
      </c>
      <c r="DR7" s="24">
        <v>24.8</v>
      </c>
      <c r="DS7" s="24">
        <v>28</v>
      </c>
      <c r="DT7" s="24" t="s">
        <v>102</v>
      </c>
      <c r="DU7" s="24" t="s">
        <v>102</v>
      </c>
      <c r="DV7" s="24">
        <v>0</v>
      </c>
      <c r="DW7" s="24">
        <v>0</v>
      </c>
      <c r="DX7" s="24">
        <v>0</v>
      </c>
      <c r="DY7" s="24" t="s">
        <v>102</v>
      </c>
      <c r="DZ7" s="24" t="s">
        <v>102</v>
      </c>
      <c r="EA7" s="24">
        <v>0.01</v>
      </c>
      <c r="EB7" s="24">
        <v>0.01</v>
      </c>
      <c r="EC7" s="24">
        <v>0.02</v>
      </c>
      <c r="ED7" s="24">
        <v>0.03</v>
      </c>
      <c r="EE7" s="24" t="s">
        <v>102</v>
      </c>
      <c r="EF7" s="24" t="s">
        <v>102</v>
      </c>
      <c r="EG7" s="24">
        <v>0</v>
      </c>
      <c r="EH7" s="24">
        <v>0</v>
      </c>
      <c r="EI7" s="24">
        <v>0</v>
      </c>
      <c r="EJ7" s="24" t="s">
        <v>102</v>
      </c>
      <c r="EK7" s="24" t="s">
        <v>102</v>
      </c>
      <c r="EL7" s="24">
        <v>0.39</v>
      </c>
      <c r="EM7" s="24">
        <v>0.1</v>
      </c>
      <c r="EN7" s="24">
        <v>0.08</v>
      </c>
      <c r="EO7" s="24">
        <v>0.13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112</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Administrator</cp:lastModifiedBy>
  <cp:lastPrinted>2024-01-31T02:47:56Z</cp:lastPrinted>
  <dcterms:created xsi:type="dcterms:W3CDTF">2023-12-12T00:58:35Z</dcterms:created>
  <dcterms:modified xsi:type="dcterms:W3CDTF">2024-01-31T02:49:19Z</dcterms:modified>
  <cp:category/>
</cp:coreProperties>
</file>