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F9FwsWwP+Bb/DfYqqLspmSnfDp3sS9YeDPsvj5ubPxUdyoydN1/ScKVO5QaelFsjRu0CMqF1AK29YDm8N1VFdQ==" workbookSaltValue="ioP455tOYov8QX/sXUmpxg==" workbookSpinCount="100000" lockStructure="1"/>
  <bookViews>
    <workbookView xWindow="16785" yWindow="-15" windowWidth="8430" windowHeight="12315"/>
  </bookViews>
  <sheets>
    <sheet name="法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<sst xmlns="http://schemas.openxmlformats.org/spreadsheetml/2006/main" count="253" uniqueCount="116">
  <si>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</si>
  <si>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</si>
  <si>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</si>
  <si>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</si>
  <si>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</si>
  <si>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</si>
  <si>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</si>
  <si>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</si>
  <si>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</si>
  <si>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</si>
  <si>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</si>
  <si>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</si>
  <si>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</si>
  <si>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</si>
  <si>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</si>
  <si>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</si>
  <si>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</si>
  <si>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</si>
  <si>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</si>
  <si>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</si>
  <si>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</si>
  <si>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</si>
  <si>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</si>
  <si>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</si>
  <si>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</si>
  <si>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</si>
  <si>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</si>
  <si>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</si>
  <si>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</si>
  <si>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</si>
  <si>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</si>
  <si>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</si>
  <si>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</si>
  <si>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</si>
  <si>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</si>
  <si>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</si>
  <si>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</si>
  <si>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</si>
  <si>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</si>
  <si>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</si>
  <si>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</si>
  <si>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</si>
  <si>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</si>
  <si>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</si>
  <si>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</si>
  <si>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</si>
  <si>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</si>
  <si>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</si>
  <si>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</si>
  <si>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</si>
  <si>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</si>
  <si>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</si>
  <si>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</si>
  <si>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</si>
  <si>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</si>
  <si>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</si>
  <si>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</si>
  <si>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</si>
  <si>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</si>
  <si>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</si>
  <si>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</si>
  <si>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</si>
  <si>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</si>
  <si>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</si>
  <si>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</si>
  <si>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</si>
  <si>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</si>
  <si>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</si>
  <si>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</si>
  <si>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</si>
  <si>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</si>
  <si>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</si>
  <si>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</si>
  <si>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</si>
  <si>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</si>
  <si>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</si>
  <si>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</si>
  <si>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</si>
  <si>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</si>
  <si>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</si>
  <si>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</si>
  <si>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</si>
  <si>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</si>
  <si>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</si>
  <si>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</si>
  <si>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</si>
  <si>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</si>
  <si>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</si>
  <si>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</si>
  <si>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</si>
  <si>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</si>
  <si>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</si>
  <si>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</si>
  <si>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</si>
  <si>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</si>
  <si>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八幡浜市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</si>
  <si>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</si>
  <si>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</si>
  <si>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</si>
  <si>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</si>
  <si>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</si>
  <si>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</si>
  <si>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</si>
  <si>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</si>
  <si>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</si>
  <si>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</si>
  <si>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</si>
  <si>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</si>
  <si>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</si>
  <si>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</si>
  <si>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</si>
  <si>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</si>
  <si>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</si>
  <si>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　経常収支比率
　100％を上回っているが、一般会計繰入金が総収益の大半を占めており、現状は使用料収入が年々減少していることから厳しい経営となっている。
③　流動比率
　中長期的な経営安定化を図るため、一般会計より出資を受けたことにより、流動資産が増え比率も若干改善されたが、類似団体より大幅に低い数値となっているため、使用料を見直すなど収益を増やす取り組みが必要である。
⑤　経費回収率、⑥　汚水処理原価
　施設の規模に比べて水洗化人口が少ないことと、処理場が集落から離れた場所にあることから、使用料収入が少ない反面、維持管理費は割高になる。また、物価高騰等による維持管理費の増もあり、経費回収率は100％を下回り、汚水処理原価も高い数値で推移している。
⑦　施設利用率
　人口減少等による有収水量の減少で、30％を下回る低い水準が続いている。
⑧　水洗化率
　微増をしながら約9割を維持しており、10年以上にわたってほぼ変化がない状態である。</t>
    <rPh sb="276" eb="278">
      <t>ブッカ</t>
    </rPh>
    <rPh sb="278" eb="280">
      <t>コウトウ</t>
    </rPh>
    <rPh sb="280" eb="281">
      <t>ナド</t>
    </rPh>
    <rPh sb="284" eb="286">
      <t>イジ</t>
    </rPh>
    <rPh sb="286" eb="289">
      <t>カンリヒ</t>
    </rPh>
    <rPh sb="290" eb="291">
      <t>ゾウ</t>
    </rPh>
    <rPh sb="319" eb="321">
      <t>スウチ</t>
    </rPh>
    <rPh sb="368" eb="369">
      <t>ツヅ</t>
    </rPh>
    <rPh sb="383" eb="385">
      <t>ビゾウ</t>
    </rPh>
    <rPh sb="390" eb="391">
      <t>ヤク</t>
    </rPh>
    <phoneticPr fontId="4"/>
  </si>
  <si>
    <t>　平成15年度より供用開始という比較的新しい施設であるため、管渠については改築・更新を行っていないが、令和元年度からはストックマネジメント計画に基づき順次マンホールポンプの更新に着手している。
　なお、経費回収率が年々減少し一般会計からの繰入金に頼っている状況及び今後の人口減少や施設の更新に備え、経営戦略を基に使用料の見直しについて検討する必要がある。</t>
    <rPh sb="16" eb="19">
      <t>ヒカクテキ</t>
    </rPh>
    <rPh sb="37" eb="39">
      <t>カイチク</t>
    </rPh>
    <rPh sb="51" eb="53">
      <t>レイワ</t>
    </rPh>
    <rPh sb="53" eb="55">
      <t>ガンネン</t>
    </rPh>
    <rPh sb="55" eb="56">
      <t>ド</t>
    </rPh>
    <rPh sb="69" eb="71">
      <t>ケイカク</t>
    </rPh>
    <rPh sb="72" eb="73">
      <t>モト</t>
    </rPh>
    <rPh sb="112" eb="114">
      <t>イッパン</t>
    </rPh>
    <rPh sb="114" eb="116">
      <t>カイケイ</t>
    </rPh>
    <rPh sb="119" eb="121">
      <t>クリイレ</t>
    </rPh>
    <rPh sb="121" eb="122">
      <t>キン</t>
    </rPh>
    <rPh sb="123" eb="124">
      <t>タヨ</t>
    </rPh>
    <rPh sb="128" eb="130">
      <t>ジョウキョウ</t>
    </rPh>
    <rPh sb="130" eb="131">
      <t>オヨ</t>
    </rPh>
    <rPh sb="132" eb="134">
      <t>コンゴ</t>
    </rPh>
    <rPh sb="135" eb="137">
      <t>ジンコウ</t>
    </rPh>
    <rPh sb="137" eb="139">
      <t>ゲンショウ</t>
    </rPh>
    <rPh sb="140" eb="142">
      <t>シセツ</t>
    </rPh>
    <rPh sb="143" eb="145">
      <t>コウシン</t>
    </rPh>
    <rPh sb="146" eb="147">
      <t>ソナ</t>
    </rPh>
    <rPh sb="149" eb="151">
      <t>ケイエイ</t>
    </rPh>
    <rPh sb="151" eb="153">
      <t>センリャク</t>
    </rPh>
    <rPh sb="154" eb="155">
      <t>モト</t>
    </rPh>
    <rPh sb="156" eb="159">
      <t>シヨウリョウ</t>
    </rPh>
    <rPh sb="160" eb="162">
      <t>ミナオ</t>
    </rPh>
    <rPh sb="167" eb="169">
      <t>ケントウ</t>
    </rPh>
    <rPh sb="171" eb="173">
      <t>ヒツヨウ</t>
    </rPh>
    <phoneticPr fontId="4"/>
  </si>
  <si>
    <t>　平成15年度の供用開始から20年が経過し、施設の機械類は耐用年数を経過しており、有形固定資産減価償却率も5割を上回っている状況である。一方、管渠については、耐用年数を経過しておらず、改築・更新も行っていない。
　処理場1箇所とマンホールポンプ8箇所についても、大規模な修繕や更新は行っていなかったが、どちらも、軽微な修繕に要する費用は、増加傾向にあるため、令和元年度に策定したストックマネジメント計画により、順次マンホールポンプの更新に着手している。</t>
    <rPh sb="1" eb="3">
      <t>ヘイセイ</t>
    </rPh>
    <rPh sb="5" eb="6">
      <t>ネン</t>
    </rPh>
    <rPh sb="6" eb="7">
      <t>ド</t>
    </rPh>
    <rPh sb="16" eb="17">
      <t>ネン</t>
    </rPh>
    <rPh sb="18" eb="20">
      <t>ケイカ</t>
    </rPh>
    <rPh sb="22" eb="24">
      <t>シセツ</t>
    </rPh>
    <rPh sb="25" eb="28">
      <t>キカイルイ</t>
    </rPh>
    <rPh sb="29" eb="31">
      <t>タイヨウ</t>
    </rPh>
    <rPh sb="31" eb="33">
      <t>ネンスウ</t>
    </rPh>
    <rPh sb="34" eb="36">
      <t>ケイカ</t>
    </rPh>
    <rPh sb="68" eb="70">
      <t>イッポウ</t>
    </rPh>
    <rPh sb="79" eb="81">
      <t>タイヨウ</t>
    </rPh>
    <rPh sb="81" eb="83">
      <t>ネンスウ</t>
    </rPh>
    <rPh sb="84" eb="86">
      <t>ケイカ</t>
    </rPh>
    <rPh sb="92" eb="94">
      <t>カイチク</t>
    </rPh>
    <rPh sb="182" eb="184">
      <t>ネンド</t>
    </rPh>
    <rPh sb="185" eb="187">
      <t>サクテイ</t>
    </rPh>
    <rPh sb="205" eb="207">
      <t>ジュンジ</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</si>
</sst>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quot;-&quot;">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876-404D-83A2-1D3A04CE6D32}"/>
            </c:ext>
          </c:extLst>
        </c:ser>
        <c:dLbls>
          <c:showLegendKey val="0"/>
          <c:showVal val="0"/>
          <c:showCatName val="0"/>
          <c:showSerName val="0"/>
          <c:showPercent val="0"/>
          <c:showBubbleSize val="0"/>
        </c:dLbls>
        <c:gapWidth val="150"/>
        <c:axId val="116066944"/>
        <c:axId val="116069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0.36</c:v>
                </c:pt>
                <c:pt idx="2">
                  <c:v>0.39</c:v>
                </c:pt>
                <c:pt idx="3">
                  <c:v>0.1</c:v>
                </c:pt>
                <c:pt idx="4">
                  <c:v>0.08</c:v>
                </c:pt>
              </c:numCache>
            </c:numRef>
          </c:val>
          <c:smooth val="0"/>
          <c:extLst xmlns:c16r2="http://schemas.microsoft.com/office/drawing/2015/06/chart">
            <c:ext xmlns:c16="http://schemas.microsoft.com/office/drawing/2014/chart" uri="{C3380CC4-5D6E-409C-BE32-E72D297353CC}">
              <c16:uniqueId val="{00000001-D876-404D-83A2-1D3A04CE6D32}"/>
            </c:ext>
          </c:extLst>
        </c:ser>
        <c:dLbls>
          <c:showLegendKey val="0"/>
          <c:showVal val="0"/>
          <c:showCatName val="0"/>
          <c:showSerName val="0"/>
          <c:showPercent val="0"/>
          <c:showBubbleSize val="0"/>
        </c:dLbls>
        <c:marker val="1"/>
        <c:smooth val="0"/>
        <c:axId val="116066944"/>
        <c:axId val="116069120"/>
      </c:lineChart>
      <c:dateAx>
        <c:axId val="116066944"/>
        <c:scaling>
          <c:orientation val="minMax"/>
        </c:scaling>
        <c:delete val="1"/>
        <c:axPos val="b"/>
        <c:numFmt formatCode="&quot;H&quot;yy" sourceLinked="1"/>
        <c:majorTickMark val="none"/>
        <c:minorTickMark val="none"/>
        <c:tickLblPos val="none"/>
        <c:crossAx val="116069120"/>
        <c:crosses val="autoZero"/>
        <c:auto val="1"/>
        <c:lblOffset val="100"/>
        <c:baseTimeUnit val="years"/>
      </c:dateAx>
      <c:valAx>
        <c:axId val="11606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06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29.21</c:v>
                </c:pt>
                <c:pt idx="2">
                  <c:v>29.47</c:v>
                </c:pt>
                <c:pt idx="3">
                  <c:v>28.42</c:v>
                </c:pt>
                <c:pt idx="4">
                  <c:v>30</c:v>
                </c:pt>
              </c:numCache>
            </c:numRef>
          </c:val>
          <c:extLst xmlns:c16r2="http://schemas.microsoft.com/office/drawing/2015/06/chart">
            <c:ext xmlns:c16="http://schemas.microsoft.com/office/drawing/2014/chart" uri="{C3380CC4-5D6E-409C-BE32-E72D297353CC}">
              <c16:uniqueId val="{00000000-B3A1-469A-85D6-F5A682DCF953}"/>
            </c:ext>
          </c:extLst>
        </c:ser>
        <c:dLbls>
          <c:showLegendKey val="0"/>
          <c:showVal val="0"/>
          <c:showCatName val="0"/>
          <c:showSerName val="0"/>
          <c:showPercent val="0"/>
          <c:showBubbleSize val="0"/>
        </c:dLbls>
        <c:gapWidth val="150"/>
        <c:axId val="135461120"/>
        <c:axId val="135471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42.47</c:v>
                </c:pt>
                <c:pt idx="2">
                  <c:v>42.4</c:v>
                </c:pt>
                <c:pt idx="3">
                  <c:v>42.28</c:v>
                </c:pt>
                <c:pt idx="4">
                  <c:v>41.06</c:v>
                </c:pt>
              </c:numCache>
            </c:numRef>
          </c:val>
          <c:smooth val="0"/>
          <c:extLst xmlns:c16r2="http://schemas.microsoft.com/office/drawing/2015/06/chart">
            <c:ext xmlns:c16="http://schemas.microsoft.com/office/drawing/2014/chart" uri="{C3380CC4-5D6E-409C-BE32-E72D297353CC}">
              <c16:uniqueId val="{00000001-B3A1-469A-85D6-F5A682DCF953}"/>
            </c:ext>
          </c:extLst>
        </c:ser>
        <c:dLbls>
          <c:showLegendKey val="0"/>
          <c:showVal val="0"/>
          <c:showCatName val="0"/>
          <c:showSerName val="0"/>
          <c:showPercent val="0"/>
          <c:showBubbleSize val="0"/>
        </c:dLbls>
        <c:marker val="1"/>
        <c:smooth val="0"/>
        <c:axId val="135461120"/>
        <c:axId val="135471488"/>
      </c:lineChart>
      <c:dateAx>
        <c:axId val="135461120"/>
        <c:scaling>
          <c:orientation val="minMax"/>
        </c:scaling>
        <c:delete val="1"/>
        <c:axPos val="b"/>
        <c:numFmt formatCode="&quot;H&quot;yy" sourceLinked="1"/>
        <c:majorTickMark val="none"/>
        <c:minorTickMark val="none"/>
        <c:tickLblPos val="none"/>
        <c:crossAx val="135471488"/>
        <c:crosses val="autoZero"/>
        <c:auto val="1"/>
        <c:lblOffset val="100"/>
        <c:baseTimeUnit val="years"/>
      </c:dateAx>
      <c:valAx>
        <c:axId val="13547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46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90.65</c:v>
                </c:pt>
                <c:pt idx="2">
                  <c:v>90.79</c:v>
                </c:pt>
                <c:pt idx="3">
                  <c:v>91.61</c:v>
                </c:pt>
                <c:pt idx="4">
                  <c:v>92.79</c:v>
                </c:pt>
              </c:numCache>
            </c:numRef>
          </c:val>
          <c:extLst xmlns:c16r2="http://schemas.microsoft.com/office/drawing/2015/06/chart">
            <c:ext xmlns:c16="http://schemas.microsoft.com/office/drawing/2014/chart" uri="{C3380CC4-5D6E-409C-BE32-E72D297353CC}">
              <c16:uniqueId val="{00000000-4556-47F8-A10D-635E8CFAE55C}"/>
            </c:ext>
          </c:extLst>
        </c:ser>
        <c:dLbls>
          <c:showLegendKey val="0"/>
          <c:showVal val="0"/>
          <c:showCatName val="0"/>
          <c:showSerName val="0"/>
          <c:showPercent val="0"/>
          <c:showBubbleSize val="0"/>
        </c:dLbls>
        <c:gapWidth val="150"/>
        <c:axId val="135498368"/>
        <c:axId val="135504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83.75</c:v>
                </c:pt>
                <c:pt idx="2">
                  <c:v>84.19</c:v>
                </c:pt>
                <c:pt idx="3">
                  <c:v>84.34</c:v>
                </c:pt>
                <c:pt idx="4">
                  <c:v>84.34</c:v>
                </c:pt>
              </c:numCache>
            </c:numRef>
          </c:val>
          <c:smooth val="0"/>
          <c:extLst xmlns:c16r2="http://schemas.microsoft.com/office/drawing/2015/06/chart">
            <c:ext xmlns:c16="http://schemas.microsoft.com/office/drawing/2014/chart" uri="{C3380CC4-5D6E-409C-BE32-E72D297353CC}">
              <c16:uniqueId val="{00000001-4556-47F8-A10D-635E8CFAE55C}"/>
            </c:ext>
          </c:extLst>
        </c:ser>
        <c:dLbls>
          <c:showLegendKey val="0"/>
          <c:showVal val="0"/>
          <c:showCatName val="0"/>
          <c:showSerName val="0"/>
          <c:showPercent val="0"/>
          <c:showBubbleSize val="0"/>
        </c:dLbls>
        <c:marker val="1"/>
        <c:smooth val="0"/>
        <c:axId val="135498368"/>
        <c:axId val="135504640"/>
      </c:lineChart>
      <c:dateAx>
        <c:axId val="135498368"/>
        <c:scaling>
          <c:orientation val="minMax"/>
        </c:scaling>
        <c:delete val="1"/>
        <c:axPos val="b"/>
        <c:numFmt formatCode="&quot;H&quot;yy" sourceLinked="1"/>
        <c:majorTickMark val="none"/>
        <c:minorTickMark val="none"/>
        <c:tickLblPos val="none"/>
        <c:crossAx val="135504640"/>
        <c:crosses val="autoZero"/>
        <c:auto val="1"/>
        <c:lblOffset val="100"/>
        <c:baseTimeUnit val="years"/>
      </c:dateAx>
      <c:valAx>
        <c:axId val="135504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49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144.63999999999999</c:v>
                </c:pt>
                <c:pt idx="2">
                  <c:v>145.53</c:v>
                </c:pt>
                <c:pt idx="3">
                  <c:v>149.49</c:v>
                </c:pt>
                <c:pt idx="4">
                  <c:v>126.42</c:v>
                </c:pt>
              </c:numCache>
            </c:numRef>
          </c:val>
          <c:extLst xmlns:c16r2="http://schemas.microsoft.com/office/drawing/2015/06/chart">
            <c:ext xmlns:c16="http://schemas.microsoft.com/office/drawing/2014/chart" uri="{C3380CC4-5D6E-409C-BE32-E72D297353CC}">
              <c16:uniqueId val="{00000000-D399-44DE-A500-B53E9987CC18}"/>
            </c:ext>
          </c:extLst>
        </c:ser>
        <c:dLbls>
          <c:showLegendKey val="0"/>
          <c:showVal val="0"/>
          <c:showCatName val="0"/>
          <c:showSerName val="0"/>
          <c:showPercent val="0"/>
          <c:showBubbleSize val="0"/>
        </c:dLbls>
        <c:gapWidth val="150"/>
        <c:axId val="116083712"/>
        <c:axId val="116098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102.73</c:v>
                </c:pt>
                <c:pt idx="2">
                  <c:v>105.78</c:v>
                </c:pt>
                <c:pt idx="3">
                  <c:v>106.09</c:v>
                </c:pt>
                <c:pt idx="4">
                  <c:v>106.44</c:v>
                </c:pt>
              </c:numCache>
            </c:numRef>
          </c:val>
          <c:smooth val="0"/>
          <c:extLst xmlns:c16r2="http://schemas.microsoft.com/office/drawing/2015/06/chart">
            <c:ext xmlns:c16="http://schemas.microsoft.com/office/drawing/2014/chart" uri="{C3380CC4-5D6E-409C-BE32-E72D297353CC}">
              <c16:uniqueId val="{00000001-D399-44DE-A500-B53E9987CC18}"/>
            </c:ext>
          </c:extLst>
        </c:ser>
        <c:dLbls>
          <c:showLegendKey val="0"/>
          <c:showVal val="0"/>
          <c:showCatName val="0"/>
          <c:showSerName val="0"/>
          <c:showPercent val="0"/>
          <c:showBubbleSize val="0"/>
        </c:dLbls>
        <c:marker val="1"/>
        <c:smooth val="0"/>
        <c:axId val="116083712"/>
        <c:axId val="116098176"/>
      </c:lineChart>
      <c:dateAx>
        <c:axId val="116083712"/>
        <c:scaling>
          <c:orientation val="minMax"/>
        </c:scaling>
        <c:delete val="1"/>
        <c:axPos val="b"/>
        <c:numFmt formatCode="&quot;H&quot;yy" sourceLinked="1"/>
        <c:majorTickMark val="none"/>
        <c:minorTickMark val="none"/>
        <c:tickLblPos val="none"/>
        <c:crossAx val="116098176"/>
        <c:crosses val="autoZero"/>
        <c:auto val="1"/>
        <c:lblOffset val="100"/>
        <c:baseTimeUnit val="years"/>
      </c:dateAx>
      <c:valAx>
        <c:axId val="116098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083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49.09</c:v>
                </c:pt>
                <c:pt idx="2">
                  <c:v>51.62</c:v>
                </c:pt>
                <c:pt idx="3">
                  <c:v>53.87</c:v>
                </c:pt>
                <c:pt idx="4">
                  <c:v>55.74</c:v>
                </c:pt>
              </c:numCache>
            </c:numRef>
          </c:val>
          <c:extLst xmlns:c16r2="http://schemas.microsoft.com/office/drawing/2015/06/chart">
            <c:ext xmlns:c16="http://schemas.microsoft.com/office/drawing/2014/chart" uri="{C3380CC4-5D6E-409C-BE32-E72D297353CC}">
              <c16:uniqueId val="{00000000-1778-49F0-99A3-70431EC20C14}"/>
            </c:ext>
          </c:extLst>
        </c:ser>
        <c:dLbls>
          <c:showLegendKey val="0"/>
          <c:showVal val="0"/>
          <c:showCatName val="0"/>
          <c:showSerName val="0"/>
          <c:showPercent val="0"/>
          <c:showBubbleSize val="0"/>
        </c:dLbls>
        <c:gapWidth val="150"/>
        <c:axId val="116108672"/>
        <c:axId val="116139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24.68</c:v>
                </c:pt>
                <c:pt idx="2">
                  <c:v>21.36</c:v>
                </c:pt>
                <c:pt idx="3">
                  <c:v>22.79</c:v>
                </c:pt>
                <c:pt idx="4">
                  <c:v>24.8</c:v>
                </c:pt>
              </c:numCache>
            </c:numRef>
          </c:val>
          <c:smooth val="0"/>
          <c:extLst xmlns:c16r2="http://schemas.microsoft.com/office/drawing/2015/06/chart">
            <c:ext xmlns:c16="http://schemas.microsoft.com/office/drawing/2014/chart" uri="{C3380CC4-5D6E-409C-BE32-E72D297353CC}">
              <c16:uniqueId val="{00000001-1778-49F0-99A3-70431EC20C14}"/>
            </c:ext>
          </c:extLst>
        </c:ser>
        <c:dLbls>
          <c:showLegendKey val="0"/>
          <c:showVal val="0"/>
          <c:showCatName val="0"/>
          <c:showSerName val="0"/>
          <c:showPercent val="0"/>
          <c:showBubbleSize val="0"/>
        </c:dLbls>
        <c:marker val="1"/>
        <c:smooth val="0"/>
        <c:axId val="116108672"/>
        <c:axId val="116139520"/>
      </c:lineChart>
      <c:dateAx>
        <c:axId val="116108672"/>
        <c:scaling>
          <c:orientation val="minMax"/>
        </c:scaling>
        <c:delete val="1"/>
        <c:axPos val="b"/>
        <c:numFmt formatCode="&quot;H&quot;yy" sourceLinked="1"/>
        <c:majorTickMark val="none"/>
        <c:minorTickMark val="none"/>
        <c:tickLblPos val="none"/>
        <c:crossAx val="116139520"/>
        <c:crosses val="autoZero"/>
        <c:auto val="1"/>
        <c:lblOffset val="100"/>
        <c:baseTimeUnit val="years"/>
      </c:dateAx>
      <c:valAx>
        <c:axId val="11613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10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formatCode="#,##0.00;&quot;△&quot;#,##0.00;&quot;-&quot;">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060-46C6-BE49-0428B44169D4}"/>
            </c:ext>
          </c:extLst>
        </c:ser>
        <c:dLbls>
          <c:showLegendKey val="0"/>
          <c:showVal val="0"/>
          <c:showCatName val="0"/>
          <c:showSerName val="0"/>
          <c:showPercent val="0"/>
          <c:showBubbleSize val="0"/>
        </c:dLbls>
        <c:gapWidth val="150"/>
        <c:axId val="116174848"/>
        <c:axId val="116176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8.6199999999999992</c:v>
                </c:pt>
                <c:pt idx="2">
                  <c:v>0.01</c:v>
                </c:pt>
                <c:pt idx="3">
                  <c:v>0.01</c:v>
                </c:pt>
                <c:pt idx="4">
                  <c:v>0.02</c:v>
                </c:pt>
              </c:numCache>
            </c:numRef>
          </c:val>
          <c:smooth val="0"/>
          <c:extLst xmlns:c16r2="http://schemas.microsoft.com/office/drawing/2015/06/chart">
            <c:ext xmlns:c16="http://schemas.microsoft.com/office/drawing/2014/chart" uri="{C3380CC4-5D6E-409C-BE32-E72D297353CC}">
              <c16:uniqueId val="{00000001-9060-46C6-BE49-0428B44169D4}"/>
            </c:ext>
          </c:extLst>
        </c:ser>
        <c:dLbls>
          <c:showLegendKey val="0"/>
          <c:showVal val="0"/>
          <c:showCatName val="0"/>
          <c:showSerName val="0"/>
          <c:showPercent val="0"/>
          <c:showBubbleSize val="0"/>
        </c:dLbls>
        <c:marker val="1"/>
        <c:smooth val="0"/>
        <c:axId val="116174848"/>
        <c:axId val="116176768"/>
      </c:lineChart>
      <c:dateAx>
        <c:axId val="116174848"/>
        <c:scaling>
          <c:orientation val="minMax"/>
        </c:scaling>
        <c:delete val="1"/>
        <c:axPos val="b"/>
        <c:numFmt formatCode="&quot;H&quot;yy" sourceLinked="1"/>
        <c:majorTickMark val="none"/>
        <c:minorTickMark val="none"/>
        <c:tickLblPos val="none"/>
        <c:crossAx val="116176768"/>
        <c:crosses val="autoZero"/>
        <c:auto val="1"/>
        <c:lblOffset val="100"/>
        <c:baseTimeUnit val="years"/>
      </c:dateAx>
      <c:valAx>
        <c:axId val="116176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17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formatCode="#,##0.00;&quot;△&quot;#,##0.00;&quot;-&quot;">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EF8-4DA9-8ED0-F15A2230CA7D}"/>
            </c:ext>
          </c:extLst>
        </c:ser>
        <c:dLbls>
          <c:showLegendKey val="0"/>
          <c:showVal val="0"/>
          <c:showCatName val="0"/>
          <c:showSerName val="0"/>
          <c:showPercent val="0"/>
          <c:showBubbleSize val="0"/>
        </c:dLbls>
        <c:gapWidth val="150"/>
        <c:axId val="116208000"/>
        <c:axId val="116209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94.97</c:v>
                </c:pt>
                <c:pt idx="2">
                  <c:v>63.96</c:v>
                </c:pt>
                <c:pt idx="3">
                  <c:v>69.42</c:v>
                </c:pt>
                <c:pt idx="4">
                  <c:v>72.86</c:v>
                </c:pt>
              </c:numCache>
            </c:numRef>
          </c:val>
          <c:smooth val="0"/>
          <c:extLst xmlns:c16r2="http://schemas.microsoft.com/office/drawing/2015/06/chart">
            <c:ext xmlns:c16="http://schemas.microsoft.com/office/drawing/2014/chart" uri="{C3380CC4-5D6E-409C-BE32-E72D297353CC}">
              <c16:uniqueId val="{00000001-4EF8-4DA9-8ED0-F15A2230CA7D}"/>
            </c:ext>
          </c:extLst>
        </c:ser>
        <c:dLbls>
          <c:showLegendKey val="0"/>
          <c:showVal val="0"/>
          <c:showCatName val="0"/>
          <c:showSerName val="0"/>
          <c:showPercent val="0"/>
          <c:showBubbleSize val="0"/>
        </c:dLbls>
        <c:marker val="1"/>
        <c:smooth val="0"/>
        <c:axId val="116208000"/>
        <c:axId val="116209920"/>
      </c:lineChart>
      <c:dateAx>
        <c:axId val="116208000"/>
        <c:scaling>
          <c:orientation val="minMax"/>
        </c:scaling>
        <c:delete val="1"/>
        <c:axPos val="b"/>
        <c:numFmt formatCode="&quot;H&quot;yy" sourceLinked="1"/>
        <c:majorTickMark val="none"/>
        <c:minorTickMark val="none"/>
        <c:tickLblPos val="none"/>
        <c:crossAx val="116209920"/>
        <c:crosses val="autoZero"/>
        <c:auto val="1"/>
        <c:lblOffset val="100"/>
        <c:baseTimeUnit val="years"/>
      </c:dateAx>
      <c:valAx>
        <c:axId val="11620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20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2.9</c:v>
                </c:pt>
                <c:pt idx="2">
                  <c:v>7.39</c:v>
                </c:pt>
                <c:pt idx="3">
                  <c:v>8.56</c:v>
                </c:pt>
                <c:pt idx="4">
                  <c:v>13.01</c:v>
                </c:pt>
              </c:numCache>
            </c:numRef>
          </c:val>
          <c:extLst xmlns:c16r2="http://schemas.microsoft.com/office/drawing/2015/06/chart">
            <c:ext xmlns:c16="http://schemas.microsoft.com/office/drawing/2014/chart" uri="{C3380CC4-5D6E-409C-BE32-E72D297353CC}">
              <c16:uniqueId val="{00000000-E1A1-4861-B952-B915284E771C}"/>
            </c:ext>
          </c:extLst>
        </c:ser>
        <c:dLbls>
          <c:showLegendKey val="0"/>
          <c:showVal val="0"/>
          <c:showCatName val="0"/>
          <c:showSerName val="0"/>
          <c:showPercent val="0"/>
          <c:showBubbleSize val="0"/>
        </c:dLbls>
        <c:gapWidth val="150"/>
        <c:axId val="116257536"/>
        <c:axId val="116259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47.72</c:v>
                </c:pt>
                <c:pt idx="2">
                  <c:v>44.24</c:v>
                </c:pt>
                <c:pt idx="3">
                  <c:v>43.07</c:v>
                </c:pt>
                <c:pt idx="4">
                  <c:v>45.42</c:v>
                </c:pt>
              </c:numCache>
            </c:numRef>
          </c:val>
          <c:smooth val="0"/>
          <c:extLst xmlns:c16r2="http://schemas.microsoft.com/office/drawing/2015/06/chart">
            <c:ext xmlns:c16="http://schemas.microsoft.com/office/drawing/2014/chart" uri="{C3380CC4-5D6E-409C-BE32-E72D297353CC}">
              <c16:uniqueId val="{00000001-E1A1-4861-B952-B915284E771C}"/>
            </c:ext>
          </c:extLst>
        </c:ser>
        <c:dLbls>
          <c:showLegendKey val="0"/>
          <c:showVal val="0"/>
          <c:showCatName val="0"/>
          <c:showSerName val="0"/>
          <c:showPercent val="0"/>
          <c:showBubbleSize val="0"/>
        </c:dLbls>
        <c:marker val="1"/>
        <c:smooth val="0"/>
        <c:axId val="116257536"/>
        <c:axId val="116259456"/>
      </c:lineChart>
      <c:dateAx>
        <c:axId val="116257536"/>
        <c:scaling>
          <c:orientation val="minMax"/>
        </c:scaling>
        <c:delete val="1"/>
        <c:axPos val="b"/>
        <c:numFmt formatCode="&quot;H&quot;yy" sourceLinked="1"/>
        <c:majorTickMark val="none"/>
        <c:minorTickMark val="none"/>
        <c:tickLblPos val="none"/>
        <c:crossAx val="116259456"/>
        <c:crosses val="autoZero"/>
        <c:auto val="1"/>
        <c:lblOffset val="100"/>
        <c:baseTimeUnit val="years"/>
      </c:dateAx>
      <c:valAx>
        <c:axId val="11625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25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formatCode="#,##0.00;&quot;△&quot;#,##0.00;&quot;-&quot;">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ADB-494D-A6E3-65361501FEBA}"/>
            </c:ext>
          </c:extLst>
        </c:ser>
        <c:dLbls>
          <c:showLegendKey val="0"/>
          <c:showVal val="0"/>
          <c:showCatName val="0"/>
          <c:showSerName val="0"/>
          <c:showPercent val="0"/>
          <c:showBubbleSize val="0"/>
        </c:dLbls>
        <c:gapWidth val="150"/>
        <c:axId val="116323456"/>
        <c:axId val="116325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1206.79</c:v>
                </c:pt>
                <c:pt idx="2">
                  <c:v>1258.43</c:v>
                </c:pt>
                <c:pt idx="3">
                  <c:v>1163.75</c:v>
                </c:pt>
                <c:pt idx="4">
                  <c:v>1195.47</c:v>
                </c:pt>
              </c:numCache>
            </c:numRef>
          </c:val>
          <c:smooth val="0"/>
          <c:extLst xmlns:c16r2="http://schemas.microsoft.com/office/drawing/2015/06/chart">
            <c:ext xmlns:c16="http://schemas.microsoft.com/office/drawing/2014/chart" uri="{C3380CC4-5D6E-409C-BE32-E72D297353CC}">
              <c16:uniqueId val="{00000001-6ADB-494D-A6E3-65361501FEBA}"/>
            </c:ext>
          </c:extLst>
        </c:ser>
        <c:dLbls>
          <c:showLegendKey val="0"/>
          <c:showVal val="0"/>
          <c:showCatName val="0"/>
          <c:showSerName val="0"/>
          <c:showPercent val="0"/>
          <c:showBubbleSize val="0"/>
        </c:dLbls>
        <c:marker val="1"/>
        <c:smooth val="0"/>
        <c:axId val="116323456"/>
        <c:axId val="116325376"/>
      </c:lineChart>
      <c:dateAx>
        <c:axId val="116323456"/>
        <c:scaling>
          <c:orientation val="minMax"/>
        </c:scaling>
        <c:delete val="1"/>
        <c:axPos val="b"/>
        <c:numFmt formatCode="&quot;H&quot;yy" sourceLinked="1"/>
        <c:majorTickMark val="none"/>
        <c:minorTickMark val="none"/>
        <c:tickLblPos val="none"/>
        <c:crossAx val="116325376"/>
        <c:crosses val="autoZero"/>
        <c:auto val="1"/>
        <c:lblOffset val="100"/>
        <c:baseTimeUnit val="years"/>
      </c:dateAx>
      <c:valAx>
        <c:axId val="11632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32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77.27</c:v>
                </c:pt>
                <c:pt idx="2">
                  <c:v>72.709999999999994</c:v>
                </c:pt>
                <c:pt idx="3">
                  <c:v>64.36</c:v>
                </c:pt>
                <c:pt idx="4">
                  <c:v>60.58</c:v>
                </c:pt>
              </c:numCache>
            </c:numRef>
          </c:val>
          <c:extLst xmlns:c16r2="http://schemas.microsoft.com/office/drawing/2015/06/chart">
            <c:ext xmlns:c16="http://schemas.microsoft.com/office/drawing/2014/chart" uri="{C3380CC4-5D6E-409C-BE32-E72D297353CC}">
              <c16:uniqueId val="{00000000-490B-416B-9FD7-91AF8661D350}"/>
            </c:ext>
          </c:extLst>
        </c:ser>
        <c:dLbls>
          <c:showLegendKey val="0"/>
          <c:showVal val="0"/>
          <c:showCatName val="0"/>
          <c:showSerName val="0"/>
          <c:showPercent val="0"/>
          <c:showBubbleSize val="0"/>
        </c:dLbls>
        <c:gapWidth val="150"/>
        <c:axId val="121263616"/>
        <c:axId val="121265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71.84</c:v>
                </c:pt>
                <c:pt idx="2">
                  <c:v>73.36</c:v>
                </c:pt>
                <c:pt idx="3">
                  <c:v>72.599999999999994</c:v>
                </c:pt>
                <c:pt idx="4">
                  <c:v>69.430000000000007</c:v>
                </c:pt>
              </c:numCache>
            </c:numRef>
          </c:val>
          <c:smooth val="0"/>
          <c:extLst xmlns:c16r2="http://schemas.microsoft.com/office/drawing/2015/06/chart">
            <c:ext xmlns:c16="http://schemas.microsoft.com/office/drawing/2014/chart" uri="{C3380CC4-5D6E-409C-BE32-E72D297353CC}">
              <c16:uniqueId val="{00000001-490B-416B-9FD7-91AF8661D350}"/>
            </c:ext>
          </c:extLst>
        </c:ser>
        <c:dLbls>
          <c:showLegendKey val="0"/>
          <c:showVal val="0"/>
          <c:showCatName val="0"/>
          <c:showSerName val="0"/>
          <c:showPercent val="0"/>
          <c:showBubbleSize val="0"/>
        </c:dLbls>
        <c:marker val="1"/>
        <c:smooth val="0"/>
        <c:axId val="121263616"/>
        <c:axId val="121265536"/>
      </c:lineChart>
      <c:dateAx>
        <c:axId val="121263616"/>
        <c:scaling>
          <c:orientation val="minMax"/>
        </c:scaling>
        <c:delete val="1"/>
        <c:axPos val="b"/>
        <c:numFmt formatCode="&quot;H&quot;yy" sourceLinked="1"/>
        <c:majorTickMark val="none"/>
        <c:minorTickMark val="none"/>
        <c:tickLblPos val="none"/>
        <c:crossAx val="121265536"/>
        <c:crosses val="autoZero"/>
        <c:auto val="1"/>
        <c:lblOffset val="100"/>
        <c:baseTimeUnit val="years"/>
      </c:dateAx>
      <c:valAx>
        <c:axId val="12126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263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200.09</c:v>
                </c:pt>
                <c:pt idx="2">
                  <c:v>213.79</c:v>
                </c:pt>
                <c:pt idx="3">
                  <c:v>241.77</c:v>
                </c:pt>
                <c:pt idx="4">
                  <c:v>257</c:v>
                </c:pt>
              </c:numCache>
            </c:numRef>
          </c:val>
          <c:extLst xmlns:c16r2="http://schemas.microsoft.com/office/drawing/2015/06/chart">
            <c:ext xmlns:c16="http://schemas.microsoft.com/office/drawing/2014/chart" uri="{C3380CC4-5D6E-409C-BE32-E72D297353CC}">
              <c16:uniqueId val="{00000000-1230-4BC7-B266-2DC4684BB0B8}"/>
            </c:ext>
          </c:extLst>
        </c:ser>
        <c:dLbls>
          <c:showLegendKey val="0"/>
          <c:showVal val="0"/>
          <c:showCatName val="0"/>
          <c:showSerName val="0"/>
          <c:showPercent val="0"/>
          <c:showBubbleSize val="0"/>
        </c:dLbls>
        <c:gapWidth val="150"/>
        <c:axId val="121292672"/>
        <c:axId val="121303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228.47</c:v>
                </c:pt>
                <c:pt idx="2">
                  <c:v>224.88</c:v>
                </c:pt>
                <c:pt idx="3">
                  <c:v>228.64</c:v>
                </c:pt>
                <c:pt idx="4">
                  <c:v>239.46</c:v>
                </c:pt>
              </c:numCache>
            </c:numRef>
          </c:val>
          <c:smooth val="0"/>
          <c:extLst xmlns:c16r2="http://schemas.microsoft.com/office/drawing/2015/06/chart">
            <c:ext xmlns:c16="http://schemas.microsoft.com/office/drawing/2014/chart" uri="{C3380CC4-5D6E-409C-BE32-E72D297353CC}">
              <c16:uniqueId val="{00000001-1230-4BC7-B266-2DC4684BB0B8}"/>
            </c:ext>
          </c:extLst>
        </c:ser>
        <c:dLbls>
          <c:showLegendKey val="0"/>
          <c:showVal val="0"/>
          <c:showCatName val="0"/>
          <c:showSerName val="0"/>
          <c:showPercent val="0"/>
          <c:showBubbleSize val="0"/>
        </c:dLbls>
        <c:marker val="1"/>
        <c:smooth val="0"/>
        <c:axId val="121292672"/>
        <c:axId val="121303040"/>
      </c:lineChart>
      <c:dateAx>
        <c:axId val="121292672"/>
        <c:scaling>
          <c:orientation val="minMax"/>
        </c:scaling>
        <c:delete val="1"/>
        <c:axPos val="b"/>
        <c:numFmt formatCode="&quot;H&quot;yy" sourceLinked="1"/>
        <c:majorTickMark val="none"/>
        <c:minorTickMark val="none"/>
        <c:tickLblPos val="none"/>
        <c:crossAx val="121303040"/>
        <c:crosses val="autoZero"/>
        <c:auto val="1"/>
        <c:lblOffset val="100"/>
        <c:baseTimeUnit val="years"/>
      </c:dateAx>
      <c:valAx>
        <c:axId val="121303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29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BK13"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愛媛県　八幡浜市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特定環境保全公共下水道</v>
      </c>
      <c r="Q8" s="35"/>
      <c r="R8" s="35"/>
      <c r="S8" s="35"/>
      <c r="T8" s="35"/>
      <c r="U8" s="35"/>
      <c r="V8" s="35"/>
      <c r="W8" s="35" t="str">
        <f>データ!L6</f>
        <v>D2</v>
      </c>
      <c r="X8" s="35"/>
      <c r="Y8" s="35"/>
      <c r="Z8" s="35"/>
      <c r="AA8" s="35"/>
      <c r="AB8" s="35"/>
      <c r="AC8" s="35"/>
      <c r="AD8" s="36" t="str">
        <f>データ!$M$6</f>
        <v>非設置</v>
      </c>
      <c r="AE8" s="36"/>
      <c r="AF8" s="36"/>
      <c r="AG8" s="36"/>
      <c r="AH8" s="36"/>
      <c r="AI8" s="36"/>
      <c r="AJ8" s="36"/>
      <c r="AK8" s="3"/>
      <c r="AL8" s="37">
        <f>データ!S6</f>
        <v>31293</v>
      </c>
      <c r="AM8" s="37"/>
      <c r="AN8" s="37"/>
      <c r="AO8" s="37"/>
      <c r="AP8" s="37"/>
      <c r="AQ8" s="37"/>
      <c r="AR8" s="37"/>
      <c r="AS8" s="37"/>
      <c r="AT8" s="38">
        <f>データ!T6</f>
        <v>132.65</v>
      </c>
      <c r="AU8" s="38"/>
      <c r="AV8" s="38"/>
      <c r="AW8" s="38"/>
      <c r="AX8" s="38"/>
      <c r="AY8" s="38"/>
      <c r="AZ8" s="38"/>
      <c r="BA8" s="38"/>
      <c r="BB8" s="38">
        <f>データ!U6</f>
        <v>235.91</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52.72</v>
      </c>
      <c r="J10" s="38"/>
      <c r="K10" s="38"/>
      <c r="L10" s="38"/>
      <c r="M10" s="38"/>
      <c r="N10" s="38"/>
      <c r="O10" s="38"/>
      <c r="P10" s="38">
        <f>データ!P6</f>
        <v>3.27</v>
      </c>
      <c r="Q10" s="38"/>
      <c r="R10" s="38"/>
      <c r="S10" s="38"/>
      <c r="T10" s="38"/>
      <c r="U10" s="38"/>
      <c r="V10" s="38"/>
      <c r="W10" s="38">
        <f>データ!Q6</f>
        <v>106.13</v>
      </c>
      <c r="X10" s="38"/>
      <c r="Y10" s="38"/>
      <c r="Z10" s="38"/>
      <c r="AA10" s="38"/>
      <c r="AB10" s="38"/>
      <c r="AC10" s="38"/>
      <c r="AD10" s="37">
        <f>データ!R6</f>
        <v>3060</v>
      </c>
      <c r="AE10" s="37"/>
      <c r="AF10" s="37"/>
      <c r="AG10" s="37"/>
      <c r="AH10" s="37"/>
      <c r="AI10" s="37"/>
      <c r="AJ10" s="37"/>
      <c r="AK10" s="2"/>
      <c r="AL10" s="37">
        <f>データ!V6</f>
        <v>1013</v>
      </c>
      <c r="AM10" s="37"/>
      <c r="AN10" s="37"/>
      <c r="AO10" s="37"/>
      <c r="AP10" s="37"/>
      <c r="AQ10" s="37"/>
      <c r="AR10" s="37"/>
      <c r="AS10" s="37"/>
      <c r="AT10" s="38">
        <f>データ!W6</f>
        <v>0.26</v>
      </c>
      <c r="AU10" s="38"/>
      <c r="AV10" s="38"/>
      <c r="AW10" s="38"/>
      <c r="AX10" s="38"/>
      <c r="AY10" s="38"/>
      <c r="AZ10" s="38"/>
      <c r="BA10" s="38"/>
      <c r="BB10" s="38">
        <f>データ!X6</f>
        <v>3896.15</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113</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115</v>
      </c>
      <c r="BM47" s="71"/>
      <c r="BN47" s="71"/>
      <c r="BO47" s="71"/>
      <c r="BP47" s="71"/>
      <c r="BQ47" s="71"/>
      <c r="BR47" s="71"/>
      <c r="BS47" s="71"/>
      <c r="BT47" s="71"/>
      <c r="BU47" s="71"/>
      <c r="BV47" s="71"/>
      <c r="BW47" s="71"/>
      <c r="BX47" s="71"/>
      <c r="BY47" s="71"/>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71"/>
      <c r="BN48" s="71"/>
      <c r="BO48" s="71"/>
      <c r="BP48" s="71"/>
      <c r="BQ48" s="71"/>
      <c r="BR48" s="71"/>
      <c r="BS48" s="71"/>
      <c r="BT48" s="71"/>
      <c r="BU48" s="71"/>
      <c r="BV48" s="71"/>
      <c r="BW48" s="71"/>
      <c r="BX48" s="71"/>
      <c r="BY48" s="71"/>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71"/>
      <c r="BN49" s="71"/>
      <c r="BO49" s="71"/>
      <c r="BP49" s="71"/>
      <c r="BQ49" s="71"/>
      <c r="BR49" s="71"/>
      <c r="BS49" s="71"/>
      <c r="BT49" s="71"/>
      <c r="BU49" s="71"/>
      <c r="BV49" s="71"/>
      <c r="BW49" s="71"/>
      <c r="BX49" s="71"/>
      <c r="BY49" s="71"/>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71"/>
      <c r="BN50" s="71"/>
      <c r="BO50" s="71"/>
      <c r="BP50" s="71"/>
      <c r="BQ50" s="71"/>
      <c r="BR50" s="71"/>
      <c r="BS50" s="71"/>
      <c r="BT50" s="71"/>
      <c r="BU50" s="71"/>
      <c r="BV50" s="71"/>
      <c r="BW50" s="71"/>
      <c r="BX50" s="71"/>
      <c r="BY50" s="71"/>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71"/>
      <c r="BN51" s="71"/>
      <c r="BO51" s="71"/>
      <c r="BP51" s="71"/>
      <c r="BQ51" s="71"/>
      <c r="BR51" s="71"/>
      <c r="BS51" s="71"/>
      <c r="BT51" s="71"/>
      <c r="BU51" s="71"/>
      <c r="BV51" s="71"/>
      <c r="BW51" s="71"/>
      <c r="BX51" s="71"/>
      <c r="BY51" s="71"/>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71"/>
      <c r="BN52" s="71"/>
      <c r="BO52" s="71"/>
      <c r="BP52" s="71"/>
      <c r="BQ52" s="71"/>
      <c r="BR52" s="71"/>
      <c r="BS52" s="71"/>
      <c r="BT52" s="71"/>
      <c r="BU52" s="71"/>
      <c r="BV52" s="71"/>
      <c r="BW52" s="71"/>
      <c r="BX52" s="71"/>
      <c r="BY52" s="71"/>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71"/>
      <c r="BN53" s="71"/>
      <c r="BO53" s="71"/>
      <c r="BP53" s="71"/>
      <c r="BQ53" s="71"/>
      <c r="BR53" s="71"/>
      <c r="BS53" s="71"/>
      <c r="BT53" s="71"/>
      <c r="BU53" s="71"/>
      <c r="BV53" s="71"/>
      <c r="BW53" s="71"/>
      <c r="BX53" s="71"/>
      <c r="BY53" s="71"/>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71"/>
      <c r="BN54" s="71"/>
      <c r="BO54" s="71"/>
      <c r="BP54" s="71"/>
      <c r="BQ54" s="71"/>
      <c r="BR54" s="71"/>
      <c r="BS54" s="71"/>
      <c r="BT54" s="71"/>
      <c r="BU54" s="71"/>
      <c r="BV54" s="71"/>
      <c r="BW54" s="71"/>
      <c r="BX54" s="71"/>
      <c r="BY54" s="71"/>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71"/>
      <c r="BN55" s="71"/>
      <c r="BO55" s="71"/>
      <c r="BP55" s="71"/>
      <c r="BQ55" s="71"/>
      <c r="BR55" s="71"/>
      <c r="BS55" s="71"/>
      <c r="BT55" s="71"/>
      <c r="BU55" s="71"/>
      <c r="BV55" s="71"/>
      <c r="BW55" s="71"/>
      <c r="BX55" s="71"/>
      <c r="BY55" s="71"/>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71"/>
      <c r="BN56" s="71"/>
      <c r="BO56" s="71"/>
      <c r="BP56" s="71"/>
      <c r="BQ56" s="71"/>
      <c r="BR56" s="71"/>
      <c r="BS56" s="71"/>
      <c r="BT56" s="71"/>
      <c r="BU56" s="71"/>
      <c r="BV56" s="71"/>
      <c r="BW56" s="71"/>
      <c r="BX56" s="71"/>
      <c r="BY56" s="71"/>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71"/>
      <c r="BN57" s="71"/>
      <c r="BO57" s="71"/>
      <c r="BP57" s="71"/>
      <c r="BQ57" s="71"/>
      <c r="BR57" s="71"/>
      <c r="BS57" s="71"/>
      <c r="BT57" s="71"/>
      <c r="BU57" s="71"/>
      <c r="BV57" s="71"/>
      <c r="BW57" s="71"/>
      <c r="BX57" s="71"/>
      <c r="BY57" s="71"/>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71"/>
      <c r="BN58" s="71"/>
      <c r="BO58" s="71"/>
      <c r="BP58" s="71"/>
      <c r="BQ58" s="71"/>
      <c r="BR58" s="71"/>
      <c r="BS58" s="71"/>
      <c r="BT58" s="71"/>
      <c r="BU58" s="71"/>
      <c r="BV58" s="71"/>
      <c r="BW58" s="71"/>
      <c r="BX58" s="71"/>
      <c r="BY58" s="71"/>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71"/>
      <c r="BN59" s="71"/>
      <c r="BO59" s="71"/>
      <c r="BP59" s="71"/>
      <c r="BQ59" s="71"/>
      <c r="BR59" s="71"/>
      <c r="BS59" s="71"/>
      <c r="BT59" s="71"/>
      <c r="BU59" s="71"/>
      <c r="BV59" s="71"/>
      <c r="BW59" s="71"/>
      <c r="BX59" s="71"/>
      <c r="BY59" s="71"/>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71"/>
      <c r="BN60" s="71"/>
      <c r="BO60" s="71"/>
      <c r="BP60" s="71"/>
      <c r="BQ60" s="71"/>
      <c r="BR60" s="71"/>
      <c r="BS60" s="71"/>
      <c r="BT60" s="71"/>
      <c r="BU60" s="71"/>
      <c r="BV60" s="71"/>
      <c r="BW60" s="71"/>
      <c r="BX60" s="71"/>
      <c r="BY60" s="71"/>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71"/>
      <c r="BN61" s="71"/>
      <c r="BO61" s="71"/>
      <c r="BP61" s="71"/>
      <c r="BQ61" s="71"/>
      <c r="BR61" s="71"/>
      <c r="BS61" s="71"/>
      <c r="BT61" s="71"/>
      <c r="BU61" s="71"/>
      <c r="BV61" s="71"/>
      <c r="BW61" s="71"/>
      <c r="BX61" s="71"/>
      <c r="BY61" s="71"/>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71"/>
      <c r="BN62" s="71"/>
      <c r="BO62" s="71"/>
      <c r="BP62" s="71"/>
      <c r="BQ62" s="71"/>
      <c r="BR62" s="71"/>
      <c r="BS62" s="71"/>
      <c r="BT62" s="71"/>
      <c r="BU62" s="71"/>
      <c r="BV62" s="71"/>
      <c r="BW62" s="71"/>
      <c r="BX62" s="71"/>
      <c r="BY62" s="71"/>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114</v>
      </c>
      <c r="BM66" s="71"/>
      <c r="BN66" s="71"/>
      <c r="BO66" s="71"/>
      <c r="BP66" s="71"/>
      <c r="BQ66" s="71"/>
      <c r="BR66" s="71"/>
      <c r="BS66" s="71"/>
      <c r="BT66" s="71"/>
      <c r="BU66" s="71"/>
      <c r="BV66" s="71"/>
      <c r="BW66" s="71"/>
      <c r="BX66" s="71"/>
      <c r="BY66" s="71"/>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71"/>
      <c r="BN67" s="71"/>
      <c r="BO67" s="71"/>
      <c r="BP67" s="71"/>
      <c r="BQ67" s="71"/>
      <c r="BR67" s="71"/>
      <c r="BS67" s="71"/>
      <c r="BT67" s="71"/>
      <c r="BU67" s="71"/>
      <c r="BV67" s="71"/>
      <c r="BW67" s="71"/>
      <c r="BX67" s="71"/>
      <c r="BY67" s="71"/>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71"/>
      <c r="BN68" s="71"/>
      <c r="BO68" s="71"/>
      <c r="BP68" s="71"/>
      <c r="BQ68" s="71"/>
      <c r="BR68" s="71"/>
      <c r="BS68" s="71"/>
      <c r="BT68" s="71"/>
      <c r="BU68" s="71"/>
      <c r="BV68" s="71"/>
      <c r="BW68" s="71"/>
      <c r="BX68" s="71"/>
      <c r="BY68" s="71"/>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71"/>
      <c r="BN69" s="71"/>
      <c r="BO69" s="71"/>
      <c r="BP69" s="71"/>
      <c r="BQ69" s="71"/>
      <c r="BR69" s="71"/>
      <c r="BS69" s="71"/>
      <c r="BT69" s="71"/>
      <c r="BU69" s="71"/>
      <c r="BV69" s="71"/>
      <c r="BW69" s="71"/>
      <c r="BX69" s="71"/>
      <c r="BY69" s="71"/>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71"/>
      <c r="BN70" s="71"/>
      <c r="BO70" s="71"/>
      <c r="BP70" s="71"/>
      <c r="BQ70" s="71"/>
      <c r="BR70" s="71"/>
      <c r="BS70" s="71"/>
      <c r="BT70" s="71"/>
      <c r="BU70" s="71"/>
      <c r="BV70" s="71"/>
      <c r="BW70" s="71"/>
      <c r="BX70" s="71"/>
      <c r="BY70" s="71"/>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71"/>
      <c r="BN71" s="71"/>
      <c r="BO71" s="71"/>
      <c r="BP71" s="71"/>
      <c r="BQ71" s="71"/>
      <c r="BR71" s="71"/>
      <c r="BS71" s="71"/>
      <c r="BT71" s="71"/>
      <c r="BU71" s="71"/>
      <c r="BV71" s="71"/>
      <c r="BW71" s="71"/>
      <c r="BX71" s="71"/>
      <c r="BY71" s="71"/>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71"/>
      <c r="BN72" s="71"/>
      <c r="BO72" s="71"/>
      <c r="BP72" s="71"/>
      <c r="BQ72" s="71"/>
      <c r="BR72" s="71"/>
      <c r="BS72" s="71"/>
      <c r="BT72" s="71"/>
      <c r="BU72" s="71"/>
      <c r="BV72" s="71"/>
      <c r="BW72" s="71"/>
      <c r="BX72" s="71"/>
      <c r="BY72" s="71"/>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71"/>
      <c r="BN73" s="71"/>
      <c r="BO73" s="71"/>
      <c r="BP73" s="71"/>
      <c r="BQ73" s="71"/>
      <c r="BR73" s="71"/>
      <c r="BS73" s="71"/>
      <c r="BT73" s="71"/>
      <c r="BU73" s="71"/>
      <c r="BV73" s="71"/>
      <c r="BW73" s="71"/>
      <c r="BX73" s="71"/>
      <c r="BY73" s="71"/>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71"/>
      <c r="BN74" s="71"/>
      <c r="BO74" s="71"/>
      <c r="BP74" s="71"/>
      <c r="BQ74" s="71"/>
      <c r="BR74" s="71"/>
      <c r="BS74" s="71"/>
      <c r="BT74" s="71"/>
      <c r="BU74" s="71"/>
      <c r="BV74" s="71"/>
      <c r="BW74" s="71"/>
      <c r="BX74" s="71"/>
      <c r="BY74" s="71"/>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71"/>
      <c r="BN75" s="71"/>
      <c r="BO75" s="71"/>
      <c r="BP75" s="71"/>
      <c r="BQ75" s="71"/>
      <c r="BR75" s="71"/>
      <c r="BS75" s="71"/>
      <c r="BT75" s="71"/>
      <c r="BU75" s="71"/>
      <c r="BV75" s="71"/>
      <c r="BW75" s="71"/>
      <c r="BX75" s="71"/>
      <c r="BY75" s="71"/>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71"/>
      <c r="BN76" s="71"/>
      <c r="BO76" s="71"/>
      <c r="BP76" s="71"/>
      <c r="BQ76" s="71"/>
      <c r="BR76" s="71"/>
      <c r="BS76" s="71"/>
      <c r="BT76" s="71"/>
      <c r="BU76" s="71"/>
      <c r="BV76" s="71"/>
      <c r="BW76" s="71"/>
      <c r="BX76" s="71"/>
      <c r="BY76" s="71"/>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71"/>
      <c r="BN77" s="71"/>
      <c r="BO77" s="71"/>
      <c r="BP77" s="71"/>
      <c r="BQ77" s="71"/>
      <c r="BR77" s="71"/>
      <c r="BS77" s="71"/>
      <c r="BT77" s="71"/>
      <c r="BU77" s="71"/>
      <c r="BV77" s="71"/>
      <c r="BW77" s="71"/>
      <c r="BX77" s="71"/>
      <c r="BY77" s="71"/>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71"/>
      <c r="BN78" s="71"/>
      <c r="BO78" s="71"/>
      <c r="BP78" s="71"/>
      <c r="BQ78" s="71"/>
      <c r="BR78" s="71"/>
      <c r="BS78" s="71"/>
      <c r="BT78" s="71"/>
      <c r="BU78" s="71"/>
      <c r="BV78" s="71"/>
      <c r="BW78" s="71"/>
      <c r="BX78" s="71"/>
      <c r="BY78" s="71"/>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71"/>
      <c r="BN79" s="71"/>
      <c r="BO79" s="71"/>
      <c r="BP79" s="71"/>
      <c r="BQ79" s="71"/>
      <c r="BR79" s="71"/>
      <c r="BS79" s="71"/>
      <c r="BT79" s="71"/>
      <c r="BU79" s="71"/>
      <c r="BV79" s="71"/>
      <c r="BW79" s="71"/>
      <c r="BX79" s="71"/>
      <c r="BY79" s="71"/>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71"/>
      <c r="BN80" s="71"/>
      <c r="BO80" s="71"/>
      <c r="BP80" s="71"/>
      <c r="BQ80" s="71"/>
      <c r="BR80" s="71"/>
      <c r="BS80" s="71"/>
      <c r="BT80" s="71"/>
      <c r="BU80" s="71"/>
      <c r="BV80" s="71"/>
      <c r="BW80" s="71"/>
      <c r="BX80" s="71"/>
      <c r="BY80" s="71"/>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71"/>
      <c r="BN81" s="71"/>
      <c r="BO81" s="71"/>
      <c r="BP81" s="71"/>
      <c r="BQ81" s="71"/>
      <c r="BR81" s="71"/>
      <c r="BS81" s="71"/>
      <c r="BT81" s="71"/>
      <c r="BU81" s="71"/>
      <c r="BV81" s="71"/>
      <c r="BW81" s="71"/>
      <c r="BX81" s="71"/>
      <c r="BY81" s="71"/>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2" t="s">
        <v>30</v>
      </c>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c r="AQ83" s="72"/>
      <c r="AR83" s="72"/>
      <c r="AS83" s="72"/>
      <c r="AT83" s="72"/>
      <c r="AU83" s="72"/>
      <c r="AV83" s="72"/>
      <c r="AW83" s="72"/>
      <c r="AX83" s="72"/>
      <c r="AY83" s="72"/>
      <c r="AZ83" s="72"/>
      <c r="BA83" s="72"/>
      <c r="BB83" s="72"/>
      <c r="BC83" s="72"/>
      <c r="BD83" s="72"/>
      <c r="BE83" s="72"/>
      <c r="BF83" s="72"/>
      <c r="BG83" s="72"/>
      <c r="BH83" s="72"/>
      <c r="BI83" s="72"/>
      <c r="BJ83" s="72"/>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thucr6yhwBCKlCzm0wKsPCxrArI0BFnz2RJ/ejNyoBrzln/J9nKB6/QCV/WYMpkICa1tNPcD7ZQ6x9M5W+LqKg==" saltValue="hwn4WwEVbn692qRej3F/N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4" t="s">
        <v>52</v>
      </c>
      <c r="I3" s="75"/>
      <c r="J3" s="75"/>
      <c r="K3" s="75"/>
      <c r="L3" s="75"/>
      <c r="M3" s="75"/>
      <c r="N3" s="75"/>
      <c r="O3" s="75"/>
      <c r="P3" s="75"/>
      <c r="Q3" s="75"/>
      <c r="R3" s="75"/>
      <c r="S3" s="75"/>
      <c r="T3" s="75"/>
      <c r="U3" s="75"/>
      <c r="V3" s="75"/>
      <c r="W3" s="75"/>
      <c r="X3" s="76"/>
      <c r="Y3" s="80" t="s">
        <v>53</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28</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8" x14ac:dyDescent="0.15">
      <c r="A4" s="14" t="s">
        <v>54</v>
      </c>
      <c r="B4" s="16"/>
      <c r="C4" s="16"/>
      <c r="D4" s="16"/>
      <c r="E4" s="16"/>
      <c r="F4" s="16"/>
      <c r="G4" s="16"/>
      <c r="H4" s="77"/>
      <c r="I4" s="78"/>
      <c r="J4" s="78"/>
      <c r="K4" s="78"/>
      <c r="L4" s="78"/>
      <c r="M4" s="78"/>
      <c r="N4" s="78"/>
      <c r="O4" s="78"/>
      <c r="P4" s="78"/>
      <c r="Q4" s="78"/>
      <c r="R4" s="78"/>
      <c r="S4" s="78"/>
      <c r="T4" s="78"/>
      <c r="U4" s="78"/>
      <c r="V4" s="78"/>
      <c r="W4" s="78"/>
      <c r="X4" s="79"/>
      <c r="Y4" s="73" t="s">
        <v>55</v>
      </c>
      <c r="Z4" s="73"/>
      <c r="AA4" s="73"/>
      <c r="AB4" s="73"/>
      <c r="AC4" s="73"/>
      <c r="AD4" s="73"/>
      <c r="AE4" s="73"/>
      <c r="AF4" s="73"/>
      <c r="AG4" s="73"/>
      <c r="AH4" s="73"/>
      <c r="AI4" s="73"/>
      <c r="AJ4" s="73" t="s">
        <v>56</v>
      </c>
      <c r="AK4" s="73"/>
      <c r="AL4" s="73"/>
      <c r="AM4" s="73"/>
      <c r="AN4" s="73"/>
      <c r="AO4" s="73"/>
      <c r="AP4" s="73"/>
      <c r="AQ4" s="73"/>
      <c r="AR4" s="73"/>
      <c r="AS4" s="73"/>
      <c r="AT4" s="73"/>
      <c r="AU4" s="73" t="s">
        <v>57</v>
      </c>
      <c r="AV4" s="73"/>
      <c r="AW4" s="73"/>
      <c r="AX4" s="73"/>
      <c r="AY4" s="73"/>
      <c r="AZ4" s="73"/>
      <c r="BA4" s="73"/>
      <c r="BB4" s="73"/>
      <c r="BC4" s="73"/>
      <c r="BD4" s="73"/>
      <c r="BE4" s="73"/>
      <c r="BF4" s="73" t="s">
        <v>58</v>
      </c>
      <c r="BG4" s="73"/>
      <c r="BH4" s="73"/>
      <c r="BI4" s="73"/>
      <c r="BJ4" s="73"/>
      <c r="BK4" s="73"/>
      <c r="BL4" s="73"/>
      <c r="BM4" s="73"/>
      <c r="BN4" s="73"/>
      <c r="BO4" s="73"/>
      <c r="BP4" s="73"/>
      <c r="BQ4" s="73" t="s">
        <v>59</v>
      </c>
      <c r="BR4" s="73"/>
      <c r="BS4" s="73"/>
      <c r="BT4" s="73"/>
      <c r="BU4" s="73"/>
      <c r="BV4" s="73"/>
      <c r="BW4" s="73"/>
      <c r="BX4" s="73"/>
      <c r="BY4" s="73"/>
      <c r="BZ4" s="73"/>
      <c r="CA4" s="73"/>
      <c r="CB4" s="73" t="s">
        <v>60</v>
      </c>
      <c r="CC4" s="73"/>
      <c r="CD4" s="73"/>
      <c r="CE4" s="73"/>
      <c r="CF4" s="73"/>
      <c r="CG4" s="73"/>
      <c r="CH4" s="73"/>
      <c r="CI4" s="73"/>
      <c r="CJ4" s="73"/>
      <c r="CK4" s="73"/>
      <c r="CL4" s="73"/>
      <c r="CM4" s="73" t="s">
        <v>61</v>
      </c>
      <c r="CN4" s="73"/>
      <c r="CO4" s="73"/>
      <c r="CP4" s="73"/>
      <c r="CQ4" s="73"/>
      <c r="CR4" s="73"/>
      <c r="CS4" s="73"/>
      <c r="CT4" s="73"/>
      <c r="CU4" s="73"/>
      <c r="CV4" s="73"/>
      <c r="CW4" s="73"/>
      <c r="CX4" s="73" t="s">
        <v>62</v>
      </c>
      <c r="CY4" s="73"/>
      <c r="CZ4" s="73"/>
      <c r="DA4" s="73"/>
      <c r="DB4" s="73"/>
      <c r="DC4" s="73"/>
      <c r="DD4" s="73"/>
      <c r="DE4" s="73"/>
      <c r="DF4" s="73"/>
      <c r="DG4" s="73"/>
      <c r="DH4" s="73"/>
      <c r="DI4" s="73" t="s">
        <v>63</v>
      </c>
      <c r="DJ4" s="73"/>
      <c r="DK4" s="73"/>
      <c r="DL4" s="73"/>
      <c r="DM4" s="73"/>
      <c r="DN4" s="73"/>
      <c r="DO4" s="73"/>
      <c r="DP4" s="73"/>
      <c r="DQ4" s="73"/>
      <c r="DR4" s="73"/>
      <c r="DS4" s="73"/>
      <c r="DT4" s="73" t="s">
        <v>64</v>
      </c>
      <c r="DU4" s="73"/>
      <c r="DV4" s="73"/>
      <c r="DW4" s="73"/>
      <c r="DX4" s="73"/>
      <c r="DY4" s="73"/>
      <c r="DZ4" s="73"/>
      <c r="EA4" s="73"/>
      <c r="EB4" s="73"/>
      <c r="EC4" s="73"/>
      <c r="ED4" s="73"/>
      <c r="EE4" s="73" t="s">
        <v>65</v>
      </c>
      <c r="EF4" s="73"/>
      <c r="EG4" s="73"/>
      <c r="EH4" s="73"/>
      <c r="EI4" s="73"/>
      <c r="EJ4" s="73"/>
      <c r="EK4" s="73"/>
      <c r="EL4" s="73"/>
      <c r="EM4" s="73"/>
      <c r="EN4" s="73"/>
      <c r="EO4" s="73"/>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2022</v>
      </c>
      <c r="C6" s="19">
        <f t="shared" ref="C6:X6" si="3">C7</f>
        <v>382043</v>
      </c>
      <c r="D6" s="19">
        <f t="shared" si="3"/>
        <v>46</v>
      </c>
      <c r="E6" s="19">
        <f t="shared" si="3"/>
        <v>17</v>
      </c>
      <c r="F6" s="19">
        <f t="shared" si="3"/>
        <v>4</v>
      </c>
      <c r="G6" s="19">
        <f t="shared" si="3"/>
        <v>0</v>
      </c>
      <c r="H6" s="19" t="str">
        <f t="shared" si="3"/>
        <v>愛媛県　八幡浜市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52.72</v>
      </c>
      <c r="P6" s="20">
        <f t="shared" si="3"/>
        <v>3.27</v>
      </c>
      <c r="Q6" s="20">
        <f t="shared" si="3"/>
        <v>106.13</v>
      </c>
      <c r="R6" s="20">
        <f t="shared" si="3"/>
        <v>3060</v>
      </c>
      <c r="S6" s="20">
        <f t="shared" si="3"/>
        <v>31293</v>
      </c>
      <c r="T6" s="20">
        <f t="shared" si="3"/>
        <v>132.65</v>
      </c>
      <c r="U6" s="20">
        <f t="shared" si="3"/>
        <v>235.91</v>
      </c>
      <c r="V6" s="20">
        <f t="shared" si="3"/>
        <v>1013</v>
      </c>
      <c r="W6" s="20">
        <f t="shared" si="3"/>
        <v>0.26</v>
      </c>
      <c r="X6" s="20">
        <f t="shared" si="3"/>
        <v>3896.15</v>
      </c>
      <c r="Y6" s="21" t="str">
        <f>IF(Y7="",NA(),Y7)</f>
        <v>-</v>
      </c>
      <c r="Z6" s="21">
        <f t="shared" ref="Z6:AH6" si="4">IF(Z7="",NA(),Z7)</f>
        <v>144.63999999999999</v>
      </c>
      <c r="AA6" s="21">
        <f t="shared" si="4"/>
        <v>145.53</v>
      </c>
      <c r="AB6" s="21">
        <f t="shared" si="4"/>
        <v>149.49</v>
      </c>
      <c r="AC6" s="21">
        <f t="shared" si="4"/>
        <v>126.42</v>
      </c>
      <c r="AD6" s="21" t="str">
        <f t="shared" si="4"/>
        <v>-</v>
      </c>
      <c r="AE6" s="21">
        <f t="shared" si="4"/>
        <v>102.73</v>
      </c>
      <c r="AF6" s="21">
        <f t="shared" si="4"/>
        <v>105.78</v>
      </c>
      <c r="AG6" s="21">
        <f t="shared" si="4"/>
        <v>106.09</v>
      </c>
      <c r="AH6" s="21">
        <f t="shared" si="4"/>
        <v>106.44</v>
      </c>
      <c r="AI6" s="20" t="str">
        <f>IF(AI7="","",IF(AI7="-","【-】","【"&amp;SUBSTITUTE(TEXT(AI7,"#,##0.00"),"-","△")&amp;"】"))</f>
        <v>【104.54】</v>
      </c>
      <c r="AJ6" s="21" t="str">
        <f>IF(AJ7="",NA(),AJ7)</f>
        <v>-</v>
      </c>
      <c r="AK6" s="20">
        <f t="shared" ref="AK6:AS6" si="5">IF(AK7="",NA(),AK7)</f>
        <v>0</v>
      </c>
      <c r="AL6" s="20">
        <f t="shared" si="5"/>
        <v>0</v>
      </c>
      <c r="AM6" s="20">
        <f t="shared" si="5"/>
        <v>0</v>
      </c>
      <c r="AN6" s="20">
        <f t="shared" si="5"/>
        <v>0</v>
      </c>
      <c r="AO6" s="21" t="str">
        <f t="shared" si="5"/>
        <v>-</v>
      </c>
      <c r="AP6" s="21">
        <f t="shared" si="5"/>
        <v>94.97</v>
      </c>
      <c r="AQ6" s="21">
        <f t="shared" si="5"/>
        <v>63.96</v>
      </c>
      <c r="AR6" s="21">
        <f t="shared" si="5"/>
        <v>69.42</v>
      </c>
      <c r="AS6" s="21">
        <f t="shared" si="5"/>
        <v>72.86</v>
      </c>
      <c r="AT6" s="20" t="str">
        <f>IF(AT7="","",IF(AT7="-","【-】","【"&amp;SUBSTITUTE(TEXT(AT7,"#,##0.00"),"-","△")&amp;"】"))</f>
        <v>【65.93】</v>
      </c>
      <c r="AU6" s="21" t="str">
        <f>IF(AU7="",NA(),AU7)</f>
        <v>-</v>
      </c>
      <c r="AV6" s="21">
        <f t="shared" ref="AV6:BD6" si="6">IF(AV7="",NA(),AV7)</f>
        <v>2.9</v>
      </c>
      <c r="AW6" s="21">
        <f t="shared" si="6"/>
        <v>7.39</v>
      </c>
      <c r="AX6" s="21">
        <f t="shared" si="6"/>
        <v>8.56</v>
      </c>
      <c r="AY6" s="21">
        <f t="shared" si="6"/>
        <v>13.01</v>
      </c>
      <c r="AZ6" s="21" t="str">
        <f t="shared" si="6"/>
        <v>-</v>
      </c>
      <c r="BA6" s="21">
        <f t="shared" si="6"/>
        <v>47.72</v>
      </c>
      <c r="BB6" s="21">
        <f t="shared" si="6"/>
        <v>44.24</v>
      </c>
      <c r="BC6" s="21">
        <f t="shared" si="6"/>
        <v>43.07</v>
      </c>
      <c r="BD6" s="21">
        <f t="shared" si="6"/>
        <v>45.42</v>
      </c>
      <c r="BE6" s="20" t="str">
        <f>IF(BE7="","",IF(BE7="-","【-】","【"&amp;SUBSTITUTE(TEXT(BE7,"#,##0.00"),"-","△")&amp;"】"))</f>
        <v>【44.25】</v>
      </c>
      <c r="BF6" s="21" t="str">
        <f>IF(BF7="",NA(),BF7)</f>
        <v>-</v>
      </c>
      <c r="BG6" s="20">
        <f t="shared" ref="BG6:BO6" si="7">IF(BG7="",NA(),BG7)</f>
        <v>0</v>
      </c>
      <c r="BH6" s="20">
        <f t="shared" si="7"/>
        <v>0</v>
      </c>
      <c r="BI6" s="20">
        <f t="shared" si="7"/>
        <v>0</v>
      </c>
      <c r="BJ6" s="20">
        <f t="shared" si="7"/>
        <v>0</v>
      </c>
      <c r="BK6" s="21" t="str">
        <f t="shared" si="7"/>
        <v>-</v>
      </c>
      <c r="BL6" s="21">
        <f t="shared" si="7"/>
        <v>1206.79</v>
      </c>
      <c r="BM6" s="21">
        <f t="shared" si="7"/>
        <v>1258.43</v>
      </c>
      <c r="BN6" s="21">
        <f t="shared" si="7"/>
        <v>1163.75</v>
      </c>
      <c r="BO6" s="21">
        <f t="shared" si="7"/>
        <v>1195.47</v>
      </c>
      <c r="BP6" s="20" t="str">
        <f>IF(BP7="","",IF(BP7="-","【-】","【"&amp;SUBSTITUTE(TEXT(BP7,"#,##0.00"),"-","△")&amp;"】"))</f>
        <v>【1,182.11】</v>
      </c>
      <c r="BQ6" s="21" t="str">
        <f>IF(BQ7="",NA(),BQ7)</f>
        <v>-</v>
      </c>
      <c r="BR6" s="21">
        <f t="shared" ref="BR6:BZ6" si="8">IF(BR7="",NA(),BR7)</f>
        <v>77.27</v>
      </c>
      <c r="BS6" s="21">
        <f t="shared" si="8"/>
        <v>72.709999999999994</v>
      </c>
      <c r="BT6" s="21">
        <f t="shared" si="8"/>
        <v>64.36</v>
      </c>
      <c r="BU6" s="21">
        <f t="shared" si="8"/>
        <v>60.58</v>
      </c>
      <c r="BV6" s="21" t="str">
        <f t="shared" si="8"/>
        <v>-</v>
      </c>
      <c r="BW6" s="21">
        <f t="shared" si="8"/>
        <v>71.84</v>
      </c>
      <c r="BX6" s="21">
        <f t="shared" si="8"/>
        <v>73.36</v>
      </c>
      <c r="BY6" s="21">
        <f t="shared" si="8"/>
        <v>72.599999999999994</v>
      </c>
      <c r="BZ6" s="21">
        <f t="shared" si="8"/>
        <v>69.430000000000007</v>
      </c>
      <c r="CA6" s="20" t="str">
        <f>IF(CA7="","",IF(CA7="-","【-】","【"&amp;SUBSTITUTE(TEXT(CA7,"#,##0.00"),"-","△")&amp;"】"))</f>
        <v>【73.78】</v>
      </c>
      <c r="CB6" s="21" t="str">
        <f>IF(CB7="",NA(),CB7)</f>
        <v>-</v>
      </c>
      <c r="CC6" s="21">
        <f t="shared" ref="CC6:CK6" si="9">IF(CC7="",NA(),CC7)</f>
        <v>200.09</v>
      </c>
      <c r="CD6" s="21">
        <f t="shared" si="9"/>
        <v>213.79</v>
      </c>
      <c r="CE6" s="21">
        <f t="shared" si="9"/>
        <v>241.77</v>
      </c>
      <c r="CF6" s="21">
        <f t="shared" si="9"/>
        <v>257</v>
      </c>
      <c r="CG6" s="21" t="str">
        <f t="shared" si="9"/>
        <v>-</v>
      </c>
      <c r="CH6" s="21">
        <f t="shared" si="9"/>
        <v>228.47</v>
      </c>
      <c r="CI6" s="21">
        <f t="shared" si="9"/>
        <v>224.88</v>
      </c>
      <c r="CJ6" s="21">
        <f t="shared" si="9"/>
        <v>228.64</v>
      </c>
      <c r="CK6" s="21">
        <f t="shared" si="9"/>
        <v>239.46</v>
      </c>
      <c r="CL6" s="20" t="str">
        <f>IF(CL7="","",IF(CL7="-","【-】","【"&amp;SUBSTITUTE(TEXT(CL7,"#,##0.00"),"-","△")&amp;"】"))</f>
        <v>【220.62】</v>
      </c>
      <c r="CM6" s="21" t="str">
        <f>IF(CM7="",NA(),CM7)</f>
        <v>-</v>
      </c>
      <c r="CN6" s="21">
        <f t="shared" ref="CN6:CV6" si="10">IF(CN7="",NA(),CN7)</f>
        <v>29.21</v>
      </c>
      <c r="CO6" s="21">
        <f t="shared" si="10"/>
        <v>29.47</v>
      </c>
      <c r="CP6" s="21">
        <f t="shared" si="10"/>
        <v>28.42</v>
      </c>
      <c r="CQ6" s="21">
        <f t="shared" si="10"/>
        <v>30</v>
      </c>
      <c r="CR6" s="21" t="str">
        <f t="shared" si="10"/>
        <v>-</v>
      </c>
      <c r="CS6" s="21">
        <f t="shared" si="10"/>
        <v>42.47</v>
      </c>
      <c r="CT6" s="21">
        <f t="shared" si="10"/>
        <v>42.4</v>
      </c>
      <c r="CU6" s="21">
        <f t="shared" si="10"/>
        <v>42.28</v>
      </c>
      <c r="CV6" s="21">
        <f t="shared" si="10"/>
        <v>41.06</v>
      </c>
      <c r="CW6" s="20" t="str">
        <f>IF(CW7="","",IF(CW7="-","【-】","【"&amp;SUBSTITUTE(TEXT(CW7,"#,##0.00"),"-","△")&amp;"】"))</f>
        <v>【42.22】</v>
      </c>
      <c r="CX6" s="21" t="str">
        <f>IF(CX7="",NA(),CX7)</f>
        <v>-</v>
      </c>
      <c r="CY6" s="21">
        <f t="shared" ref="CY6:DG6" si="11">IF(CY7="",NA(),CY7)</f>
        <v>90.65</v>
      </c>
      <c r="CZ6" s="21">
        <f t="shared" si="11"/>
        <v>90.79</v>
      </c>
      <c r="DA6" s="21">
        <f t="shared" si="11"/>
        <v>91.61</v>
      </c>
      <c r="DB6" s="21">
        <f t="shared" si="11"/>
        <v>92.79</v>
      </c>
      <c r="DC6" s="21" t="str">
        <f t="shared" si="11"/>
        <v>-</v>
      </c>
      <c r="DD6" s="21">
        <f t="shared" si="11"/>
        <v>83.75</v>
      </c>
      <c r="DE6" s="21">
        <f t="shared" si="11"/>
        <v>84.19</v>
      </c>
      <c r="DF6" s="21">
        <f t="shared" si="11"/>
        <v>84.34</v>
      </c>
      <c r="DG6" s="21">
        <f t="shared" si="11"/>
        <v>84.34</v>
      </c>
      <c r="DH6" s="20" t="str">
        <f>IF(DH7="","",IF(DH7="-","【-】","【"&amp;SUBSTITUTE(TEXT(DH7,"#,##0.00"),"-","△")&amp;"】"))</f>
        <v>【85.67】</v>
      </c>
      <c r="DI6" s="21" t="str">
        <f>IF(DI7="",NA(),DI7)</f>
        <v>-</v>
      </c>
      <c r="DJ6" s="21">
        <f t="shared" ref="DJ6:DR6" si="12">IF(DJ7="",NA(),DJ7)</f>
        <v>49.09</v>
      </c>
      <c r="DK6" s="21">
        <f t="shared" si="12"/>
        <v>51.62</v>
      </c>
      <c r="DL6" s="21">
        <f t="shared" si="12"/>
        <v>53.87</v>
      </c>
      <c r="DM6" s="21">
        <f t="shared" si="12"/>
        <v>55.74</v>
      </c>
      <c r="DN6" s="21" t="str">
        <f t="shared" si="12"/>
        <v>-</v>
      </c>
      <c r="DO6" s="21">
        <f t="shared" si="12"/>
        <v>24.68</v>
      </c>
      <c r="DP6" s="21">
        <f t="shared" si="12"/>
        <v>21.36</v>
      </c>
      <c r="DQ6" s="21">
        <f t="shared" si="12"/>
        <v>22.79</v>
      </c>
      <c r="DR6" s="21">
        <f t="shared" si="12"/>
        <v>24.8</v>
      </c>
      <c r="DS6" s="20" t="str">
        <f>IF(DS7="","",IF(DS7="-","【-】","【"&amp;SUBSTITUTE(TEXT(DS7,"#,##0.00"),"-","△")&amp;"】"))</f>
        <v>【28.00】</v>
      </c>
      <c r="DT6" s="21" t="str">
        <f>IF(DT7="",NA(),DT7)</f>
        <v>-</v>
      </c>
      <c r="DU6" s="20">
        <f t="shared" ref="DU6:EC6" si="13">IF(DU7="",NA(),DU7)</f>
        <v>0</v>
      </c>
      <c r="DV6" s="20">
        <f t="shared" si="13"/>
        <v>0</v>
      </c>
      <c r="DW6" s="20">
        <f t="shared" si="13"/>
        <v>0</v>
      </c>
      <c r="DX6" s="20">
        <f t="shared" si="13"/>
        <v>0</v>
      </c>
      <c r="DY6" s="21" t="str">
        <f t="shared" si="13"/>
        <v>-</v>
      </c>
      <c r="DZ6" s="21">
        <f t="shared" si="13"/>
        <v>8.6199999999999992</v>
      </c>
      <c r="EA6" s="21">
        <f t="shared" si="13"/>
        <v>0.01</v>
      </c>
      <c r="EB6" s="21">
        <f t="shared" si="13"/>
        <v>0.01</v>
      </c>
      <c r="EC6" s="21">
        <f t="shared" si="13"/>
        <v>0.02</v>
      </c>
      <c r="ED6" s="20" t="str">
        <f>IF(ED7="","",IF(ED7="-","【-】","【"&amp;SUBSTITUTE(TEXT(ED7,"#,##0.00"),"-","△")&amp;"】"))</f>
        <v>【0.03】</v>
      </c>
      <c r="EE6" s="21" t="str">
        <f>IF(EE7="",NA(),EE7)</f>
        <v>-</v>
      </c>
      <c r="EF6" s="20">
        <f t="shared" ref="EF6:EN6" si="14">IF(EF7="",NA(),EF7)</f>
        <v>0</v>
      </c>
      <c r="EG6" s="20">
        <f t="shared" si="14"/>
        <v>0</v>
      </c>
      <c r="EH6" s="20">
        <f t="shared" si="14"/>
        <v>0</v>
      </c>
      <c r="EI6" s="20">
        <f t="shared" si="14"/>
        <v>0</v>
      </c>
      <c r="EJ6" s="21" t="str">
        <f t="shared" si="14"/>
        <v>-</v>
      </c>
      <c r="EK6" s="21">
        <f t="shared" si="14"/>
        <v>0.36</v>
      </c>
      <c r="EL6" s="21">
        <f t="shared" si="14"/>
        <v>0.39</v>
      </c>
      <c r="EM6" s="21">
        <f t="shared" si="14"/>
        <v>0.1</v>
      </c>
      <c r="EN6" s="21">
        <f t="shared" si="14"/>
        <v>0.08</v>
      </c>
      <c r="EO6" s="20" t="str">
        <f>IF(EO7="","",IF(EO7="-","【-】","【"&amp;SUBSTITUTE(TEXT(EO7,"#,##0.00"),"-","△")&amp;"】"))</f>
        <v>【0.13】</v>
      </c>
    </row>
    <row r="7" spans="1:148" s="22" customFormat="1" x14ac:dyDescent="0.15">
      <c r="A7" s="14"/>
      <c r="B7" s="23">
        <v>2022</v>
      </c>
      <c r="C7" s="23">
        <v>382043</v>
      </c>
      <c r="D7" s="23">
        <v>46</v>
      </c>
      <c r="E7" s="23">
        <v>17</v>
      </c>
      <c r="F7" s="23">
        <v>4</v>
      </c>
      <c r="G7" s="23">
        <v>0</v>
      </c>
      <c r="H7" s="23" t="s">
        <v>95</v>
      </c>
      <c r="I7" s="23" t="s">
        <v>96</v>
      </c>
      <c r="J7" s="23" t="s">
        <v>97</v>
      </c>
      <c r="K7" s="23" t="s">
        <v>98</v>
      </c>
      <c r="L7" s="23" t="s">
        <v>99</v>
      </c>
      <c r="M7" s="23" t="s">
        <v>100</v>
      </c>
      <c r="N7" s="24" t="s">
        <v>101</v>
      </c>
      <c r="O7" s="24">
        <v>52.72</v>
      </c>
      <c r="P7" s="24">
        <v>3.27</v>
      </c>
      <c r="Q7" s="24">
        <v>106.13</v>
      </c>
      <c r="R7" s="24">
        <v>3060</v>
      </c>
      <c r="S7" s="24">
        <v>31293</v>
      </c>
      <c r="T7" s="24">
        <v>132.65</v>
      </c>
      <c r="U7" s="24">
        <v>235.91</v>
      </c>
      <c r="V7" s="24">
        <v>1013</v>
      </c>
      <c r="W7" s="24">
        <v>0.26</v>
      </c>
      <c r="X7" s="24">
        <v>3896.15</v>
      </c>
      <c r="Y7" s="24" t="s">
        <v>101</v>
      </c>
      <c r="Z7" s="24">
        <v>144.63999999999999</v>
      </c>
      <c r="AA7" s="24">
        <v>145.53</v>
      </c>
      <c r="AB7" s="24">
        <v>149.49</v>
      </c>
      <c r="AC7" s="24">
        <v>126.42</v>
      </c>
      <c r="AD7" s="24" t="s">
        <v>101</v>
      </c>
      <c r="AE7" s="24">
        <v>102.73</v>
      </c>
      <c r="AF7" s="24">
        <v>105.78</v>
      </c>
      <c r="AG7" s="24">
        <v>106.09</v>
      </c>
      <c r="AH7" s="24">
        <v>106.44</v>
      </c>
      <c r="AI7" s="24">
        <v>104.54</v>
      </c>
      <c r="AJ7" s="24" t="s">
        <v>101</v>
      </c>
      <c r="AK7" s="24">
        <v>0</v>
      </c>
      <c r="AL7" s="24">
        <v>0</v>
      </c>
      <c r="AM7" s="24">
        <v>0</v>
      </c>
      <c r="AN7" s="24">
        <v>0</v>
      </c>
      <c r="AO7" s="24" t="s">
        <v>101</v>
      </c>
      <c r="AP7" s="24">
        <v>94.97</v>
      </c>
      <c r="AQ7" s="24">
        <v>63.96</v>
      </c>
      <c r="AR7" s="24">
        <v>69.42</v>
      </c>
      <c r="AS7" s="24">
        <v>72.86</v>
      </c>
      <c r="AT7" s="24">
        <v>65.930000000000007</v>
      </c>
      <c r="AU7" s="24" t="s">
        <v>101</v>
      </c>
      <c r="AV7" s="24">
        <v>2.9</v>
      </c>
      <c r="AW7" s="24">
        <v>7.39</v>
      </c>
      <c r="AX7" s="24">
        <v>8.56</v>
      </c>
      <c r="AY7" s="24">
        <v>13.01</v>
      </c>
      <c r="AZ7" s="24" t="s">
        <v>101</v>
      </c>
      <c r="BA7" s="24">
        <v>47.72</v>
      </c>
      <c r="BB7" s="24">
        <v>44.24</v>
      </c>
      <c r="BC7" s="24">
        <v>43.07</v>
      </c>
      <c r="BD7" s="24">
        <v>45.42</v>
      </c>
      <c r="BE7" s="24">
        <v>44.25</v>
      </c>
      <c r="BF7" s="24" t="s">
        <v>101</v>
      </c>
      <c r="BG7" s="24">
        <v>0</v>
      </c>
      <c r="BH7" s="24">
        <v>0</v>
      </c>
      <c r="BI7" s="24">
        <v>0</v>
      </c>
      <c r="BJ7" s="24">
        <v>0</v>
      </c>
      <c r="BK7" s="24" t="s">
        <v>101</v>
      </c>
      <c r="BL7" s="24">
        <v>1206.79</v>
      </c>
      <c r="BM7" s="24">
        <v>1258.43</v>
      </c>
      <c r="BN7" s="24">
        <v>1163.75</v>
      </c>
      <c r="BO7" s="24">
        <v>1195.47</v>
      </c>
      <c r="BP7" s="24">
        <v>1182.1099999999999</v>
      </c>
      <c r="BQ7" s="24" t="s">
        <v>101</v>
      </c>
      <c r="BR7" s="24">
        <v>77.27</v>
      </c>
      <c r="BS7" s="24">
        <v>72.709999999999994</v>
      </c>
      <c r="BT7" s="24">
        <v>64.36</v>
      </c>
      <c r="BU7" s="24">
        <v>60.58</v>
      </c>
      <c r="BV7" s="24" t="s">
        <v>101</v>
      </c>
      <c r="BW7" s="24">
        <v>71.84</v>
      </c>
      <c r="BX7" s="24">
        <v>73.36</v>
      </c>
      <c r="BY7" s="24">
        <v>72.599999999999994</v>
      </c>
      <c r="BZ7" s="24">
        <v>69.430000000000007</v>
      </c>
      <c r="CA7" s="24">
        <v>73.78</v>
      </c>
      <c r="CB7" s="24" t="s">
        <v>101</v>
      </c>
      <c r="CC7" s="24">
        <v>200.09</v>
      </c>
      <c r="CD7" s="24">
        <v>213.79</v>
      </c>
      <c r="CE7" s="24">
        <v>241.77</v>
      </c>
      <c r="CF7" s="24">
        <v>257</v>
      </c>
      <c r="CG7" s="24" t="s">
        <v>101</v>
      </c>
      <c r="CH7" s="24">
        <v>228.47</v>
      </c>
      <c r="CI7" s="24">
        <v>224.88</v>
      </c>
      <c r="CJ7" s="24">
        <v>228.64</v>
      </c>
      <c r="CK7" s="24">
        <v>239.46</v>
      </c>
      <c r="CL7" s="24">
        <v>220.62</v>
      </c>
      <c r="CM7" s="24" t="s">
        <v>101</v>
      </c>
      <c r="CN7" s="24">
        <v>29.21</v>
      </c>
      <c r="CO7" s="24">
        <v>29.47</v>
      </c>
      <c r="CP7" s="24">
        <v>28.42</v>
      </c>
      <c r="CQ7" s="24">
        <v>30</v>
      </c>
      <c r="CR7" s="24" t="s">
        <v>101</v>
      </c>
      <c r="CS7" s="24">
        <v>42.47</v>
      </c>
      <c r="CT7" s="24">
        <v>42.4</v>
      </c>
      <c r="CU7" s="24">
        <v>42.28</v>
      </c>
      <c r="CV7" s="24">
        <v>41.06</v>
      </c>
      <c r="CW7" s="24">
        <v>42.22</v>
      </c>
      <c r="CX7" s="24" t="s">
        <v>101</v>
      </c>
      <c r="CY7" s="24">
        <v>90.65</v>
      </c>
      <c r="CZ7" s="24">
        <v>90.79</v>
      </c>
      <c r="DA7" s="24">
        <v>91.61</v>
      </c>
      <c r="DB7" s="24">
        <v>92.79</v>
      </c>
      <c r="DC7" s="24" t="s">
        <v>101</v>
      </c>
      <c r="DD7" s="24">
        <v>83.75</v>
      </c>
      <c r="DE7" s="24">
        <v>84.19</v>
      </c>
      <c r="DF7" s="24">
        <v>84.34</v>
      </c>
      <c r="DG7" s="24">
        <v>84.34</v>
      </c>
      <c r="DH7" s="24">
        <v>85.67</v>
      </c>
      <c r="DI7" s="24" t="s">
        <v>101</v>
      </c>
      <c r="DJ7" s="24">
        <v>49.09</v>
      </c>
      <c r="DK7" s="24">
        <v>51.62</v>
      </c>
      <c r="DL7" s="24">
        <v>53.87</v>
      </c>
      <c r="DM7" s="24">
        <v>55.74</v>
      </c>
      <c r="DN7" s="24" t="s">
        <v>101</v>
      </c>
      <c r="DO7" s="24">
        <v>24.68</v>
      </c>
      <c r="DP7" s="24">
        <v>21.36</v>
      </c>
      <c r="DQ7" s="24">
        <v>22.79</v>
      </c>
      <c r="DR7" s="24">
        <v>24.8</v>
      </c>
      <c r="DS7" s="24">
        <v>28</v>
      </c>
      <c r="DT7" s="24" t="s">
        <v>101</v>
      </c>
      <c r="DU7" s="24">
        <v>0</v>
      </c>
      <c r="DV7" s="24">
        <v>0</v>
      </c>
      <c r="DW7" s="24">
        <v>0</v>
      </c>
      <c r="DX7" s="24">
        <v>0</v>
      </c>
      <c r="DY7" s="24" t="s">
        <v>101</v>
      </c>
      <c r="DZ7" s="24">
        <v>8.6199999999999992</v>
      </c>
      <c r="EA7" s="24">
        <v>0.01</v>
      </c>
      <c r="EB7" s="24">
        <v>0.01</v>
      </c>
      <c r="EC7" s="24">
        <v>0.02</v>
      </c>
      <c r="ED7" s="24">
        <v>0.03</v>
      </c>
      <c r="EE7" s="24" t="s">
        <v>101</v>
      </c>
      <c r="EF7" s="24">
        <v>0</v>
      </c>
      <c r="EG7" s="24">
        <v>0</v>
      </c>
      <c r="EH7" s="24">
        <v>0</v>
      </c>
      <c r="EI7" s="24">
        <v>0</v>
      </c>
      <c r="EJ7" s="24" t="s">
        <v>101</v>
      </c>
      <c r="EK7" s="24">
        <v>0.36</v>
      </c>
      <c r="EL7" s="24">
        <v>0.39</v>
      </c>
      <c r="EM7" s="24">
        <v>0.1</v>
      </c>
      <c r="EN7" s="24">
        <v>0.08</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107</v>
      </c>
    </row>
    <row r="12" spans="1:148" x14ac:dyDescent="0.15">
      <c r="B12">
        <v>1</v>
      </c>
      <c r="C12">
        <v>1</v>
      </c>
      <c r="D12">
        <v>2</v>
      </c>
      <c r="E12">
        <v>3</v>
      </c>
      <c r="F12">
        <v>4</v>
      </c>
      <c r="G12" t="s">
        <v>108</v>
      </c>
    </row>
    <row r="13" spans="1:148" x14ac:dyDescent="0.15">
      <c r="B13" t="s">
        <v>109</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2023-12-12T00:58:34Z</dcterms:created>
  <dcterms:modified xsi:type="dcterms:W3CDTF">2024-01-18T05:08:45Z</dcterms:modified>
  <cp:category/>
</cp:coreProperties>
</file>