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07 経営比較分析表\R4分（R5文書に保存）\240116_公営企業に係る経営比較分析表（令和４年度決算）の分析等について\05 HP掲載データ\作業\打ち返し用\"/>
    </mc:Choice>
  </mc:AlternateContent>
  <xr:revisionPtr revIDLastSave="0" documentId="13_ncr:1_{FCCD100A-698C-4116-A4CE-EDFE09595160}" xr6:coauthVersionLast="36" xr6:coauthVersionMax="36" xr10:uidLastSave="{00000000-0000-0000-0000-000000000000}"/>
  <workbookProtection workbookAlgorithmName="SHA-512" workbookHashValue="xbQLPDIRwDa+rJHsLgl5wyO/RfQ5KhHMixSzXv/VpZcFCvLrTC7qkxchwErqPwu+DoCvGRKD5YZXuDB32RQCQQ==" workbookSaltValue="5EVZ8aojqVIL78uRZHH9ug==" workbookSpinCount="100000" lockStructure="1"/>
  <bookViews>
    <workbookView xWindow="0" yWindow="15" windowWidth="15360" windowHeight="76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JV31" i="4" s="1"/>
  <c r="DK7" i="5"/>
  <c r="DI7" i="5"/>
  <c r="DH7" i="5"/>
  <c r="LT78" i="4" s="1"/>
  <c r="DG7" i="5"/>
  <c r="DF7" i="5"/>
  <c r="DE7" i="5"/>
  <c r="DD7" i="5"/>
  <c r="DC7" i="5"/>
  <c r="DB7" i="5"/>
  <c r="DA7" i="5"/>
  <c r="CZ7" i="5"/>
  <c r="CN7" i="5"/>
  <c r="CM7" i="5"/>
  <c r="CV67" i="4" s="1"/>
  <c r="BZ7" i="5"/>
  <c r="MA53" i="4" s="1"/>
  <c r="BY7" i="5"/>
  <c r="LH53" i="4" s="1"/>
  <c r="BX7" i="5"/>
  <c r="BW7" i="5"/>
  <c r="BV7" i="5"/>
  <c r="BU7" i="5"/>
  <c r="BT7" i="5"/>
  <c r="BS7" i="5"/>
  <c r="BR7" i="5"/>
  <c r="BQ7" i="5"/>
  <c r="BO7" i="5"/>
  <c r="HJ53" i="4" s="1"/>
  <c r="BN7" i="5"/>
  <c r="BM7" i="5"/>
  <c r="BL7" i="5"/>
  <c r="FE53" i="4" s="1"/>
  <c r="BK7" i="5"/>
  <c r="BJ7" i="5"/>
  <c r="BI7" i="5"/>
  <c r="BH7" i="5"/>
  <c r="BG7" i="5"/>
  <c r="BF7" i="5"/>
  <c r="BD7" i="5"/>
  <c r="BC7" i="5"/>
  <c r="BB7" i="5"/>
  <c r="BG53" i="4" s="1"/>
  <c r="BA7" i="5"/>
  <c r="AN53" i="4" s="1"/>
  <c r="AZ7" i="5"/>
  <c r="U53" i="4" s="1"/>
  <c r="AY7" i="5"/>
  <c r="CS52" i="4" s="1"/>
  <c r="AX7" i="5"/>
  <c r="AW7" i="5"/>
  <c r="AV7" i="5"/>
  <c r="AU7" i="5"/>
  <c r="AS7" i="5"/>
  <c r="AR7" i="5"/>
  <c r="AQ7" i="5"/>
  <c r="AP7" i="5"/>
  <c r="AO7" i="5"/>
  <c r="EL32" i="4" s="1"/>
  <c r="AN7" i="5"/>
  <c r="AM7" i="5"/>
  <c r="AL7" i="5"/>
  <c r="FX31" i="4" s="1"/>
  <c r="AK7" i="5"/>
  <c r="AJ7" i="5"/>
  <c r="AH7" i="5"/>
  <c r="AG7" i="5"/>
  <c r="AF7" i="5"/>
  <c r="AE7" i="5"/>
  <c r="AD7" i="5"/>
  <c r="AC7" i="5"/>
  <c r="AB7" i="5"/>
  <c r="AA7" i="5"/>
  <c r="Z7" i="5"/>
  <c r="Y7" i="5"/>
  <c r="U31" i="4" s="1"/>
  <c r="X7" i="5"/>
  <c r="W7" i="5"/>
  <c r="V7" i="5"/>
  <c r="U7" i="5"/>
  <c r="T7" i="5"/>
  <c r="S7" i="5"/>
  <c r="R7" i="5"/>
  <c r="Q7" i="5"/>
  <c r="P7" i="5"/>
  <c r="O7" i="5"/>
  <c r="B10" i="4" s="1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KO53" i="4"/>
  <c r="JV53" i="4"/>
  <c r="JC53" i="4"/>
  <c r="GQ53" i="4"/>
  <c r="FX53" i="4"/>
  <c r="EL53" i="4"/>
  <c r="CS53" i="4"/>
  <c r="BZ53" i="4"/>
  <c r="MA52" i="4"/>
  <c r="LH52" i="4"/>
  <c r="KO52" i="4"/>
  <c r="JV52" i="4"/>
  <c r="JC52" i="4"/>
  <c r="HJ52" i="4"/>
  <c r="GQ52" i="4"/>
  <c r="FX52" i="4"/>
  <c r="FE52" i="4"/>
  <c r="EL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CS32" i="4"/>
  <c r="BZ32" i="4"/>
  <c r="BG32" i="4"/>
  <c r="AN32" i="4"/>
  <c r="U32" i="4"/>
  <c r="MA31" i="4"/>
  <c r="LH31" i="4"/>
  <c r="KO31" i="4"/>
  <c r="JC31" i="4"/>
  <c r="HJ31" i="4"/>
  <c r="GQ31" i="4"/>
  <c r="FE31" i="4"/>
  <c r="EL31" i="4"/>
  <c r="CS31" i="4"/>
  <c r="BZ31" i="4"/>
  <c r="BG31" i="4"/>
  <c r="AN31" i="4"/>
  <c r="LJ10" i="4"/>
  <c r="JQ10" i="4"/>
  <c r="HX10" i="4"/>
  <c r="DU10" i="4"/>
  <c r="CF10" i="4"/>
  <c r="LJ8" i="4"/>
  <c r="JQ8" i="4"/>
  <c r="HX8" i="4"/>
  <c r="FJ8" i="4"/>
  <c r="DU8" i="4"/>
  <c r="CF8" i="4"/>
  <c r="AQ8" i="4"/>
  <c r="B8" i="4"/>
  <c r="MI76" i="4" l="1"/>
  <c r="HJ51" i="4"/>
  <c r="MA30" i="4"/>
  <c r="MA51" i="4"/>
  <c r="IT76" i="4"/>
  <c r="CS51" i="4"/>
  <c r="HJ30" i="4"/>
  <c r="CS30" i="4"/>
  <c r="BZ76" i="4"/>
  <c r="C11" i="5"/>
  <c r="D11" i="5"/>
  <c r="E11" i="5"/>
  <c r="B11" i="5"/>
  <c r="BK76" i="4" l="1"/>
  <c r="LH51" i="4"/>
  <c r="GQ30" i="4"/>
  <c r="BZ30" i="4"/>
  <c r="LT76" i="4"/>
  <c r="GQ51" i="4"/>
  <c r="LH30" i="4"/>
  <c r="IE76" i="4"/>
  <c r="BZ51" i="4"/>
  <c r="BG30" i="4"/>
  <c r="FX51" i="4"/>
  <c r="BG51" i="4"/>
  <c r="AV76" i="4"/>
  <c r="KO51" i="4"/>
  <c r="LE76" i="4"/>
  <c r="FX30" i="4"/>
  <c r="KO30" i="4"/>
  <c r="HP76" i="4"/>
  <c r="FE51" i="4"/>
  <c r="JV30" i="4"/>
  <c r="HA76" i="4"/>
  <c r="AN51" i="4"/>
  <c r="FE30" i="4"/>
  <c r="JV51" i="4"/>
  <c r="AN30" i="4"/>
  <c r="KP76" i="4"/>
  <c r="AG76" i="4"/>
  <c r="KA76" i="4"/>
  <c r="EL51" i="4"/>
  <c r="JC30" i="4"/>
  <c r="U30" i="4"/>
  <c r="R76" i="4"/>
  <c r="GL76" i="4"/>
  <c r="U51" i="4"/>
  <c r="EL30" i="4"/>
  <c r="JC51" i="4"/>
</calcChain>
</file>

<file path=xl/sharedStrings.xml><?xml version="1.0" encoding="utf-8"?>
<sst xmlns="http://schemas.openxmlformats.org/spreadsheetml/2006/main" count="278" uniqueCount="126">
  <si>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</si>
  <si>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</si>
  <si>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</si>
  <si>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</si>
  <si>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</si>
  <si>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</si>
  <si>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</si>
  <si>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</si>
  <si>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</si>
  <si>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</si>
  <si>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</si>
  <si>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</si>
  <si>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</si>
  <si>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</si>
  <si>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</si>
  <si>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</si>
  <si>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</si>
  <si>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</si>
  <si>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</si>
  <si>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</si>
  <si>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</si>
  <si>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</si>
  <si>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</si>
  <si>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</si>
  <si>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</si>
  <si>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</si>
  <si>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</si>
  <si>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</si>
  <si>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</si>
  <si>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</si>
  <si>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</si>
  <si>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</si>
  <si>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</si>
  <si>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</si>
  <si>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</si>
  <si>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</si>
  <si>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</si>
  <si>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</si>
  <si>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</si>
  <si>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</si>
  <si>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</si>
  <si>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</si>
  <si>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</si>
  <si>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</si>
  <si>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</si>
  <si>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</si>
  <si>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</si>
  <si>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</si>
  <si>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</si>
  <si>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</si>
  <si>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</si>
  <si>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</si>
  <si>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</si>
  <si>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</si>
  <si>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</si>
  <si>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</si>
  <si>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</si>
  <si>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</si>
  <si>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</si>
  <si>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</si>
  <si>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</si>
  <si>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</si>
  <si>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</si>
  <si>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</si>
  <si>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</si>
  <si>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</si>
  <si>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</si>
  <si>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</si>
  <si>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</si>
  <si>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</si>
  <si>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</si>
  <si>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</si>
  <si>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</si>
  <si>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</si>
  <si>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</si>
  <si>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</si>
  <si>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</si>
  <si>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</si>
  <si>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</si>
  <si>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</si>
  <si>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</si>
  <si>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</si>
  <si>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</si>
  <si>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</si>
  <si>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</si>
  <si>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</si>
  <si>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</si>
  <si>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</si>
  <si>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</si>
  <si>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</si>
  <si>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</si>
  <si>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</si>
  <si>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</si>
  <si>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</si>
  <si>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</si>
  <si>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</si>
  <si>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</si>
  <si>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</si>
  <si>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</si>
  <si>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</si>
  <si>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</si>
  <si>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</si>
  <si>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</si>
  <si>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</si>
  <si>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</si>
  <si>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八幡浜市</t>
  </si>
  <si>
    <t>朝潮橋駐車場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</si>
  <si>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</si>
  <si>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</si>
  <si>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</si>
  <si>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</si>
  <si>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</si>
  <si>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</si>
  <si>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</si>
  <si>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</si>
  <si>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</si>
  <si>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</si>
  <si>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</si>
  <si>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</si>
  <si>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</si>
  <si>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</si>
  <si>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</si>
  <si>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⑪稼働率
定期駐車のみであり、ほぼ空きがない状態であるので、ほぼ100％で推移している。
</t>
    <phoneticPr fontId="5"/>
  </si>
  <si>
    <t>支出は主に電灯に係る光熱費と修繕費であり、平面駐車場で、機械等の設備もないため、大きな支出はない。駐車場も定期駐車のみであり、ほとんど空きがない状態であるため収入は安定しており、営業に関する収益性は高い。</t>
    <phoneticPr fontId="5"/>
  </si>
  <si>
    <t xml:space="preserve">①収益的収支比率
定期駐車のみの駐車場であり、収入はほぼ横ばいである。支出については、主に光熱費と修繕費であり、収益的収支比率は高くなっている。
④売上高GOP
⑤EBITDA
売上高ＧＯＰは、類似施設平均値を上回っており、収益率は高く安定している。
ＥＢＩＴＤＡが平均値を下回っているのは、収容台数が少ない小規模な駐車場であることから、利益そのものの額が少ないことが原因と考えられる。
</t>
    <phoneticPr fontId="5"/>
  </si>
  <si>
    <t xml:space="preserve">⑧設備投資見込額
平面駐車場であり、大きな改修等、新たな設備投資は見込んでいない。
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</si>
</sst>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2025.9</c:v>
                </c:pt>
                <c:pt idx="1">
                  <c:v>2214.1</c:v>
                </c:pt>
                <c:pt idx="2">
                  <c:v>1323.3</c:v>
                </c:pt>
                <c:pt idx="3">
                  <c:v>1741.2</c:v>
                </c:pt>
                <c:pt idx="4">
                  <c:v>1706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4-45AF-9D35-46308CCB0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26528"/>
        <c:axId val="55528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384.2</c:v>
                </c:pt>
                <c:pt idx="1">
                  <c:v>754.2</c:v>
                </c:pt>
                <c:pt idx="2">
                  <c:v>383.4</c:v>
                </c:pt>
                <c:pt idx="3">
                  <c:v>338.4</c:v>
                </c:pt>
                <c:pt idx="4">
                  <c:v>1268.9000000000001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4-45AF-9D35-46308CCB0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26528"/>
        <c:axId val="55528448"/>
      </c:lineChart>
      <c:catAx>
        <c:axId val="55526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528448"/>
        <c:crosses val="autoZero"/>
        <c:auto val="1"/>
        <c:lblAlgn val="ctr"/>
        <c:lblOffset val="100"/>
        <c:noMultiLvlLbl val="1"/>
      </c:catAx>
      <c:valAx>
        <c:axId val="55528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526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B-4424-885B-1146174B3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477376"/>
        <c:axId val="55479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83.1</c:v>
                </c:pt>
                <c:pt idx="1">
                  <c:v>54.4</c:v>
                </c:pt>
                <c:pt idx="2">
                  <c:v>70.3</c:v>
                </c:pt>
                <c:pt idx="3">
                  <c:v>70</c:v>
                </c:pt>
                <c:pt idx="4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B-4424-885B-1146174B3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77376"/>
        <c:axId val="55479296"/>
      </c:lineChart>
      <c:catAx>
        <c:axId val="554773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479296"/>
        <c:crosses val="autoZero"/>
        <c:auto val="1"/>
        <c:lblAlgn val="ctr"/>
        <c:lblOffset val="100"/>
        <c:noMultiLvlLbl val="1"/>
      </c:catAx>
      <c:valAx>
        <c:axId val="55479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4773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C1A-4F77-B6ED-9D3474FB9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79040"/>
        <c:axId val="61880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A-4F77-B6ED-9D3474FB9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79040"/>
        <c:axId val="61880960"/>
      </c:lineChart>
      <c:catAx>
        <c:axId val="618790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1880960"/>
        <c:crosses val="autoZero"/>
        <c:auto val="1"/>
        <c:lblAlgn val="ctr"/>
        <c:lblOffset val="100"/>
        <c:noMultiLvlLbl val="1"/>
      </c:catAx>
      <c:valAx>
        <c:axId val="61880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18790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6D9-4AFD-93F9-DBF1E3C71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925248"/>
        <c:axId val="98701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9-4AFD-93F9-DBF1E3C71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25248"/>
        <c:axId val="98701312"/>
      </c:lineChart>
      <c:catAx>
        <c:axId val="61925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8701312"/>
        <c:crosses val="autoZero"/>
        <c:auto val="1"/>
        <c:lblAlgn val="ctr"/>
        <c:lblOffset val="100"/>
        <c:noMultiLvlLbl val="1"/>
      </c:catAx>
      <c:valAx>
        <c:axId val="98701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19252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5-4425-8C0B-AC3AC1916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35616"/>
        <c:axId val="98737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3.8</c:v>
                </c:pt>
                <c:pt idx="1">
                  <c:v>2</c:v>
                </c:pt>
                <c:pt idx="2">
                  <c:v>10.199999999999999</c:v>
                </c:pt>
                <c:pt idx="3">
                  <c:v>5.0999999999999996</c:v>
                </c:pt>
                <c:pt idx="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5-4425-8C0B-AC3AC1916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5616"/>
        <c:axId val="98737536"/>
      </c:lineChart>
      <c:catAx>
        <c:axId val="98735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8737536"/>
        <c:crosses val="autoZero"/>
        <c:auto val="1"/>
        <c:lblAlgn val="ctr"/>
        <c:lblOffset val="100"/>
        <c:noMultiLvlLbl val="1"/>
      </c:catAx>
      <c:valAx>
        <c:axId val="98737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87356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AC-4DD4-BA80-A0034290D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88864"/>
        <c:axId val="98790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17</c:v>
                </c:pt>
                <c:pt idx="1">
                  <c:v>15</c:v>
                </c:pt>
                <c:pt idx="2">
                  <c:v>407</c:v>
                </c:pt>
                <c:pt idx="3">
                  <c:v>166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C-4DD4-BA80-A0034290D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88864"/>
        <c:axId val="98790784"/>
      </c:lineChart>
      <c:catAx>
        <c:axId val="987888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8790784"/>
        <c:crosses val="autoZero"/>
        <c:auto val="1"/>
        <c:lblAlgn val="ctr"/>
        <c:lblOffset val="100"/>
        <c:noMultiLvlLbl val="1"/>
      </c:catAx>
      <c:valAx>
        <c:axId val="98790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87888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96.8</c:v>
                </c:pt>
                <c:pt idx="2">
                  <c:v>96.8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4-42BB-B7FB-D80363BA3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821248"/>
        <c:axId val="98823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279.89999999999998</c:v>
                </c:pt>
                <c:pt idx="1">
                  <c:v>295.5</c:v>
                </c:pt>
                <c:pt idx="2">
                  <c:v>224.4</c:v>
                </c:pt>
                <c:pt idx="3">
                  <c:v>251.9</c:v>
                </c:pt>
                <c:pt idx="4">
                  <c:v>291.5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4-42BB-B7FB-D80363BA3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21248"/>
        <c:axId val="98823168"/>
      </c:lineChart>
      <c:catAx>
        <c:axId val="98821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8823168"/>
        <c:crosses val="autoZero"/>
        <c:auto val="1"/>
        <c:lblAlgn val="ctr"/>
        <c:lblOffset val="100"/>
        <c:noMultiLvlLbl val="1"/>
      </c:catAx>
      <c:valAx>
        <c:axId val="98823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88212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95.1</c:v>
                </c:pt>
                <c:pt idx="1">
                  <c:v>97.6</c:v>
                </c:pt>
                <c:pt idx="2">
                  <c:v>95.9</c:v>
                </c:pt>
                <c:pt idx="3">
                  <c:v>97.6</c:v>
                </c:pt>
                <c:pt idx="4">
                  <c:v>97.5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9C-4E55-98FF-856826F42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195520"/>
        <c:axId val="99205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30.4</c:v>
                </c:pt>
                <c:pt idx="1">
                  <c:v>33.6</c:v>
                </c:pt>
                <c:pt idx="2">
                  <c:v>-122.5</c:v>
                </c:pt>
                <c:pt idx="3">
                  <c:v>8.5</c:v>
                </c:pt>
                <c:pt idx="4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C-4E55-98FF-856826F42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95520"/>
        <c:axId val="99205888"/>
      </c:lineChart>
      <c:catAx>
        <c:axId val="99195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9205888"/>
        <c:crosses val="autoZero"/>
        <c:auto val="1"/>
        <c:lblAlgn val="ctr"/>
        <c:lblOffset val="100"/>
        <c:noMultiLvlLbl val="1"/>
      </c:catAx>
      <c:valAx>
        <c:axId val="99205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91955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1637</c:v>
                </c:pt>
                <c:pt idx="1">
                  <c:v>1797</c:v>
                </c:pt>
                <c:pt idx="2">
                  <c:v>1786</c:v>
                </c:pt>
                <c:pt idx="3">
                  <c:v>1871</c:v>
                </c:pt>
                <c:pt idx="4">
                  <c:v>1863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A-4158-9A40-F46866C25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52480"/>
        <c:axId val="99262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8183</c:v>
                </c:pt>
                <c:pt idx="1">
                  <c:v>7940</c:v>
                </c:pt>
                <c:pt idx="2">
                  <c:v>2576</c:v>
                </c:pt>
                <c:pt idx="3">
                  <c:v>4153</c:v>
                </c:pt>
                <c:pt idx="4">
                  <c:v>6140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A-4158-9A40-F46866C25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52480"/>
        <c:axId val="99262848"/>
      </c:lineChart>
      <c:catAx>
        <c:axId val="992524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9262848"/>
        <c:crosses val="autoZero"/>
        <c:auto val="1"/>
        <c:lblAlgn val="ctr"/>
        <c:lblOffset val="100"/>
        <c:noMultiLvlLbl val="1"/>
      </c:catAx>
      <c:valAx>
        <c:axId val="99262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92524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IS47" zoomScaleNormal="100" zoomScaleSheetLayoutView="70" workbookViewId="0">
      <selection activeCell="NU63" sqref="NU63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愛媛県八幡浜市　朝潮橋駐車場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商業施設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727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113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37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31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124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H30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R01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R02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R03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R04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H30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R01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R02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R03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R04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H30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R01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R02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R03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R04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2025.9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2214.1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1323.3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1741.2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1706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100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96.8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96.8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100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100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384.2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754.2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383.4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338.4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1268.9000000000001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3.8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2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10.199999999999999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5.0999999999999996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1.9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279.89999999999998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295.5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224.4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251.9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291.5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125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122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H30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R01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R02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R03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R04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H30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R01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R02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R03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R04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H30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R01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R02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R03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R04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95.1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97.6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95.9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97.6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97.5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1637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1797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1786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1871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1863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17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15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407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166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18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30.4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33.6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-122.5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8.5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26.6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8183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7940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2576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4153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6140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123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H30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R01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R02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R03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R04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H30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R01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R02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R03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R04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H30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R01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R02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R03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R04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83.1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54.4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70.3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70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47.6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f9r2VLKLPzdxxoPm7OUAF1Cxt9Qk4rQeLOQf+2lGnYFeV2VsMZsCUMI278awwpb07UqPVwraHbODkjrrG+W58A==" saltValue="ZmCI8tY6CpoTXQYnsL62F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100</v>
      </c>
      <c r="B6" s="48">
        <f>B8</f>
        <v>2022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5</v>
      </c>
      <c r="H6" s="48" t="str">
        <f>SUBSTITUTE(H8,"　","")</f>
        <v>愛媛県八幡浜市</v>
      </c>
      <c r="I6" s="48" t="str">
        <f t="shared" si="1"/>
        <v>朝潮橋駐車場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37</v>
      </c>
      <c r="S6" s="50" t="str">
        <f t="shared" si="1"/>
        <v>商業施設</v>
      </c>
      <c r="T6" s="50" t="str">
        <f t="shared" si="1"/>
        <v>無</v>
      </c>
      <c r="U6" s="51">
        <f t="shared" si="1"/>
        <v>727</v>
      </c>
      <c r="V6" s="51">
        <f t="shared" si="1"/>
        <v>31</v>
      </c>
      <c r="W6" s="51">
        <f t="shared" si="1"/>
        <v>0</v>
      </c>
      <c r="X6" s="50" t="str">
        <f t="shared" si="1"/>
        <v>無</v>
      </c>
      <c r="Y6" s="52">
        <f>IF(Y8="-",NA(),Y8)</f>
        <v>2025.9</v>
      </c>
      <c r="Z6" s="52">
        <f t="shared" ref="Z6:AH6" si="2">IF(Z8="-",NA(),Z8)</f>
        <v>2214.1</v>
      </c>
      <c r="AA6" s="52">
        <f t="shared" si="2"/>
        <v>1323.3</v>
      </c>
      <c r="AB6" s="52">
        <f t="shared" si="2"/>
        <v>1741.2</v>
      </c>
      <c r="AC6" s="52">
        <f t="shared" si="2"/>
        <v>1706</v>
      </c>
      <c r="AD6" s="52">
        <f t="shared" si="2"/>
        <v>384.2</v>
      </c>
      <c r="AE6" s="52">
        <f t="shared" si="2"/>
        <v>754.2</v>
      </c>
      <c r="AF6" s="52">
        <f t="shared" si="2"/>
        <v>383.4</v>
      </c>
      <c r="AG6" s="52">
        <f t="shared" si="2"/>
        <v>338.4</v>
      </c>
      <c r="AH6" s="52">
        <f t="shared" si="2"/>
        <v>1268.9000000000001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3.8</v>
      </c>
      <c r="AP6" s="52">
        <f t="shared" si="3"/>
        <v>2</v>
      </c>
      <c r="AQ6" s="52">
        <f t="shared" si="3"/>
        <v>10.199999999999999</v>
      </c>
      <c r="AR6" s="52">
        <f t="shared" si="3"/>
        <v>5.0999999999999996</v>
      </c>
      <c r="AS6" s="52">
        <f t="shared" si="3"/>
        <v>1.9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17</v>
      </c>
      <c r="BA6" s="53">
        <f t="shared" si="4"/>
        <v>15</v>
      </c>
      <c r="BB6" s="53">
        <f t="shared" si="4"/>
        <v>407</v>
      </c>
      <c r="BC6" s="53">
        <f t="shared" si="4"/>
        <v>166</v>
      </c>
      <c r="BD6" s="53">
        <f t="shared" si="4"/>
        <v>18</v>
      </c>
      <c r="BE6" s="51" t="str">
        <f>IF(BE8="-","",IF(BE8="-","【-】","【"&amp;SUBSTITUTE(TEXT(BE8,"#,##0"),"-","△")&amp;"】"))</f>
        <v>【33】</v>
      </c>
      <c r="BF6" s="52">
        <f>IF(BF8="-",NA(),BF8)</f>
        <v>95.1</v>
      </c>
      <c r="BG6" s="52">
        <f t="shared" ref="BG6:BO6" si="5">IF(BG8="-",NA(),BG8)</f>
        <v>97.6</v>
      </c>
      <c r="BH6" s="52">
        <f t="shared" si="5"/>
        <v>95.9</v>
      </c>
      <c r="BI6" s="52">
        <f t="shared" si="5"/>
        <v>97.6</v>
      </c>
      <c r="BJ6" s="52">
        <f t="shared" si="5"/>
        <v>97.5</v>
      </c>
      <c r="BK6" s="52">
        <f t="shared" si="5"/>
        <v>30.4</v>
      </c>
      <c r="BL6" s="52">
        <f t="shared" si="5"/>
        <v>33.6</v>
      </c>
      <c r="BM6" s="52">
        <f t="shared" si="5"/>
        <v>-122.5</v>
      </c>
      <c r="BN6" s="52">
        <f t="shared" si="5"/>
        <v>8.5</v>
      </c>
      <c r="BO6" s="52">
        <f t="shared" si="5"/>
        <v>26.6</v>
      </c>
      <c r="BP6" s="49" t="str">
        <f>IF(BP8="-","",IF(BP8="-","【-】","【"&amp;SUBSTITUTE(TEXT(BP8,"#,##0.0"),"-","△")&amp;"】"))</f>
        <v>【12.8】</v>
      </c>
      <c r="BQ6" s="53">
        <f>IF(BQ8="-",NA(),BQ8)</f>
        <v>1637</v>
      </c>
      <c r="BR6" s="53">
        <f t="shared" ref="BR6:BZ6" si="6">IF(BR8="-",NA(),BR8)</f>
        <v>1797</v>
      </c>
      <c r="BS6" s="53">
        <f t="shared" si="6"/>
        <v>1786</v>
      </c>
      <c r="BT6" s="53">
        <f t="shared" si="6"/>
        <v>1871</v>
      </c>
      <c r="BU6" s="53">
        <f t="shared" si="6"/>
        <v>1863</v>
      </c>
      <c r="BV6" s="53">
        <f t="shared" si="6"/>
        <v>8183</v>
      </c>
      <c r="BW6" s="53">
        <f t="shared" si="6"/>
        <v>7940</v>
      </c>
      <c r="BX6" s="53">
        <f t="shared" si="6"/>
        <v>2576</v>
      </c>
      <c r="BY6" s="53">
        <f t="shared" si="6"/>
        <v>4153</v>
      </c>
      <c r="BZ6" s="53">
        <f t="shared" si="6"/>
        <v>6140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101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83.1</v>
      </c>
      <c r="DF6" s="52">
        <f t="shared" si="8"/>
        <v>54.4</v>
      </c>
      <c r="DG6" s="52">
        <f t="shared" si="8"/>
        <v>70.3</v>
      </c>
      <c r="DH6" s="52">
        <f t="shared" si="8"/>
        <v>70</v>
      </c>
      <c r="DI6" s="52">
        <f t="shared" si="8"/>
        <v>47.6</v>
      </c>
      <c r="DJ6" s="49" t="str">
        <f>IF(DJ8="-","",IF(DJ8="-","【-】","【"&amp;SUBSTITUTE(TEXT(DJ8,"#,##0.0"),"-","△")&amp;"】"))</f>
        <v>【72.2】</v>
      </c>
      <c r="DK6" s="52">
        <f>IF(DK8="-",NA(),DK8)</f>
        <v>100</v>
      </c>
      <c r="DL6" s="52">
        <f t="shared" ref="DL6:DT6" si="9">IF(DL8="-",NA(),DL8)</f>
        <v>96.8</v>
      </c>
      <c r="DM6" s="52">
        <f t="shared" si="9"/>
        <v>96.8</v>
      </c>
      <c r="DN6" s="52">
        <f t="shared" si="9"/>
        <v>100</v>
      </c>
      <c r="DO6" s="52">
        <f t="shared" si="9"/>
        <v>100</v>
      </c>
      <c r="DP6" s="52">
        <f t="shared" si="9"/>
        <v>279.89999999999998</v>
      </c>
      <c r="DQ6" s="52">
        <f t="shared" si="9"/>
        <v>295.5</v>
      </c>
      <c r="DR6" s="52">
        <f t="shared" si="9"/>
        <v>224.4</v>
      </c>
      <c r="DS6" s="52">
        <f t="shared" si="9"/>
        <v>251.9</v>
      </c>
      <c r="DT6" s="52">
        <f t="shared" si="9"/>
        <v>291.5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15">
      <c r="A7" s="37" t="s">
        <v>102</v>
      </c>
      <c r="B7" s="48">
        <f t="shared" ref="B7:X7" si="10">B8</f>
        <v>2022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5</v>
      </c>
      <c r="H7" s="48" t="str">
        <f t="shared" si="10"/>
        <v>愛媛県　八幡浜市</v>
      </c>
      <c r="I7" s="48" t="str">
        <f t="shared" si="10"/>
        <v>朝潮橋駐車場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37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727</v>
      </c>
      <c r="V7" s="51">
        <f t="shared" si="10"/>
        <v>31</v>
      </c>
      <c r="W7" s="51">
        <f t="shared" si="10"/>
        <v>0</v>
      </c>
      <c r="X7" s="50" t="str">
        <f t="shared" si="10"/>
        <v>無</v>
      </c>
      <c r="Y7" s="52">
        <f>Y8</f>
        <v>2025.9</v>
      </c>
      <c r="Z7" s="52">
        <f t="shared" ref="Z7:AH7" si="11">Z8</f>
        <v>2214.1</v>
      </c>
      <c r="AA7" s="52">
        <f t="shared" si="11"/>
        <v>1323.3</v>
      </c>
      <c r="AB7" s="52">
        <f t="shared" si="11"/>
        <v>1741.2</v>
      </c>
      <c r="AC7" s="52">
        <f t="shared" si="11"/>
        <v>1706</v>
      </c>
      <c r="AD7" s="52">
        <f t="shared" si="11"/>
        <v>384.2</v>
      </c>
      <c r="AE7" s="52">
        <f t="shared" si="11"/>
        <v>754.2</v>
      </c>
      <c r="AF7" s="52">
        <f t="shared" si="11"/>
        <v>383.4</v>
      </c>
      <c r="AG7" s="52">
        <f t="shared" si="11"/>
        <v>338.4</v>
      </c>
      <c r="AH7" s="52">
        <f t="shared" si="11"/>
        <v>1268.9000000000001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3.8</v>
      </c>
      <c r="AP7" s="52">
        <f t="shared" si="12"/>
        <v>2</v>
      </c>
      <c r="AQ7" s="52">
        <f t="shared" si="12"/>
        <v>10.199999999999999</v>
      </c>
      <c r="AR7" s="52">
        <f t="shared" si="12"/>
        <v>5.0999999999999996</v>
      </c>
      <c r="AS7" s="52">
        <f t="shared" si="12"/>
        <v>1.9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17</v>
      </c>
      <c r="BA7" s="53">
        <f t="shared" si="13"/>
        <v>15</v>
      </c>
      <c r="BB7" s="53">
        <f t="shared" si="13"/>
        <v>407</v>
      </c>
      <c r="BC7" s="53">
        <f t="shared" si="13"/>
        <v>166</v>
      </c>
      <c r="BD7" s="53">
        <f t="shared" si="13"/>
        <v>18</v>
      </c>
      <c r="BE7" s="51"/>
      <c r="BF7" s="52">
        <f>BF8</f>
        <v>95.1</v>
      </c>
      <c r="BG7" s="52">
        <f t="shared" ref="BG7:BO7" si="14">BG8</f>
        <v>97.6</v>
      </c>
      <c r="BH7" s="52">
        <f t="shared" si="14"/>
        <v>95.9</v>
      </c>
      <c r="BI7" s="52">
        <f t="shared" si="14"/>
        <v>97.6</v>
      </c>
      <c r="BJ7" s="52">
        <f t="shared" si="14"/>
        <v>97.5</v>
      </c>
      <c r="BK7" s="52">
        <f t="shared" si="14"/>
        <v>30.4</v>
      </c>
      <c r="BL7" s="52">
        <f t="shared" si="14"/>
        <v>33.6</v>
      </c>
      <c r="BM7" s="52">
        <f t="shared" si="14"/>
        <v>-122.5</v>
      </c>
      <c r="BN7" s="52">
        <f t="shared" si="14"/>
        <v>8.5</v>
      </c>
      <c r="BO7" s="52">
        <f t="shared" si="14"/>
        <v>26.6</v>
      </c>
      <c r="BP7" s="49"/>
      <c r="BQ7" s="53">
        <f>BQ8</f>
        <v>1637</v>
      </c>
      <c r="BR7" s="53">
        <f t="shared" ref="BR7:BZ7" si="15">BR8</f>
        <v>1797</v>
      </c>
      <c r="BS7" s="53">
        <f t="shared" si="15"/>
        <v>1786</v>
      </c>
      <c r="BT7" s="53">
        <f t="shared" si="15"/>
        <v>1871</v>
      </c>
      <c r="BU7" s="53">
        <f t="shared" si="15"/>
        <v>1863</v>
      </c>
      <c r="BV7" s="53">
        <f t="shared" si="15"/>
        <v>8183</v>
      </c>
      <c r="BW7" s="53">
        <f t="shared" si="15"/>
        <v>7940</v>
      </c>
      <c r="BX7" s="53">
        <f t="shared" si="15"/>
        <v>2576</v>
      </c>
      <c r="BY7" s="53">
        <f t="shared" si="15"/>
        <v>4153</v>
      </c>
      <c r="BZ7" s="53">
        <f t="shared" si="15"/>
        <v>6140</v>
      </c>
      <c r="CA7" s="51"/>
      <c r="CB7" s="52" t="s">
        <v>103</v>
      </c>
      <c r="CC7" s="52" t="s">
        <v>103</v>
      </c>
      <c r="CD7" s="52" t="s">
        <v>103</v>
      </c>
      <c r="CE7" s="52" t="s">
        <v>103</v>
      </c>
      <c r="CF7" s="52" t="s">
        <v>103</v>
      </c>
      <c r="CG7" s="52" t="s">
        <v>103</v>
      </c>
      <c r="CH7" s="52" t="s">
        <v>103</v>
      </c>
      <c r="CI7" s="52" t="s">
        <v>103</v>
      </c>
      <c r="CJ7" s="52" t="s">
        <v>103</v>
      </c>
      <c r="CK7" s="52" t="s">
        <v>104</v>
      </c>
      <c r="CL7" s="49"/>
      <c r="CM7" s="51">
        <f>CM8</f>
        <v>0</v>
      </c>
      <c r="CN7" s="51">
        <f>CN8</f>
        <v>0</v>
      </c>
      <c r="CO7" s="52" t="s">
        <v>103</v>
      </c>
      <c r="CP7" s="52" t="s">
        <v>103</v>
      </c>
      <c r="CQ7" s="52" t="s">
        <v>103</v>
      </c>
      <c r="CR7" s="52" t="s">
        <v>103</v>
      </c>
      <c r="CS7" s="52" t="s">
        <v>103</v>
      </c>
      <c r="CT7" s="52" t="s">
        <v>103</v>
      </c>
      <c r="CU7" s="52" t="s">
        <v>103</v>
      </c>
      <c r="CV7" s="52" t="s">
        <v>103</v>
      </c>
      <c r="CW7" s="52" t="s">
        <v>103</v>
      </c>
      <c r="CX7" s="52" t="s">
        <v>101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83.1</v>
      </c>
      <c r="DF7" s="52">
        <f t="shared" si="16"/>
        <v>54.4</v>
      </c>
      <c r="DG7" s="52">
        <f t="shared" si="16"/>
        <v>70.3</v>
      </c>
      <c r="DH7" s="52">
        <f t="shared" si="16"/>
        <v>70</v>
      </c>
      <c r="DI7" s="52">
        <f t="shared" si="16"/>
        <v>47.6</v>
      </c>
      <c r="DJ7" s="49"/>
      <c r="DK7" s="52">
        <f>DK8</f>
        <v>100</v>
      </c>
      <c r="DL7" s="52">
        <f t="shared" ref="DL7:DT7" si="17">DL8</f>
        <v>96.8</v>
      </c>
      <c r="DM7" s="52">
        <f t="shared" si="17"/>
        <v>96.8</v>
      </c>
      <c r="DN7" s="52">
        <f t="shared" si="17"/>
        <v>100</v>
      </c>
      <c r="DO7" s="52">
        <f t="shared" si="17"/>
        <v>100</v>
      </c>
      <c r="DP7" s="52">
        <f t="shared" si="17"/>
        <v>279.89999999999998</v>
      </c>
      <c r="DQ7" s="52">
        <f t="shared" si="17"/>
        <v>295.5</v>
      </c>
      <c r="DR7" s="52">
        <f t="shared" si="17"/>
        <v>224.4</v>
      </c>
      <c r="DS7" s="52">
        <f t="shared" si="17"/>
        <v>251.9</v>
      </c>
      <c r="DT7" s="52">
        <f t="shared" si="17"/>
        <v>291.5</v>
      </c>
      <c r="DU7" s="49"/>
    </row>
    <row r="8" spans="1:125" s="54" customFormat="1" x14ac:dyDescent="0.15">
      <c r="A8" s="37"/>
      <c r="B8" s="55">
        <v>2022</v>
      </c>
      <c r="C8" s="55">
        <v>382043</v>
      </c>
      <c r="D8" s="55">
        <v>47</v>
      </c>
      <c r="E8" s="55">
        <v>14</v>
      </c>
      <c r="F8" s="55">
        <v>0</v>
      </c>
      <c r="G8" s="55">
        <v>5</v>
      </c>
      <c r="H8" s="55" t="s">
        <v>105</v>
      </c>
      <c r="I8" s="55" t="s">
        <v>106</v>
      </c>
      <c r="J8" s="55" t="s">
        <v>107</v>
      </c>
      <c r="K8" s="55" t="s">
        <v>108</v>
      </c>
      <c r="L8" s="55" t="s">
        <v>109</v>
      </c>
      <c r="M8" s="55" t="s">
        <v>110</v>
      </c>
      <c r="N8" s="55" t="s">
        <v>111</v>
      </c>
      <c r="O8" s="56" t="s">
        <v>112</v>
      </c>
      <c r="P8" s="57" t="s">
        <v>113</v>
      </c>
      <c r="Q8" s="57" t="s">
        <v>114</v>
      </c>
      <c r="R8" s="58">
        <v>37</v>
      </c>
      <c r="S8" s="57" t="s">
        <v>115</v>
      </c>
      <c r="T8" s="57" t="s">
        <v>116</v>
      </c>
      <c r="U8" s="58">
        <v>727</v>
      </c>
      <c r="V8" s="58">
        <v>31</v>
      </c>
      <c r="W8" s="58">
        <v>0</v>
      </c>
      <c r="X8" s="57" t="s">
        <v>116</v>
      </c>
      <c r="Y8" s="59">
        <v>2025.9</v>
      </c>
      <c r="Z8" s="59">
        <v>2214.1</v>
      </c>
      <c r="AA8" s="59">
        <v>1323.3</v>
      </c>
      <c r="AB8" s="59">
        <v>1741.2</v>
      </c>
      <c r="AC8" s="59">
        <v>1706</v>
      </c>
      <c r="AD8" s="59">
        <v>384.2</v>
      </c>
      <c r="AE8" s="59">
        <v>754.2</v>
      </c>
      <c r="AF8" s="59">
        <v>383.4</v>
      </c>
      <c r="AG8" s="59">
        <v>338.4</v>
      </c>
      <c r="AH8" s="59">
        <v>1268.9000000000001</v>
      </c>
      <c r="AI8" s="56">
        <v>676.8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3.8</v>
      </c>
      <c r="AP8" s="59">
        <v>2</v>
      </c>
      <c r="AQ8" s="59">
        <v>10.199999999999999</v>
      </c>
      <c r="AR8" s="59">
        <v>5.0999999999999996</v>
      </c>
      <c r="AS8" s="59">
        <v>1.9</v>
      </c>
      <c r="AT8" s="56">
        <v>3.6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17</v>
      </c>
      <c r="BA8" s="60">
        <v>15</v>
      </c>
      <c r="BB8" s="60">
        <v>407</v>
      </c>
      <c r="BC8" s="60">
        <v>166</v>
      </c>
      <c r="BD8" s="60">
        <v>18</v>
      </c>
      <c r="BE8" s="60">
        <v>33</v>
      </c>
      <c r="BF8" s="59">
        <v>95.1</v>
      </c>
      <c r="BG8" s="59">
        <v>97.6</v>
      </c>
      <c r="BH8" s="59">
        <v>95.9</v>
      </c>
      <c r="BI8" s="59">
        <v>97.6</v>
      </c>
      <c r="BJ8" s="59">
        <v>97.5</v>
      </c>
      <c r="BK8" s="59">
        <v>30.4</v>
      </c>
      <c r="BL8" s="59">
        <v>33.6</v>
      </c>
      <c r="BM8" s="59">
        <v>-122.5</v>
      </c>
      <c r="BN8" s="59">
        <v>8.5</v>
      </c>
      <c r="BO8" s="59">
        <v>26.6</v>
      </c>
      <c r="BP8" s="56">
        <v>12.8</v>
      </c>
      <c r="BQ8" s="60">
        <v>1637</v>
      </c>
      <c r="BR8" s="60">
        <v>1797</v>
      </c>
      <c r="BS8" s="60">
        <v>1786</v>
      </c>
      <c r="BT8" s="61">
        <v>1871</v>
      </c>
      <c r="BU8" s="61">
        <v>1863</v>
      </c>
      <c r="BV8" s="60">
        <v>8183</v>
      </c>
      <c r="BW8" s="60">
        <v>7940</v>
      </c>
      <c r="BX8" s="60">
        <v>2576</v>
      </c>
      <c r="BY8" s="60">
        <v>4153</v>
      </c>
      <c r="BZ8" s="60">
        <v>6140</v>
      </c>
      <c r="CA8" s="58">
        <v>10556</v>
      </c>
      <c r="CB8" s="59" t="s">
        <v>109</v>
      </c>
      <c r="CC8" s="59" t="s">
        <v>109</v>
      </c>
      <c r="CD8" s="59" t="s">
        <v>109</v>
      </c>
      <c r="CE8" s="59" t="s">
        <v>109</v>
      </c>
      <c r="CF8" s="59" t="s">
        <v>109</v>
      </c>
      <c r="CG8" s="59" t="s">
        <v>109</v>
      </c>
      <c r="CH8" s="59" t="s">
        <v>109</v>
      </c>
      <c r="CI8" s="59" t="s">
        <v>109</v>
      </c>
      <c r="CJ8" s="59" t="s">
        <v>109</v>
      </c>
      <c r="CK8" s="59" t="s">
        <v>109</v>
      </c>
      <c r="CL8" s="56" t="s">
        <v>109</v>
      </c>
      <c r="CM8" s="58">
        <v>0</v>
      </c>
      <c r="CN8" s="58">
        <v>0</v>
      </c>
      <c r="CO8" s="59" t="s">
        <v>109</v>
      </c>
      <c r="CP8" s="59" t="s">
        <v>109</v>
      </c>
      <c r="CQ8" s="59" t="s">
        <v>109</v>
      </c>
      <c r="CR8" s="59" t="s">
        <v>109</v>
      </c>
      <c r="CS8" s="59" t="s">
        <v>109</v>
      </c>
      <c r="CT8" s="59" t="s">
        <v>109</v>
      </c>
      <c r="CU8" s="59" t="s">
        <v>109</v>
      </c>
      <c r="CV8" s="59" t="s">
        <v>109</v>
      </c>
      <c r="CW8" s="59" t="s">
        <v>109</v>
      </c>
      <c r="CX8" s="59" t="s">
        <v>109</v>
      </c>
      <c r="CY8" s="56" t="s">
        <v>109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83.1</v>
      </c>
      <c r="DF8" s="59">
        <v>54.4</v>
      </c>
      <c r="DG8" s="59">
        <v>70.3</v>
      </c>
      <c r="DH8" s="59">
        <v>70</v>
      </c>
      <c r="DI8" s="59">
        <v>47.6</v>
      </c>
      <c r="DJ8" s="56">
        <v>72.2</v>
      </c>
      <c r="DK8" s="59">
        <v>100</v>
      </c>
      <c r="DL8" s="59">
        <v>96.8</v>
      </c>
      <c r="DM8" s="59">
        <v>96.8</v>
      </c>
      <c r="DN8" s="59">
        <v>100</v>
      </c>
      <c r="DO8" s="59">
        <v>100</v>
      </c>
      <c r="DP8" s="59">
        <v>279.89999999999998</v>
      </c>
      <c r="DQ8" s="59">
        <v>295.5</v>
      </c>
      <c r="DR8" s="59">
        <v>224.4</v>
      </c>
      <c r="DS8" s="59">
        <v>251.9</v>
      </c>
      <c r="DT8" s="59">
        <v>291.5</v>
      </c>
      <c r="DU8" s="56">
        <v>201.6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117</v>
      </c>
      <c r="C10" s="64" t="s">
        <v>118</v>
      </c>
      <c r="D10" s="64" t="s">
        <v>119</v>
      </c>
      <c r="E10" s="64" t="s">
        <v>120</v>
      </c>
      <c r="F10" s="64" t="s">
        <v>121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2024-02-03T01:45:09Z</cp:lastPrinted>
  <dcterms:created xsi:type="dcterms:W3CDTF">2024-01-11T00:15:21Z</dcterms:created>
  <dcterms:modified xsi:type="dcterms:W3CDTF">2024-02-20T07:16:39Z</dcterms:modified>
  <cp:category/>
</cp:coreProperties>
</file>