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E9FC7256-8BF4-443D-A202-44418C7B5E09}" xr6:coauthVersionLast="36" xr6:coauthVersionMax="36" xr10:uidLastSave="{00000000-0000-0000-0000-000000000000}"/>
  <workbookProtection workbookAlgorithmName="SHA-512" workbookHashValue="4LGF5dEQCLdLMNxa3HHIBz2UiIIxdziLBF0WxI37UbBF5qKb4XHuUWuXDTjD/eImjnQYoalLarp6OMo1uP9LZA==" workbookSaltValue="H+OXSys8areJcDWqV33IKw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JC31" i="4" s="1"/>
  <c r="DI7" i="5"/>
  <c r="MI78" i="4" s="1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U53" i="4" s="1"/>
  <c r="AY7" i="5"/>
  <c r="AX7" i="5"/>
  <c r="AW7" i="5"/>
  <c r="AV7" i="5"/>
  <c r="AU7" i="5"/>
  <c r="AS7" i="5"/>
  <c r="AR7" i="5"/>
  <c r="AQ7" i="5"/>
  <c r="AP7" i="5"/>
  <c r="AO7" i="5"/>
  <c r="AN7" i="5"/>
  <c r="HJ31" i="4" s="1"/>
  <c r="AM7" i="5"/>
  <c r="GQ31" i="4" s="1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B10" i="4" s="1"/>
  <c r="N7" i="5"/>
  <c r="FJ8" i="4" s="1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JC53" i="4"/>
  <c r="HJ53" i="4"/>
  <c r="FE53" i="4"/>
  <c r="EL53" i="4"/>
  <c r="CS53" i="4"/>
  <c r="BZ53" i="4"/>
  <c r="BG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LJ8" i="4"/>
  <c r="JQ8" i="4"/>
  <c r="HX8" i="4"/>
  <c r="DU8" i="4"/>
  <c r="CF8" i="4"/>
  <c r="AQ8" i="4"/>
  <c r="B8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Z30" i="4" l="1"/>
  <c r="BK76" i="4"/>
  <c r="LH51" i="4"/>
  <c r="BZ51" i="4"/>
  <c r="LT76" i="4"/>
  <c r="GQ51" i="4"/>
  <c r="LH30" i="4"/>
  <c r="GQ30" i="4"/>
  <c r="IE76" i="4"/>
  <c r="BG30" i="4"/>
  <c r="LE76" i="4"/>
  <c r="KO30" i="4"/>
  <c r="AV76" i="4"/>
  <c r="KO51" i="4"/>
  <c r="HP76" i="4"/>
  <c r="FX30" i="4"/>
  <c r="FX51" i="4"/>
  <c r="BG51" i="4"/>
  <c r="FE51" i="4"/>
  <c r="HA76" i="4"/>
  <c r="AN51" i="4"/>
  <c r="FE30" i="4"/>
  <c r="AG76" i="4"/>
  <c r="JV51" i="4"/>
  <c r="JV30" i="4"/>
  <c r="AN30" i="4"/>
  <c r="KP76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<sst xmlns="http://schemas.openxmlformats.org/spreadsheetml/2006/main" count="278" uniqueCount="139">
  <si>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</si>
  <si>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</si>
  <si>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</si>
  <si>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</si>
  <si>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</si>
  <si>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</si>
  <si>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</si>
  <si>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</si>
  <si>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</si>
  <si>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</si>
  <si>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</si>
  <si>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</si>
  <si>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</si>
  <si>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</si>
  <si>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</si>
  <si>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</si>
  <si>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</si>
  <si>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</si>
  <si>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</si>
  <si>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</si>
  <si>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</si>
  <si>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</si>
  <si>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</si>
  <si>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</si>
  <si>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</si>
  <si>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</si>
  <si>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</si>
  <si>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</si>
  <si>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</si>
  <si>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</si>
  <si>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</si>
  <si>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</si>
  <si>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</si>
  <si>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</si>
  <si>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</si>
  <si>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</si>
  <si>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</si>
  <si>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</si>
  <si>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</si>
  <si>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</si>
  <si>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</si>
  <si>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</si>
  <si>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</si>
  <si>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</si>
  <si>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</si>
  <si>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</si>
  <si>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</si>
  <si>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</si>
  <si>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</si>
  <si>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</si>
  <si>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</si>
  <si>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</si>
  <si>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</si>
  <si>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</si>
  <si>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</si>
  <si>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</si>
  <si>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</si>
  <si>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</si>
  <si>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</si>
  <si>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</si>
  <si>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</si>
  <si>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</si>
  <si>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</si>
  <si>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</si>
  <si>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</si>
  <si>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</si>
  <si>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</si>
  <si>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</si>
  <si>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</si>
  <si>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</si>
  <si>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</si>
  <si>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</si>
  <si>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</si>
  <si>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</si>
  <si>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</si>
  <si>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</si>
  <si>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</si>
  <si>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</si>
  <si>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</si>
  <si>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</si>
  <si>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</si>
  <si>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</si>
  <si>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</si>
  <si>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</si>
  <si>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</si>
  <si>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</si>
  <si>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</si>
  <si>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</si>
  <si>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</si>
  <si>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</si>
  <si>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</si>
  <si>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</si>
  <si>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</si>
  <si>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</si>
  <si>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</si>
  <si>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</si>
  <si>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</si>
  <si>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</si>
  <si>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</si>
  <si>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</si>
  <si>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</si>
  <si>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</si>
  <si>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</si>
  <si>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</si>
  <si>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</si>
  <si>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</si>
  <si>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</si>
  <si>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</si>
  <si>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</si>
  <si>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</si>
  <si>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</si>
  <si>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</si>
  <si>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</si>
  <si>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</si>
  <si>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</si>
  <si>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</si>
  <si>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</si>
  <si>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</si>
  <si>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千代田町ちゃんぽん駐車場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</si>
  <si>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</si>
  <si>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</si>
  <si>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</si>
  <si>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</si>
  <si>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</si>
  <si>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</si>
  <si>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</si>
  <si>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</si>
  <si>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</si>
  <si>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</si>
  <si>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</si>
  <si>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</si>
  <si>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</si>
  <si>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</si>
  <si>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</si>
  <si>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</si>
  <si>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⑪稼働率
駐車場開設後徐々に稼働率も伸びてきている、
</t>
    <phoneticPr fontId="5"/>
  </si>
  <si>
    <t xml:space="preserve">既発債償還金の支出により、収益的収支比率は100％以下となっているが、稼働率も高く利用者数も多い。営業に関する収益性を表す指標である売上高ＧＯＰ比率も平均以上となっている。
　中心市街地に位置しているため、買い物客等利用が多い。
</t>
    <phoneticPr fontId="5"/>
  </si>
  <si>
    <t xml:space="preserve">⑧設備投資見込額
平面駐車場であり、比較的新しいため施設であるため、大きな改修等新たな設備投資は見込んでいない。
⑩企業債残高対料金収入比率
駐車場新設に係る企業債を償還しており、平均値を大きく上回っている。
</t>
    <phoneticPr fontId="5"/>
  </si>
  <si>
    <t xml:space="preserve">①収益的収支比率
平成30年度に開設した駐車場であり、類似施設の平均値は下回っているが、一定数の利用があり、収益も安定している。
④売上高GOP比率
⑤EBITDA
売上高ＧＯＰ比率は、開設2年目以降収入額も安定し、類似施設の平均値を上回っている。
ＥＢＩＴＤＡが類似施設平均値を下回っているのは、収容台数が18台と小規模な駐車場であり、利益が少ないことが原因として挙げられる。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</si>
</sst>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122.8</c:v>
                </c:pt>
                <c:pt idx="1">
                  <c:v>180.3</c:v>
                </c:pt>
                <c:pt idx="2">
                  <c:v>161.30000000000001</c:v>
                </c:pt>
                <c:pt idx="3">
                  <c:v>71.599999999999994</c:v>
                </c:pt>
                <c:pt idx="4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8-4019-8917-EFA9378E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12960"/>
        <c:axId val="5631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019-8917-EFA9378E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12960"/>
        <c:axId val="56314880"/>
      </c:lineChart>
      <c:catAx>
        <c:axId val="5631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6314880"/>
        <c:crosses val="autoZero"/>
        <c:auto val="1"/>
        <c:lblAlgn val="ctr"/>
        <c:lblOffset val="100"/>
        <c:noMultiLvlLbl val="1"/>
      </c:catAx>
      <c:valAx>
        <c:axId val="5631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6312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7282.1</c:v>
                </c:pt>
                <c:pt idx="1">
                  <c:v>3645.7</c:v>
                </c:pt>
                <c:pt idx="2">
                  <c:v>4365.8999999999996</c:v>
                </c:pt>
                <c:pt idx="3">
                  <c:v>3712.6</c:v>
                </c:pt>
                <c:pt idx="4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6-4A6E-9DDE-D3ADAF49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12192"/>
        <c:axId val="6191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6-4A6E-9DDE-D3ADAF49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12192"/>
        <c:axId val="61914112"/>
      </c:lineChart>
      <c:catAx>
        <c:axId val="61912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1914112"/>
        <c:crosses val="autoZero"/>
        <c:auto val="1"/>
        <c:lblAlgn val="ctr"/>
        <c:lblOffset val="100"/>
        <c:noMultiLvlLbl val="1"/>
      </c:catAx>
      <c:valAx>
        <c:axId val="6191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912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071-4E86-9618-76F0FDFA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9040"/>
        <c:axId val="10796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1-4E86-9618-76F0FDFA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040"/>
        <c:axId val="107960960"/>
      </c:lineChart>
      <c:catAx>
        <c:axId val="107959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960960"/>
        <c:crosses val="autoZero"/>
        <c:auto val="1"/>
        <c:lblAlgn val="ctr"/>
        <c:lblOffset val="100"/>
        <c:noMultiLvlLbl val="1"/>
      </c:catAx>
      <c:valAx>
        <c:axId val="10796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959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A2B-4B01-A552-3EDE8D08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6352"/>
        <c:axId val="10683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4B01-A552-3EDE8D08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6352"/>
        <c:axId val="106838272"/>
      </c:lineChart>
      <c:catAx>
        <c:axId val="106836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838272"/>
        <c:crosses val="autoZero"/>
        <c:auto val="1"/>
        <c:lblAlgn val="ctr"/>
        <c:lblOffset val="100"/>
        <c:noMultiLvlLbl val="1"/>
      </c:catAx>
      <c:valAx>
        <c:axId val="10683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836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2-4776-8A92-6E78D36A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82560"/>
        <c:axId val="10688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2-4776-8A92-6E78D36A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82560"/>
        <c:axId val="106884480"/>
      </c:lineChart>
      <c:catAx>
        <c:axId val="106882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884480"/>
        <c:crosses val="autoZero"/>
        <c:auto val="1"/>
        <c:lblAlgn val="ctr"/>
        <c:lblOffset val="100"/>
        <c:noMultiLvlLbl val="1"/>
      </c:catAx>
      <c:valAx>
        <c:axId val="10688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882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7-460E-8A93-017654F0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18016"/>
        <c:axId val="108119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7-460E-8A93-017654F0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18016"/>
        <c:axId val="108119936"/>
      </c:lineChart>
      <c:catAx>
        <c:axId val="108118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119936"/>
        <c:crosses val="autoZero"/>
        <c:auto val="1"/>
        <c:lblAlgn val="ctr"/>
        <c:lblOffset val="100"/>
        <c:noMultiLvlLbl val="1"/>
      </c:catAx>
      <c:valAx>
        <c:axId val="108119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118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177.8</c:v>
                </c:pt>
                <c:pt idx="1">
                  <c:v>388.9</c:v>
                </c:pt>
                <c:pt idx="2">
                  <c:v>366.7</c:v>
                </c:pt>
                <c:pt idx="3">
                  <c:v>422.2</c:v>
                </c:pt>
                <c:pt idx="4">
                  <c:v>461.1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3-43E7-8FB2-09B147B9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5664"/>
        <c:axId val="10816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3-43E7-8FB2-09B147B9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5664"/>
        <c:axId val="108164224"/>
      </c:lineChart>
      <c:catAx>
        <c:axId val="108145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164224"/>
        <c:crosses val="autoZero"/>
        <c:auto val="1"/>
        <c:lblAlgn val="ctr"/>
        <c:lblOffset val="100"/>
        <c:noMultiLvlLbl val="1"/>
      </c:catAx>
      <c:valAx>
        <c:axId val="10816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8145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18.600000000000001</c:v>
                </c:pt>
                <c:pt idx="1">
                  <c:v>49.5</c:v>
                </c:pt>
                <c:pt idx="2">
                  <c:v>44.2</c:v>
                </c:pt>
                <c:pt idx="3">
                  <c:v>47.4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9-4E6E-990B-0047695CA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06720"/>
        <c:axId val="10821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9-4E6E-990B-0047695CA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06720"/>
        <c:axId val="108212992"/>
      </c:lineChart>
      <c:catAx>
        <c:axId val="108206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212992"/>
        <c:crosses val="autoZero"/>
        <c:auto val="1"/>
        <c:lblAlgn val="ctr"/>
        <c:lblOffset val="100"/>
        <c:noMultiLvlLbl val="1"/>
      </c:catAx>
      <c:valAx>
        <c:axId val="10821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8206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145</c:v>
                </c:pt>
                <c:pt idx="1">
                  <c:v>774</c:v>
                </c:pt>
                <c:pt idx="2">
                  <c:v>576</c:v>
                </c:pt>
                <c:pt idx="3">
                  <c:v>709</c:v>
                </c:pt>
                <c:pt idx="4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C-4879-B674-186A194F8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55488"/>
        <c:axId val="10833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C-4879-B674-186A194F8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55488"/>
        <c:axId val="108331392"/>
      </c:lineChart>
      <c:catAx>
        <c:axId val="108255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331392"/>
        <c:crosses val="autoZero"/>
        <c:auto val="1"/>
        <c:lblAlgn val="ctr"/>
        <c:lblOffset val="100"/>
        <c:noMultiLvlLbl val="1"/>
      </c:catAx>
      <c:valAx>
        <c:axId val="10833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255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MO9" zoomScaleNormal="100" zoomScaleSheetLayoutView="70" workbookViewId="0">
      <selection activeCell="OF19" sqref="OF1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千代田町ちゃんぽん駐車場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493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18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120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代行制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122.8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180.3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161.30000000000001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71.599999999999994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41.9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177.8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388.9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366.7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422.2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461.1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384.2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754.2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383.4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338.4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1268.9000000000001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3.8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2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10.199999999999999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5.0999999999999996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1.9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279.89999999999998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295.5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224.4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251.9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291.5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18.600000000000001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49.5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44.2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47.4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65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145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774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576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709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1302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407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166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30.4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33.6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-122.5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8.5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26.6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8183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7940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2576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4153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6140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56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7282.1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3645.7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4365.8999999999996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3712.6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2575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83.1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54.4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70.3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70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47.6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rAmum2X8pEWlaeNuxFsik+z1033uwi7GVvOo5jtGDJfDV3BWOhHBp6jqalbP7q1/q4OZLcQxjc9rvAy9U9n0w==" saltValue="ibNpHfTbt449zuVUqoIm/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102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101</v>
      </c>
      <c r="AV5" s="47" t="s">
        <v>91</v>
      </c>
      <c r="AW5" s="47" t="s">
        <v>103</v>
      </c>
      <c r="AX5" s="47" t="s">
        <v>104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105</v>
      </c>
      <c r="BG5" s="47" t="s">
        <v>106</v>
      </c>
      <c r="BH5" s="47" t="s">
        <v>92</v>
      </c>
      <c r="BI5" s="47" t="s">
        <v>107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101</v>
      </c>
      <c r="BR5" s="47" t="s">
        <v>91</v>
      </c>
      <c r="BS5" s="47" t="s">
        <v>108</v>
      </c>
      <c r="BT5" s="47" t="s">
        <v>109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101</v>
      </c>
      <c r="CC5" s="47" t="s">
        <v>106</v>
      </c>
      <c r="CD5" s="47" t="s">
        <v>92</v>
      </c>
      <c r="CE5" s="47" t="s">
        <v>93</v>
      </c>
      <c r="CF5" s="47" t="s">
        <v>110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105</v>
      </c>
      <c r="CP5" s="47" t="s">
        <v>111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101</v>
      </c>
      <c r="DA5" s="47" t="s">
        <v>112</v>
      </c>
      <c r="DB5" s="47" t="s">
        <v>102</v>
      </c>
      <c r="DC5" s="47" t="s">
        <v>104</v>
      </c>
      <c r="DD5" s="47" t="s">
        <v>110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108</v>
      </c>
      <c r="DN5" s="47" t="s">
        <v>107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113</v>
      </c>
      <c r="B6" s="48">
        <f>B8</f>
        <v>2022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愛媛県八幡浜市</v>
      </c>
      <c r="I6" s="48" t="str">
        <f t="shared" si="1"/>
        <v>千代田町ちゃんぽん駐車場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</v>
      </c>
      <c r="S6" s="50" t="str">
        <f t="shared" si="1"/>
        <v>商業施設</v>
      </c>
      <c r="T6" s="50" t="str">
        <f t="shared" si="1"/>
        <v>無</v>
      </c>
      <c r="U6" s="51">
        <f t="shared" si="1"/>
        <v>493</v>
      </c>
      <c r="V6" s="51">
        <f t="shared" si="1"/>
        <v>18</v>
      </c>
      <c r="W6" s="51">
        <f t="shared" si="1"/>
        <v>120</v>
      </c>
      <c r="X6" s="50" t="str">
        <f t="shared" si="1"/>
        <v>代行制</v>
      </c>
      <c r="Y6" s="52">
        <f>IF(Y8="-",NA(),Y8)</f>
        <v>122.8</v>
      </c>
      <c r="Z6" s="52">
        <f t="shared" ref="Z6:AH6" si="2">IF(Z8="-",NA(),Z8)</f>
        <v>180.3</v>
      </c>
      <c r="AA6" s="52">
        <f t="shared" si="2"/>
        <v>161.30000000000001</v>
      </c>
      <c r="AB6" s="52">
        <f t="shared" si="2"/>
        <v>71.599999999999994</v>
      </c>
      <c r="AC6" s="52">
        <f t="shared" si="2"/>
        <v>41.9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18.600000000000001</v>
      </c>
      <c r="BG6" s="52">
        <f t="shared" ref="BG6:BO6" si="5">IF(BG8="-",NA(),BG8)</f>
        <v>49.5</v>
      </c>
      <c r="BH6" s="52">
        <f t="shared" si="5"/>
        <v>44.2</v>
      </c>
      <c r="BI6" s="52">
        <f t="shared" si="5"/>
        <v>47.4</v>
      </c>
      <c r="BJ6" s="52">
        <f t="shared" si="5"/>
        <v>65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145</v>
      </c>
      <c r="BR6" s="53">
        <f t="shared" ref="BR6:BZ6" si="6">IF(BR8="-",NA(),BR8)</f>
        <v>774</v>
      </c>
      <c r="BS6" s="53">
        <f t="shared" si="6"/>
        <v>576</v>
      </c>
      <c r="BT6" s="53">
        <f t="shared" si="6"/>
        <v>709</v>
      </c>
      <c r="BU6" s="53">
        <f t="shared" si="6"/>
        <v>1302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56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7282.1</v>
      </c>
      <c r="DA6" s="52">
        <f t="shared" ref="DA6:DI6" si="8">IF(DA8="-",NA(),DA8)</f>
        <v>3645.7</v>
      </c>
      <c r="DB6" s="52">
        <f t="shared" si="8"/>
        <v>4365.8999999999996</v>
      </c>
      <c r="DC6" s="52">
        <f t="shared" si="8"/>
        <v>3712.6</v>
      </c>
      <c r="DD6" s="52">
        <f t="shared" si="8"/>
        <v>2575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177.8</v>
      </c>
      <c r="DL6" s="52">
        <f t="shared" ref="DL6:DT6" si="9">IF(DL8="-",NA(),DL8)</f>
        <v>388.9</v>
      </c>
      <c r="DM6" s="52">
        <f t="shared" si="9"/>
        <v>366.7</v>
      </c>
      <c r="DN6" s="52">
        <f t="shared" si="9"/>
        <v>422.2</v>
      </c>
      <c r="DO6" s="52">
        <f t="shared" si="9"/>
        <v>461.1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115</v>
      </c>
      <c r="B7" s="48">
        <f t="shared" ref="B7:X7" si="10">B8</f>
        <v>2022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八幡浜市</v>
      </c>
      <c r="I7" s="48" t="str">
        <f t="shared" si="10"/>
        <v>千代田町ちゃんぽん駐車場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493</v>
      </c>
      <c r="V7" s="51">
        <f t="shared" si="10"/>
        <v>18</v>
      </c>
      <c r="W7" s="51">
        <f t="shared" si="10"/>
        <v>120</v>
      </c>
      <c r="X7" s="50" t="str">
        <f t="shared" si="10"/>
        <v>代行制</v>
      </c>
      <c r="Y7" s="52">
        <f>Y8</f>
        <v>122.8</v>
      </c>
      <c r="Z7" s="52">
        <f t="shared" ref="Z7:AH7" si="11">Z8</f>
        <v>180.3</v>
      </c>
      <c r="AA7" s="52">
        <f t="shared" si="11"/>
        <v>161.30000000000001</v>
      </c>
      <c r="AB7" s="52">
        <f t="shared" si="11"/>
        <v>71.599999999999994</v>
      </c>
      <c r="AC7" s="52">
        <f t="shared" si="11"/>
        <v>41.9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18.600000000000001</v>
      </c>
      <c r="BG7" s="52">
        <f t="shared" ref="BG7:BO7" si="14">BG8</f>
        <v>49.5</v>
      </c>
      <c r="BH7" s="52">
        <f t="shared" si="14"/>
        <v>44.2</v>
      </c>
      <c r="BI7" s="52">
        <f t="shared" si="14"/>
        <v>47.4</v>
      </c>
      <c r="BJ7" s="52">
        <f t="shared" si="14"/>
        <v>65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145</v>
      </c>
      <c r="BR7" s="53">
        <f t="shared" ref="BR7:BZ7" si="15">BR8</f>
        <v>774</v>
      </c>
      <c r="BS7" s="53">
        <f t="shared" si="15"/>
        <v>576</v>
      </c>
      <c r="BT7" s="53">
        <f t="shared" si="15"/>
        <v>709</v>
      </c>
      <c r="BU7" s="53">
        <f t="shared" si="15"/>
        <v>1302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114</v>
      </c>
      <c r="CL7" s="49"/>
      <c r="CM7" s="51">
        <f>CM8</f>
        <v>56</v>
      </c>
      <c r="CN7" s="51">
        <f>CN8</f>
        <v>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114</v>
      </c>
      <c r="CY7" s="49"/>
      <c r="CZ7" s="52">
        <f>CZ8</f>
        <v>7282.1</v>
      </c>
      <c r="DA7" s="52">
        <f t="shared" ref="DA7:DI7" si="16">DA8</f>
        <v>3645.7</v>
      </c>
      <c r="DB7" s="52">
        <f t="shared" si="16"/>
        <v>4365.8999999999996</v>
      </c>
      <c r="DC7" s="52">
        <f t="shared" si="16"/>
        <v>3712.6</v>
      </c>
      <c r="DD7" s="52">
        <f t="shared" si="16"/>
        <v>2575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177.8</v>
      </c>
      <c r="DL7" s="52">
        <f t="shared" ref="DL7:DT7" si="17">DL8</f>
        <v>388.9</v>
      </c>
      <c r="DM7" s="52">
        <f t="shared" si="17"/>
        <v>366.7</v>
      </c>
      <c r="DN7" s="52">
        <f t="shared" si="17"/>
        <v>422.2</v>
      </c>
      <c r="DO7" s="52">
        <f t="shared" si="17"/>
        <v>461.1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382043</v>
      </c>
      <c r="D8" s="55">
        <v>47</v>
      </c>
      <c r="E8" s="55">
        <v>14</v>
      </c>
      <c r="F8" s="55">
        <v>0</v>
      </c>
      <c r="G8" s="55">
        <v>9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5</v>
      </c>
      <c r="S8" s="57" t="s">
        <v>127</v>
      </c>
      <c r="T8" s="57" t="s">
        <v>128</v>
      </c>
      <c r="U8" s="58">
        <v>493</v>
      </c>
      <c r="V8" s="58">
        <v>18</v>
      </c>
      <c r="W8" s="58">
        <v>120</v>
      </c>
      <c r="X8" s="57" t="s">
        <v>129</v>
      </c>
      <c r="Y8" s="59">
        <v>122.8</v>
      </c>
      <c r="Z8" s="59">
        <v>180.3</v>
      </c>
      <c r="AA8" s="59">
        <v>161.30000000000001</v>
      </c>
      <c r="AB8" s="59">
        <v>71.599999999999994</v>
      </c>
      <c r="AC8" s="59">
        <v>41.9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18.600000000000001</v>
      </c>
      <c r="BG8" s="59">
        <v>49.5</v>
      </c>
      <c r="BH8" s="59">
        <v>44.2</v>
      </c>
      <c r="BI8" s="59">
        <v>47.4</v>
      </c>
      <c r="BJ8" s="59">
        <v>65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145</v>
      </c>
      <c r="BR8" s="60">
        <v>774</v>
      </c>
      <c r="BS8" s="60">
        <v>576</v>
      </c>
      <c r="BT8" s="61">
        <v>709</v>
      </c>
      <c r="BU8" s="61">
        <v>1302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56</v>
      </c>
      <c r="CN8" s="58">
        <v>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7282.1</v>
      </c>
      <c r="DA8" s="59">
        <v>3645.7</v>
      </c>
      <c r="DB8" s="59">
        <v>4365.8999999999996</v>
      </c>
      <c r="DC8" s="59">
        <v>3712.6</v>
      </c>
      <c r="DD8" s="59">
        <v>2575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177.8</v>
      </c>
      <c r="DL8" s="59">
        <v>388.9</v>
      </c>
      <c r="DM8" s="59">
        <v>366.7</v>
      </c>
      <c r="DN8" s="59">
        <v>422.2</v>
      </c>
      <c r="DO8" s="59">
        <v>461.1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2024-02-06T04:06:56Z</cp:lastPrinted>
  <dcterms:created xsi:type="dcterms:W3CDTF">2024-01-11T00:15:25Z</dcterms:created>
  <dcterms:modified xsi:type="dcterms:W3CDTF">2024-02-20T07:15:34Z</dcterms:modified>
  <cp:category/>
</cp:coreProperties>
</file>