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010754\Desktop\14.【2_13〆】公営企業に係る経営比較分析表（令和４年度決算）の分析等について（照会）\回答\"/>
    </mc:Choice>
  </mc:AlternateContent>
  <workbookProtection workbookAlgorithmName="SHA-512" workbookHashValue="rclGkHTN02IYUiFejNbeNI0L+0Cshh+6omBS+s9lsZ1HGPY/6zqcvXgLmD96Z+sLC5awwZs5TY9si7EUzpXUvA==" workbookSaltValue="8sEAAkaZ6//kZh6jDmbEWQ==" workbookSpinCount="100000" lockStructure="1"/>
  <bookViews>
    <workbookView xWindow="0" yWindow="0" windowWidth="15360" windowHeight="7632"/>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J86" i="4"/>
  <c r="I86" i="4"/>
  <c r="H86" i="4"/>
  <c r="E86" i="4"/>
  <c r="AT10" i="4"/>
  <c r="AL10" i="4"/>
  <c r="AD10" i="4"/>
  <c r="I10" i="4"/>
  <c r="B10" i="4"/>
  <c r="AL8" i="4"/>
  <c r="P8" i="4"/>
  <c r="I8" i="4"/>
</calcChain>
</file>

<file path=xl/sharedStrings.xml><?xml version="1.0" encoding="utf-8"?>
<sst xmlns="http://schemas.openxmlformats.org/spreadsheetml/2006/main" count="236" uniqueCount="120">
  <si>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</si>
  <si>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</si>
  <si>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</si>
  <si>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</si>
  <si>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</si>
  <si>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</si>
  <si>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</si>
  <si>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</si>
  <si>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</si>
  <si>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</si>
  <si>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</si>
  <si>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</si>
  <si>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</si>
  <si>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</si>
  <si>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</si>
  <si>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</si>
  <si>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</si>
  <si>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</si>
  <si>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</si>
  <si>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</si>
  <si>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</si>
  <si>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</si>
  <si>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</si>
  <si>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</si>
  <si>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</si>
  <si>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</si>
  <si>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</si>
  <si>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</si>
  <si>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</si>
  <si>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</si>
  <si>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</si>
  <si>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</si>
  <si>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</si>
  <si>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</si>
  <si>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</si>
  <si>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</si>
  <si>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</si>
  <si>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</si>
  <si>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</si>
  <si>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</si>
  <si>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</si>
  <si>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</si>
  <si>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</si>
  <si>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</si>
  <si>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</si>
  <si>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</si>
  <si>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</si>
  <si>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</si>
  <si>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</si>
  <si>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</si>
  <si>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</si>
  <si>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</si>
  <si>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</si>
  <si>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</si>
  <si>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</si>
  <si>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</si>
  <si>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</si>
  <si>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</si>
  <si>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</si>
  <si>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</si>
  <si>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</si>
  <si>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</si>
  <si>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</si>
  <si>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</si>
  <si>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</si>
  <si>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</si>
  <si>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</si>
  <si>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</si>
  <si>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</si>
  <si>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</si>
  <si>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</si>
  <si>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</si>
  <si>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</si>
  <si>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</si>
  <si>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</si>
  <si>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</si>
  <si>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</si>
  <si>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</si>
  <si>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</si>
  <si>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</si>
  <si>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</si>
  <si>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</si>
  <si>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</si>
  <si>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</si>
  <si>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</si>
  <si>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</si>
  <si>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</si>
  <si>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</si>
  <si>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</si>
  <si>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</si>
  <si>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</si>
  <si>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</si>
  <si>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</si>
  <si>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</si>
  <si>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</si>
  <si>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</si>
  <si>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</si>
  <si>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</si>
  <si>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宇和島市</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</si>
  <si>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</si>
  <si>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</si>
  <si>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</si>
  <si>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</si>
  <si>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</si>
  <si>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</si>
  <si>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</si>
  <si>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</si>
  <si>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</si>
  <si>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</si>
  <si>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</si>
  <si>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</si>
  <si>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</si>
  <si>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</si>
  <si>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</si>
  <si>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</si>
  <si>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</si>
  <si>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</si>
  <si>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収益的収支比率は、施設の老朽化に起因する修繕料が増加したことにより、一般会計からの基準外繰入金が増加したため増加している。
　企業債残高対事業規模比率については、施設の長寿命化計画に基づき、更新等整備工事を実施したため、新たな借り入れがあり増加している。
　経費回収率については、使用料収入の減少及び営業費用の増加により減少している。
　汚水処理原価については、接続件数の微増加はあるが人口の減少や節水型設備の普及により処理水量は減少しており、また、離島・海岸半島部という地理的要因もあって維持管理費用等も高水準であるため増加している。
　施設利用率については、ここ数年横ばい状態が続いている。
　水洗化率については、接続件数の微増加はあるが人口の減少により前年度と同程度である。
　現状では、経費のうち使用料収入で賄えない部分について、一般会計からの基準外繰入を行っている状況である。
　今後の使用料金の改定予定については、現在他市と比較して高料金となっており、利用者に更なる負担を求めることは当面困難と考えている。</t>
    <rPh sb="1" eb="4">
      <t>シュウエキテキ</t>
    </rPh>
    <rPh sb="4" eb="6">
      <t>シュウシ</t>
    </rPh>
    <rPh sb="6" eb="8">
      <t>ヒリツ</t>
    </rPh>
    <rPh sb="55" eb="57">
      <t>ゾウカ</t>
    </rPh>
    <rPh sb="64" eb="66">
      <t>キギョウ</t>
    </rPh>
    <rPh sb="66" eb="67">
      <t>サイ</t>
    </rPh>
    <rPh sb="67" eb="69">
      <t>ザンダカ</t>
    </rPh>
    <rPh sb="69" eb="70">
      <t>タイ</t>
    </rPh>
    <rPh sb="70" eb="72">
      <t>ジギョウ</t>
    </rPh>
    <rPh sb="72" eb="74">
      <t>キボ</t>
    </rPh>
    <rPh sb="74" eb="76">
      <t>ヒリツ</t>
    </rPh>
    <rPh sb="82" eb="84">
      <t>シセツ</t>
    </rPh>
    <rPh sb="111" eb="112">
      <t>シン</t>
    </rPh>
    <rPh sb="130" eb="132">
      <t>ケイヒ</t>
    </rPh>
    <rPh sb="132" eb="134">
      <t>カイシュウ</t>
    </rPh>
    <rPh sb="134" eb="135">
      <t>リツ</t>
    </rPh>
    <rPh sb="141" eb="144">
      <t>シヨウリョウ</t>
    </rPh>
    <rPh sb="144" eb="146">
      <t>シュウニュウ</t>
    </rPh>
    <rPh sb="147" eb="149">
      <t>ゲンショウ</t>
    </rPh>
    <rPh sb="149" eb="150">
      <t>オヨ</t>
    </rPh>
    <rPh sb="151" eb="153">
      <t>エイギョウ</t>
    </rPh>
    <rPh sb="153" eb="155">
      <t>ヒヨウ</t>
    </rPh>
    <rPh sb="156" eb="158">
      <t>ゾウカ</t>
    </rPh>
    <rPh sb="161" eb="163">
      <t>ゲンショウ</t>
    </rPh>
    <rPh sb="170" eb="172">
      <t>オスイ</t>
    </rPh>
    <rPh sb="172" eb="174">
      <t>ショリ</t>
    </rPh>
    <rPh sb="174" eb="176">
      <t>ゲンカ</t>
    </rPh>
    <rPh sb="182" eb="184">
      <t>セツゾク</t>
    </rPh>
    <rPh sb="184" eb="186">
      <t>ケンスウ</t>
    </rPh>
    <rPh sb="187" eb="189">
      <t>ビゾウ</t>
    </rPh>
    <rPh sb="189" eb="190">
      <t>カ</t>
    </rPh>
    <rPh sb="194" eb="196">
      <t>ジンコウ</t>
    </rPh>
    <rPh sb="197" eb="199">
      <t>ゲンショウ</t>
    </rPh>
    <rPh sb="200" eb="203">
      <t>セッスイガタ</t>
    </rPh>
    <rPh sb="203" eb="205">
      <t>セツビ</t>
    </rPh>
    <rPh sb="206" eb="208">
      <t>フキュウ</t>
    </rPh>
    <rPh sb="216" eb="218">
      <t>ゲンショウ</t>
    </rPh>
    <rPh sb="226" eb="228">
      <t>リトウ</t>
    </rPh>
    <rPh sb="229" eb="231">
      <t>カイガン</t>
    </rPh>
    <rPh sb="231" eb="234">
      <t>ハントウブ</t>
    </rPh>
    <rPh sb="237" eb="240">
      <t>チリテキ</t>
    </rPh>
    <rPh sb="240" eb="242">
      <t>ヨウイン</t>
    </rPh>
    <rPh sb="254" eb="257">
      <t>コウスイジュン</t>
    </rPh>
    <rPh sb="262" eb="264">
      <t>ゾウカ</t>
    </rPh>
    <rPh sb="271" eb="273">
      <t>シセツ</t>
    </rPh>
    <rPh sb="273" eb="275">
      <t>リヨウ</t>
    </rPh>
    <rPh sb="275" eb="276">
      <t>リツ</t>
    </rPh>
    <rPh sb="284" eb="286">
      <t>スウネン</t>
    </rPh>
    <rPh sb="286" eb="287">
      <t>ヨコ</t>
    </rPh>
    <rPh sb="289" eb="291">
      <t>ジョウタイ</t>
    </rPh>
    <rPh sb="292" eb="293">
      <t>ツヅ</t>
    </rPh>
    <rPh sb="300" eb="303">
      <t>スイセンカ</t>
    </rPh>
    <rPh sb="303" eb="304">
      <t>リツ</t>
    </rPh>
    <rPh sb="330" eb="333">
      <t>ゼンネンド</t>
    </rPh>
    <rPh sb="334" eb="337">
      <t>ドウテイド</t>
    </rPh>
    <rPh sb="344" eb="346">
      <t>ゲンジョウ</t>
    </rPh>
    <phoneticPr fontId="4"/>
  </si>
  <si>
    <t>　管渠改善率については、供用開始からもっとも古い施設で26年を経過しているが、法定耐用年数を経過するまでには期間があり、改修計画の見直しや大規模な修繕改修の予定はしていない。
　しかし、海岸部にある管渠施設の設備・機器については、塩害等による早期の老朽化が予想されるため長寿命化計画に基づき、更新・整備に着手しており、適正な点検・維持管理に努めている。</t>
    <rPh sb="3" eb="5">
      <t>カイゼン</t>
    </rPh>
    <rPh sb="5" eb="6">
      <t>リツ</t>
    </rPh>
    <rPh sb="22" eb="23">
      <t>フル</t>
    </rPh>
    <rPh sb="24" eb="26">
      <t>シセツ</t>
    </rPh>
    <rPh sb="99" eb="101">
      <t>カンキョ</t>
    </rPh>
    <rPh sb="101" eb="103">
      <t>シセツ</t>
    </rPh>
    <rPh sb="104" eb="106">
      <t>セツビ</t>
    </rPh>
    <rPh sb="107" eb="109">
      <t>キキ</t>
    </rPh>
    <rPh sb="121" eb="123">
      <t>ソウキ</t>
    </rPh>
    <rPh sb="124" eb="127">
      <t>ロウキュウカ</t>
    </rPh>
    <rPh sb="142" eb="143">
      <t>モト</t>
    </rPh>
    <phoneticPr fontId="4"/>
  </si>
  <si>
    <r>
      <t>　今後も人口減少が主な要因となり、使用料収入の減少や施設利用率の低下が懸念されている。しかし、事業の広域化、管路延伸による区域の拡大は離島・海岸半島部に</t>
    </r>
    <r>
      <rPr>
        <sz val="9.5"/>
        <color theme="1"/>
        <rFont val="ＭＳ ゴシック"/>
        <family val="3"/>
        <charset val="128"/>
      </rPr>
      <t>点在しているため、今後も困難な現状である。
　使用料金については、20㎥当り津島地区が 5,500円、遊子地区が 4,884円と他市に比べて大変高い料金設定を導入しており、利用者に更なる負担を求める改定は当面困難である。
　また、地区住民にとっては生活環境を維持し快適な市民生活を送るために必要不可欠な施設であり、今後も安定的にサービスを提供する必要がある。施設及び設備の老朽化対策については、R3年度から長寿命化計画に基づき、効率的で適正な更新等に着手している。
　なお、未接続の世帯に対しても、接続による地域環境の改善に理解を求めるなど普及・啓発活動の推進を行い使用料の増収に努めるとともに、随時点検等を細かに実施することで費用発生の抑制を図り、今後も更なる経費削減に努める。</t>
    </r>
    <rPh sb="102" eb="103">
      <t>キン</t>
    </rPh>
    <rPh sb="112" eb="113">
      <t>ア</t>
    </rPh>
    <rPh sb="255" eb="257">
      <t>シセツ</t>
    </rPh>
    <rPh sb="257" eb="258">
      <t>オヨ</t>
    </rPh>
    <rPh sb="259" eb="261">
      <t>セツビ</t>
    </rPh>
    <rPh sb="262" eb="265">
      <t>ロウキュウカ</t>
    </rPh>
    <rPh sb="265" eb="267">
      <t>タイサク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</si>
</sst>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9.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683-4092-834C-A541AF869FFD}"/>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1.6</c:v>
                </c:pt>
                <c:pt idx="3">
                  <c:v>0.01</c:v>
                </c:pt>
                <c:pt idx="4">
                  <c:v>0.01</c:v>
                </c:pt>
              </c:numCache>
            </c:numRef>
          </c:val>
          <c:smooth val="0"/>
          <c:extLst>
            <c:ext xmlns:c16="http://schemas.microsoft.com/office/drawing/2014/chart" uri="{C3380CC4-5D6E-409C-BE32-E72D297353CC}">
              <c16:uniqueId val="{00000001-E683-4092-834C-A541AF869FFD}"/>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28.45</c:v>
                </c:pt>
                <c:pt idx="1">
                  <c:v>27.6</c:v>
                </c:pt>
                <c:pt idx="2">
                  <c:v>28.45</c:v>
                </c:pt>
                <c:pt idx="3">
                  <c:v>27.39</c:v>
                </c:pt>
                <c:pt idx="4">
                  <c:v>27.81</c:v>
                </c:pt>
              </c:numCache>
            </c:numRef>
          </c:val>
          <c:extLst>
            <c:ext xmlns:c16="http://schemas.microsoft.com/office/drawing/2014/chart" uri="{C3380CC4-5D6E-409C-BE32-E72D297353CC}">
              <c16:uniqueId val="{00000000-47DE-47E8-B37F-14F1C458D081}"/>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32.229999999999997</c:v>
                </c:pt>
                <c:pt idx="1">
                  <c:v>32.479999999999997</c:v>
                </c:pt>
                <c:pt idx="2">
                  <c:v>30.19</c:v>
                </c:pt>
                <c:pt idx="3">
                  <c:v>28.77</c:v>
                </c:pt>
                <c:pt idx="4">
                  <c:v>26.22</c:v>
                </c:pt>
              </c:numCache>
            </c:numRef>
          </c:val>
          <c:smooth val="0"/>
          <c:extLst>
            <c:ext xmlns:c16="http://schemas.microsoft.com/office/drawing/2014/chart" uri="{C3380CC4-5D6E-409C-BE32-E72D297353CC}">
              <c16:uniqueId val="{00000001-47DE-47E8-B37F-14F1C458D081}"/>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72.739999999999995</c:v>
                </c:pt>
                <c:pt idx="1">
                  <c:v>75.16</c:v>
                </c:pt>
                <c:pt idx="2">
                  <c:v>74.97</c:v>
                </c:pt>
                <c:pt idx="3">
                  <c:v>75.95</c:v>
                </c:pt>
                <c:pt idx="4">
                  <c:v>75.930000000000007</c:v>
                </c:pt>
              </c:numCache>
            </c:numRef>
          </c:val>
          <c:extLst>
            <c:ext xmlns:c16="http://schemas.microsoft.com/office/drawing/2014/chart" uri="{C3380CC4-5D6E-409C-BE32-E72D297353CC}">
              <c16:uniqueId val="{00000000-17E2-498F-AE44-12ABBD4BB9C1}"/>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80.8</c:v>
                </c:pt>
                <c:pt idx="1">
                  <c:v>79.2</c:v>
                </c:pt>
                <c:pt idx="2">
                  <c:v>79.09</c:v>
                </c:pt>
                <c:pt idx="3">
                  <c:v>78.900000000000006</c:v>
                </c:pt>
                <c:pt idx="4">
                  <c:v>78.03</c:v>
                </c:pt>
              </c:numCache>
            </c:numRef>
          </c:val>
          <c:smooth val="0"/>
          <c:extLst>
            <c:ext xmlns:c16="http://schemas.microsoft.com/office/drawing/2014/chart" uri="{C3380CC4-5D6E-409C-BE32-E72D297353CC}">
              <c16:uniqueId val="{00000001-17E2-498F-AE44-12ABBD4BB9C1}"/>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57.22</c:v>
                </c:pt>
                <c:pt idx="1">
                  <c:v>56.94</c:v>
                </c:pt>
                <c:pt idx="2">
                  <c:v>57.55</c:v>
                </c:pt>
                <c:pt idx="3">
                  <c:v>55.6</c:v>
                </c:pt>
                <c:pt idx="4">
                  <c:v>61.19</c:v>
                </c:pt>
              </c:numCache>
            </c:numRef>
          </c:val>
          <c:extLst>
            <c:ext xmlns:c16="http://schemas.microsoft.com/office/drawing/2014/chart" uri="{C3380CC4-5D6E-409C-BE32-E72D297353CC}">
              <c16:uniqueId val="{00000000-4387-45B6-B728-3187C25DF1B7}"/>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387-45B6-B728-3187C25DF1B7}"/>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8FA-4A0B-84D7-BAFCDEF075F9}"/>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8FA-4A0B-84D7-BAFCDEF075F9}"/>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D25-4098-A74C-E632777D62DC}"/>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D25-4098-A74C-E632777D62DC}"/>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34A-4CFA-B7E7-B782037DD71B}"/>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34A-4CFA-B7E7-B782037DD71B}"/>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8B8-487C-B3D1-A544F9C665FC}"/>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8B8-487C-B3D1-A544F9C665FC}"/>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1062.5899999999999</c:v>
                </c:pt>
                <c:pt idx="1">
                  <c:v>969.12</c:v>
                </c:pt>
                <c:pt idx="2">
                  <c:v>842.18</c:v>
                </c:pt>
                <c:pt idx="3">
                  <c:v>811.82</c:v>
                </c:pt>
                <c:pt idx="4">
                  <c:v>867.46</c:v>
                </c:pt>
              </c:numCache>
            </c:numRef>
          </c:val>
          <c:extLst>
            <c:ext xmlns:c16="http://schemas.microsoft.com/office/drawing/2014/chart" uri="{C3380CC4-5D6E-409C-BE32-E72D297353CC}">
              <c16:uniqueId val="{00000000-7187-4109-BA6A-F9E04249702F}"/>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1006.65</c:v>
                </c:pt>
                <c:pt idx="1">
                  <c:v>998.42</c:v>
                </c:pt>
                <c:pt idx="2">
                  <c:v>1095.52</c:v>
                </c:pt>
                <c:pt idx="3">
                  <c:v>1056.55</c:v>
                </c:pt>
                <c:pt idx="4">
                  <c:v>1278.54</c:v>
                </c:pt>
              </c:numCache>
            </c:numRef>
          </c:val>
          <c:smooth val="0"/>
          <c:extLst>
            <c:ext xmlns:c16="http://schemas.microsoft.com/office/drawing/2014/chart" uri="{C3380CC4-5D6E-409C-BE32-E72D297353CC}">
              <c16:uniqueId val="{00000001-7187-4109-BA6A-F9E04249702F}"/>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31.74</c:v>
                </c:pt>
                <c:pt idx="1">
                  <c:v>31.52</c:v>
                </c:pt>
                <c:pt idx="2">
                  <c:v>32.659999999999997</c:v>
                </c:pt>
                <c:pt idx="3">
                  <c:v>30.26</c:v>
                </c:pt>
                <c:pt idx="4">
                  <c:v>26.99</c:v>
                </c:pt>
              </c:numCache>
            </c:numRef>
          </c:val>
          <c:extLst>
            <c:ext xmlns:c16="http://schemas.microsoft.com/office/drawing/2014/chart" uri="{C3380CC4-5D6E-409C-BE32-E72D297353CC}">
              <c16:uniqueId val="{00000000-AE09-44E2-8871-4DBEEEDA9ECE}"/>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43.43</c:v>
                </c:pt>
                <c:pt idx="1">
                  <c:v>41.41</c:v>
                </c:pt>
                <c:pt idx="2">
                  <c:v>39.64</c:v>
                </c:pt>
                <c:pt idx="3">
                  <c:v>40</c:v>
                </c:pt>
                <c:pt idx="4">
                  <c:v>38.74</c:v>
                </c:pt>
              </c:numCache>
            </c:numRef>
          </c:val>
          <c:smooth val="0"/>
          <c:extLst>
            <c:ext xmlns:c16="http://schemas.microsoft.com/office/drawing/2014/chart" uri="{C3380CC4-5D6E-409C-BE32-E72D297353CC}">
              <c16:uniqueId val="{00000001-AE09-44E2-8871-4DBEEEDA9ECE}"/>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844.74</c:v>
                </c:pt>
                <c:pt idx="1">
                  <c:v>885.43</c:v>
                </c:pt>
                <c:pt idx="2">
                  <c:v>876.06</c:v>
                </c:pt>
                <c:pt idx="3">
                  <c:v>945.9</c:v>
                </c:pt>
                <c:pt idx="4">
                  <c:v>1062.25</c:v>
                </c:pt>
              </c:numCache>
            </c:numRef>
          </c:val>
          <c:extLst>
            <c:ext xmlns:c16="http://schemas.microsoft.com/office/drawing/2014/chart" uri="{C3380CC4-5D6E-409C-BE32-E72D297353CC}">
              <c16:uniqueId val="{00000000-11D5-4C4E-BDBC-0ED931FE0A41}"/>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400.44</c:v>
                </c:pt>
                <c:pt idx="1">
                  <c:v>417.56</c:v>
                </c:pt>
                <c:pt idx="2">
                  <c:v>449.72</c:v>
                </c:pt>
                <c:pt idx="3">
                  <c:v>437.27</c:v>
                </c:pt>
                <c:pt idx="4">
                  <c:v>456.72</c:v>
                </c:pt>
              </c:numCache>
            </c:numRef>
          </c:val>
          <c:smooth val="0"/>
          <c:extLst>
            <c:ext xmlns:c16="http://schemas.microsoft.com/office/drawing/2014/chart" uri="{C3380CC4-5D6E-409C-BE32-E72D297353CC}">
              <c16:uniqueId val="{00000001-11D5-4C4E-BDBC-0ED931FE0A41}"/>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【1,078.44】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【420.17】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topLeftCell="V1" zoomScaleNormal="100" zoomScaleSheetLayoutView="100" workbookViewId="0">
      <selection activeCell="BS84" sqref="BS8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2">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2">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4" t="str">
        <f>データ!H6</f>
        <v>愛媛県　宇和島市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7" t="s">
        <v>1</v>
      </c>
      <c r="C7" s="57"/>
      <c r="D7" s="57"/>
      <c r="E7" s="57"/>
      <c r="F7" s="57"/>
      <c r="G7" s="57"/>
      <c r="H7" s="57"/>
      <c r="I7" s="57" t="s">
        <v>2</v>
      </c>
      <c r="J7" s="57"/>
      <c r="K7" s="57"/>
      <c r="L7" s="57"/>
      <c r="M7" s="57"/>
      <c r="N7" s="57"/>
      <c r="O7" s="57"/>
      <c r="P7" s="57" t="s">
        <v>3</v>
      </c>
      <c r="Q7" s="57"/>
      <c r="R7" s="57"/>
      <c r="S7" s="57"/>
      <c r="T7" s="57"/>
      <c r="U7" s="57"/>
      <c r="V7" s="57"/>
      <c r="W7" s="57" t="s">
        <v>4</v>
      </c>
      <c r="X7" s="57"/>
      <c r="Y7" s="57"/>
      <c r="Z7" s="57"/>
      <c r="AA7" s="57"/>
      <c r="AB7" s="57"/>
      <c r="AC7" s="57"/>
      <c r="AD7" s="57" t="s">
        <v>5</v>
      </c>
      <c r="AE7" s="57"/>
      <c r="AF7" s="57"/>
      <c r="AG7" s="57"/>
      <c r="AH7" s="57"/>
      <c r="AI7" s="57"/>
      <c r="AJ7" s="57"/>
      <c r="AK7" s="3"/>
      <c r="AL7" s="57" t="s">
        <v>6</v>
      </c>
      <c r="AM7" s="57"/>
      <c r="AN7" s="57"/>
      <c r="AO7" s="57"/>
      <c r="AP7" s="57"/>
      <c r="AQ7" s="57"/>
      <c r="AR7" s="57"/>
      <c r="AS7" s="57"/>
      <c r="AT7" s="57" t="s">
        <v>7</v>
      </c>
      <c r="AU7" s="57"/>
      <c r="AV7" s="57"/>
      <c r="AW7" s="57"/>
      <c r="AX7" s="57"/>
      <c r="AY7" s="57"/>
      <c r="AZ7" s="57"/>
      <c r="BA7" s="57"/>
      <c r="BB7" s="57" t="s">
        <v>8</v>
      </c>
      <c r="BC7" s="57"/>
      <c r="BD7" s="57"/>
      <c r="BE7" s="57"/>
      <c r="BF7" s="57"/>
      <c r="BG7" s="57"/>
      <c r="BH7" s="57"/>
      <c r="BI7" s="57"/>
      <c r="BJ7" s="3"/>
      <c r="BK7" s="3"/>
      <c r="BL7" s="75" t="s">
        <v>9</v>
      </c>
      <c r="BM7" s="76"/>
      <c r="BN7" s="76"/>
      <c r="BO7" s="76"/>
      <c r="BP7" s="76"/>
      <c r="BQ7" s="76"/>
      <c r="BR7" s="76"/>
      <c r="BS7" s="76"/>
      <c r="BT7" s="76"/>
      <c r="BU7" s="76"/>
      <c r="BV7" s="76"/>
      <c r="BW7" s="76"/>
      <c r="BX7" s="76"/>
      <c r="BY7" s="77"/>
    </row>
    <row r="8" spans="1:78" ht="18.75" customHeight="1" x14ac:dyDescent="0.2">
      <c r="A8" s="2"/>
      <c r="B8" s="71" t="str">
        <f>データ!I6</f>
        <v>法非適用</v>
      </c>
      <c r="C8" s="71"/>
      <c r="D8" s="71"/>
      <c r="E8" s="71"/>
      <c r="F8" s="71"/>
      <c r="G8" s="71"/>
      <c r="H8" s="71"/>
      <c r="I8" s="71" t="str">
        <f>データ!J6</f>
        <v>下水道事業</v>
      </c>
      <c r="J8" s="71"/>
      <c r="K8" s="71"/>
      <c r="L8" s="71"/>
      <c r="M8" s="71"/>
      <c r="N8" s="71"/>
      <c r="O8" s="71"/>
      <c r="P8" s="71" t="str">
        <f>データ!K6</f>
        <v>漁業集落排水</v>
      </c>
      <c r="Q8" s="71"/>
      <c r="R8" s="71"/>
      <c r="S8" s="71"/>
      <c r="T8" s="71"/>
      <c r="U8" s="71"/>
      <c r="V8" s="71"/>
      <c r="W8" s="71" t="str">
        <f>データ!L6</f>
        <v>H2</v>
      </c>
      <c r="X8" s="71"/>
      <c r="Y8" s="71"/>
      <c r="Z8" s="71"/>
      <c r="AA8" s="71"/>
      <c r="AB8" s="71"/>
      <c r="AC8" s="71"/>
      <c r="AD8" s="72" t="str">
        <f>データ!$M$6</f>
        <v>非設置</v>
      </c>
      <c r="AE8" s="72"/>
      <c r="AF8" s="72"/>
      <c r="AG8" s="72"/>
      <c r="AH8" s="72"/>
      <c r="AI8" s="72"/>
      <c r="AJ8" s="72"/>
      <c r="AK8" s="3"/>
      <c r="AL8" s="51">
        <f>データ!S6</f>
        <v>70019</v>
      </c>
      <c r="AM8" s="51"/>
      <c r="AN8" s="51"/>
      <c r="AO8" s="51"/>
      <c r="AP8" s="51"/>
      <c r="AQ8" s="51"/>
      <c r="AR8" s="51"/>
      <c r="AS8" s="51"/>
      <c r="AT8" s="52">
        <f>データ!T6</f>
        <v>468.16</v>
      </c>
      <c r="AU8" s="52"/>
      <c r="AV8" s="52"/>
      <c r="AW8" s="52"/>
      <c r="AX8" s="52"/>
      <c r="AY8" s="52"/>
      <c r="AZ8" s="52"/>
      <c r="BA8" s="52"/>
      <c r="BB8" s="52">
        <f>データ!U6</f>
        <v>149.56</v>
      </c>
      <c r="BC8" s="52"/>
      <c r="BD8" s="52"/>
      <c r="BE8" s="52"/>
      <c r="BF8" s="52"/>
      <c r="BG8" s="52"/>
      <c r="BH8" s="52"/>
      <c r="BI8" s="52"/>
      <c r="BJ8" s="3"/>
      <c r="BK8" s="3"/>
      <c r="BL8" s="67" t="s">
        <v>10</v>
      </c>
      <c r="BM8" s="68"/>
      <c r="BN8" s="69" t="s">
        <v>11</v>
      </c>
      <c r="BO8" s="69"/>
      <c r="BP8" s="69"/>
      <c r="BQ8" s="69"/>
      <c r="BR8" s="69"/>
      <c r="BS8" s="69"/>
      <c r="BT8" s="69"/>
      <c r="BU8" s="69"/>
      <c r="BV8" s="69"/>
      <c r="BW8" s="69"/>
      <c r="BX8" s="69"/>
      <c r="BY8" s="70"/>
    </row>
    <row r="9" spans="1:78" ht="18.75" customHeight="1" x14ac:dyDescent="0.2">
      <c r="A9" s="2"/>
      <c r="B9" s="57" t="s">
        <v>12</v>
      </c>
      <c r="C9" s="57"/>
      <c r="D9" s="57"/>
      <c r="E9" s="57"/>
      <c r="F9" s="57"/>
      <c r="G9" s="57"/>
      <c r="H9" s="57"/>
      <c r="I9" s="57" t="s">
        <v>13</v>
      </c>
      <c r="J9" s="57"/>
      <c r="K9" s="57"/>
      <c r="L9" s="57"/>
      <c r="M9" s="57"/>
      <c r="N9" s="57"/>
      <c r="O9" s="57"/>
      <c r="P9" s="57" t="s">
        <v>14</v>
      </c>
      <c r="Q9" s="57"/>
      <c r="R9" s="57"/>
      <c r="S9" s="57"/>
      <c r="T9" s="57"/>
      <c r="U9" s="57"/>
      <c r="V9" s="57"/>
      <c r="W9" s="57" t="s">
        <v>15</v>
      </c>
      <c r="X9" s="57"/>
      <c r="Y9" s="57"/>
      <c r="Z9" s="57"/>
      <c r="AA9" s="57"/>
      <c r="AB9" s="57"/>
      <c r="AC9" s="57"/>
      <c r="AD9" s="57" t="s">
        <v>16</v>
      </c>
      <c r="AE9" s="57"/>
      <c r="AF9" s="57"/>
      <c r="AG9" s="57"/>
      <c r="AH9" s="57"/>
      <c r="AI9" s="57"/>
      <c r="AJ9" s="57"/>
      <c r="AK9" s="3"/>
      <c r="AL9" s="57" t="s">
        <v>17</v>
      </c>
      <c r="AM9" s="57"/>
      <c r="AN9" s="57"/>
      <c r="AO9" s="57"/>
      <c r="AP9" s="57"/>
      <c r="AQ9" s="57"/>
      <c r="AR9" s="57"/>
      <c r="AS9" s="57"/>
      <c r="AT9" s="57" t="s">
        <v>18</v>
      </c>
      <c r="AU9" s="57"/>
      <c r="AV9" s="57"/>
      <c r="AW9" s="57"/>
      <c r="AX9" s="57"/>
      <c r="AY9" s="57"/>
      <c r="AZ9" s="57"/>
      <c r="BA9" s="57"/>
      <c r="BB9" s="57" t="s">
        <v>19</v>
      </c>
      <c r="BC9" s="57"/>
      <c r="BD9" s="57"/>
      <c r="BE9" s="57"/>
      <c r="BF9" s="57"/>
      <c r="BG9" s="57"/>
      <c r="BH9" s="57"/>
      <c r="BI9" s="57"/>
      <c r="BJ9" s="3"/>
      <c r="BK9" s="3"/>
      <c r="BL9" s="58" t="s">
        <v>20</v>
      </c>
      <c r="BM9" s="59"/>
      <c r="BN9" s="60" t="s">
        <v>21</v>
      </c>
      <c r="BO9" s="60"/>
      <c r="BP9" s="60"/>
      <c r="BQ9" s="60"/>
      <c r="BR9" s="60"/>
      <c r="BS9" s="60"/>
      <c r="BT9" s="60"/>
      <c r="BU9" s="60"/>
      <c r="BV9" s="60"/>
      <c r="BW9" s="60"/>
      <c r="BX9" s="60"/>
      <c r="BY9" s="61"/>
    </row>
    <row r="10" spans="1:78" ht="18.75" customHeight="1" x14ac:dyDescent="0.2">
      <c r="A10" s="2"/>
      <c r="B10" s="52" t="str">
        <f>データ!N6</f>
        <v>-</v>
      </c>
      <c r="C10" s="52"/>
      <c r="D10" s="52"/>
      <c r="E10" s="52"/>
      <c r="F10" s="52"/>
      <c r="G10" s="52"/>
      <c r="H10" s="52"/>
      <c r="I10" s="52" t="str">
        <f>データ!O6</f>
        <v>該当数値なし</v>
      </c>
      <c r="J10" s="52"/>
      <c r="K10" s="52"/>
      <c r="L10" s="52"/>
      <c r="M10" s="52"/>
      <c r="N10" s="52"/>
      <c r="O10" s="52"/>
      <c r="P10" s="52">
        <f>データ!P6</f>
        <v>1.05</v>
      </c>
      <c r="Q10" s="52"/>
      <c r="R10" s="52"/>
      <c r="S10" s="52"/>
      <c r="T10" s="52"/>
      <c r="U10" s="52"/>
      <c r="V10" s="52"/>
      <c r="W10" s="52">
        <f>データ!Q6</f>
        <v>100</v>
      </c>
      <c r="X10" s="52"/>
      <c r="Y10" s="52"/>
      <c r="Z10" s="52"/>
      <c r="AA10" s="52"/>
      <c r="AB10" s="52"/>
      <c r="AC10" s="52"/>
      <c r="AD10" s="51">
        <f>データ!R6</f>
        <v>4884</v>
      </c>
      <c r="AE10" s="51"/>
      <c r="AF10" s="51"/>
      <c r="AG10" s="51"/>
      <c r="AH10" s="51"/>
      <c r="AI10" s="51"/>
      <c r="AJ10" s="51"/>
      <c r="AK10" s="2"/>
      <c r="AL10" s="51">
        <f>データ!V6</f>
        <v>727</v>
      </c>
      <c r="AM10" s="51"/>
      <c r="AN10" s="51"/>
      <c r="AO10" s="51"/>
      <c r="AP10" s="51"/>
      <c r="AQ10" s="51"/>
      <c r="AR10" s="51"/>
      <c r="AS10" s="51"/>
      <c r="AT10" s="52">
        <f>データ!W6</f>
        <v>0.33</v>
      </c>
      <c r="AU10" s="52"/>
      <c r="AV10" s="52"/>
      <c r="AW10" s="52"/>
      <c r="AX10" s="52"/>
      <c r="AY10" s="52"/>
      <c r="AZ10" s="52"/>
      <c r="BA10" s="52"/>
      <c r="BB10" s="52">
        <f>データ!X6</f>
        <v>2203.0300000000002</v>
      </c>
      <c r="BC10" s="52"/>
      <c r="BD10" s="52"/>
      <c r="BE10" s="52"/>
      <c r="BF10" s="52"/>
      <c r="BG10" s="52"/>
      <c r="BH10" s="52"/>
      <c r="BI10" s="52"/>
      <c r="BJ10" s="2"/>
      <c r="BK10" s="2"/>
      <c r="BL10" s="53" t="s">
        <v>22</v>
      </c>
      <c r="BM10" s="54"/>
      <c r="BN10" s="55" t="s">
        <v>23</v>
      </c>
      <c r="BO10" s="55"/>
      <c r="BP10" s="55"/>
      <c r="BQ10" s="55"/>
      <c r="BR10" s="55"/>
      <c r="BS10" s="55"/>
      <c r="BT10" s="55"/>
      <c r="BU10" s="55"/>
      <c r="BV10" s="55"/>
      <c r="BW10" s="55"/>
      <c r="BX10" s="55"/>
      <c r="BY10" s="5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24</v>
      </c>
      <c r="BM11" s="62"/>
      <c r="BN11" s="62"/>
      <c r="BO11" s="62"/>
      <c r="BP11" s="62"/>
      <c r="BQ11" s="62"/>
      <c r="BR11" s="62"/>
      <c r="BS11" s="62"/>
      <c r="BT11" s="62"/>
      <c r="BU11" s="62"/>
      <c r="BV11" s="62"/>
      <c r="BW11" s="62"/>
      <c r="BX11" s="62"/>
      <c r="BY11" s="62"/>
      <c r="BZ11" s="6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2">
      <c r="A14" s="2"/>
      <c r="B14" s="64" t="s">
        <v>25</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117</v>
      </c>
      <c r="BM16" s="30"/>
      <c r="BN16" s="30"/>
      <c r="BO16" s="30"/>
      <c r="BP16" s="30"/>
      <c r="BQ16" s="30"/>
      <c r="BR16" s="30"/>
      <c r="BS16" s="30"/>
      <c r="BT16" s="30"/>
      <c r="BU16" s="30"/>
      <c r="BV16" s="30"/>
      <c r="BW16" s="30"/>
      <c r="BX16" s="30"/>
      <c r="BY16" s="30"/>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118</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4" t="s">
        <v>119</v>
      </c>
      <c r="BM66" s="45"/>
      <c r="BN66" s="45"/>
      <c r="BO66" s="45"/>
      <c r="BP66" s="45"/>
      <c r="BQ66" s="45"/>
      <c r="BR66" s="45"/>
      <c r="BS66" s="45"/>
      <c r="BT66" s="45"/>
      <c r="BU66" s="45"/>
      <c r="BV66" s="45"/>
      <c r="BW66" s="45"/>
      <c r="BX66" s="45"/>
      <c r="BY66" s="45"/>
      <c r="BZ66" s="4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4"/>
      <c r="BM67" s="45"/>
      <c r="BN67" s="45"/>
      <c r="BO67" s="45"/>
      <c r="BP67" s="45"/>
      <c r="BQ67" s="45"/>
      <c r="BR67" s="45"/>
      <c r="BS67" s="45"/>
      <c r="BT67" s="45"/>
      <c r="BU67" s="45"/>
      <c r="BV67" s="45"/>
      <c r="BW67" s="45"/>
      <c r="BX67" s="45"/>
      <c r="BY67" s="45"/>
      <c r="BZ67" s="4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4"/>
      <c r="BM68" s="45"/>
      <c r="BN68" s="45"/>
      <c r="BO68" s="45"/>
      <c r="BP68" s="45"/>
      <c r="BQ68" s="45"/>
      <c r="BR68" s="45"/>
      <c r="BS68" s="45"/>
      <c r="BT68" s="45"/>
      <c r="BU68" s="45"/>
      <c r="BV68" s="45"/>
      <c r="BW68" s="45"/>
      <c r="BX68" s="45"/>
      <c r="BY68" s="45"/>
      <c r="BZ68" s="4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4"/>
      <c r="BM69" s="45"/>
      <c r="BN69" s="45"/>
      <c r="BO69" s="45"/>
      <c r="BP69" s="45"/>
      <c r="BQ69" s="45"/>
      <c r="BR69" s="45"/>
      <c r="BS69" s="45"/>
      <c r="BT69" s="45"/>
      <c r="BU69" s="45"/>
      <c r="BV69" s="45"/>
      <c r="BW69" s="45"/>
      <c r="BX69" s="45"/>
      <c r="BY69" s="45"/>
      <c r="BZ69" s="4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4"/>
      <c r="BM70" s="45"/>
      <c r="BN70" s="45"/>
      <c r="BO70" s="45"/>
      <c r="BP70" s="45"/>
      <c r="BQ70" s="45"/>
      <c r="BR70" s="45"/>
      <c r="BS70" s="45"/>
      <c r="BT70" s="45"/>
      <c r="BU70" s="45"/>
      <c r="BV70" s="45"/>
      <c r="BW70" s="45"/>
      <c r="BX70" s="45"/>
      <c r="BY70" s="45"/>
      <c r="BZ70" s="4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4"/>
      <c r="BM71" s="45"/>
      <c r="BN71" s="45"/>
      <c r="BO71" s="45"/>
      <c r="BP71" s="45"/>
      <c r="BQ71" s="45"/>
      <c r="BR71" s="45"/>
      <c r="BS71" s="45"/>
      <c r="BT71" s="45"/>
      <c r="BU71" s="45"/>
      <c r="BV71" s="45"/>
      <c r="BW71" s="45"/>
      <c r="BX71" s="45"/>
      <c r="BY71" s="45"/>
      <c r="BZ71" s="4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4"/>
      <c r="BM72" s="45"/>
      <c r="BN72" s="45"/>
      <c r="BO72" s="45"/>
      <c r="BP72" s="45"/>
      <c r="BQ72" s="45"/>
      <c r="BR72" s="45"/>
      <c r="BS72" s="45"/>
      <c r="BT72" s="45"/>
      <c r="BU72" s="45"/>
      <c r="BV72" s="45"/>
      <c r="BW72" s="45"/>
      <c r="BX72" s="45"/>
      <c r="BY72" s="45"/>
      <c r="BZ72" s="4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4"/>
      <c r="BM73" s="45"/>
      <c r="BN73" s="45"/>
      <c r="BO73" s="45"/>
      <c r="BP73" s="45"/>
      <c r="BQ73" s="45"/>
      <c r="BR73" s="45"/>
      <c r="BS73" s="45"/>
      <c r="BT73" s="45"/>
      <c r="BU73" s="45"/>
      <c r="BV73" s="45"/>
      <c r="BW73" s="45"/>
      <c r="BX73" s="45"/>
      <c r="BY73" s="45"/>
      <c r="BZ73" s="4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4"/>
      <c r="BM74" s="45"/>
      <c r="BN74" s="45"/>
      <c r="BO74" s="45"/>
      <c r="BP74" s="45"/>
      <c r="BQ74" s="45"/>
      <c r="BR74" s="45"/>
      <c r="BS74" s="45"/>
      <c r="BT74" s="45"/>
      <c r="BU74" s="45"/>
      <c r="BV74" s="45"/>
      <c r="BW74" s="45"/>
      <c r="BX74" s="45"/>
      <c r="BY74" s="45"/>
      <c r="BZ74" s="4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4"/>
      <c r="BM75" s="45"/>
      <c r="BN75" s="45"/>
      <c r="BO75" s="45"/>
      <c r="BP75" s="45"/>
      <c r="BQ75" s="45"/>
      <c r="BR75" s="45"/>
      <c r="BS75" s="45"/>
      <c r="BT75" s="45"/>
      <c r="BU75" s="45"/>
      <c r="BV75" s="45"/>
      <c r="BW75" s="45"/>
      <c r="BX75" s="45"/>
      <c r="BY75" s="45"/>
      <c r="BZ75" s="4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4"/>
      <c r="BM76" s="45"/>
      <c r="BN76" s="45"/>
      <c r="BO76" s="45"/>
      <c r="BP76" s="45"/>
      <c r="BQ76" s="45"/>
      <c r="BR76" s="45"/>
      <c r="BS76" s="45"/>
      <c r="BT76" s="45"/>
      <c r="BU76" s="45"/>
      <c r="BV76" s="45"/>
      <c r="BW76" s="45"/>
      <c r="BX76" s="45"/>
      <c r="BY76" s="45"/>
      <c r="BZ76" s="4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4"/>
      <c r="BM77" s="45"/>
      <c r="BN77" s="45"/>
      <c r="BO77" s="45"/>
      <c r="BP77" s="45"/>
      <c r="BQ77" s="45"/>
      <c r="BR77" s="45"/>
      <c r="BS77" s="45"/>
      <c r="BT77" s="45"/>
      <c r="BU77" s="45"/>
      <c r="BV77" s="45"/>
      <c r="BW77" s="45"/>
      <c r="BX77" s="45"/>
      <c r="BY77" s="45"/>
      <c r="BZ77" s="4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4"/>
      <c r="BM78" s="45"/>
      <c r="BN78" s="45"/>
      <c r="BO78" s="45"/>
      <c r="BP78" s="45"/>
      <c r="BQ78" s="45"/>
      <c r="BR78" s="45"/>
      <c r="BS78" s="45"/>
      <c r="BT78" s="45"/>
      <c r="BU78" s="45"/>
      <c r="BV78" s="45"/>
      <c r="BW78" s="45"/>
      <c r="BX78" s="45"/>
      <c r="BY78" s="45"/>
      <c r="BZ78" s="4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4"/>
      <c r="BM79" s="45"/>
      <c r="BN79" s="45"/>
      <c r="BO79" s="45"/>
      <c r="BP79" s="45"/>
      <c r="BQ79" s="45"/>
      <c r="BR79" s="45"/>
      <c r="BS79" s="45"/>
      <c r="BT79" s="45"/>
      <c r="BU79" s="45"/>
      <c r="BV79" s="45"/>
      <c r="BW79" s="45"/>
      <c r="BX79" s="45"/>
      <c r="BY79" s="45"/>
      <c r="BZ79" s="4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4"/>
      <c r="BM80" s="45"/>
      <c r="BN80" s="45"/>
      <c r="BO80" s="45"/>
      <c r="BP80" s="45"/>
      <c r="BQ80" s="45"/>
      <c r="BR80" s="45"/>
      <c r="BS80" s="45"/>
      <c r="BT80" s="45"/>
      <c r="BU80" s="45"/>
      <c r="BV80" s="45"/>
      <c r="BW80" s="45"/>
      <c r="BX80" s="45"/>
      <c r="BY80" s="45"/>
      <c r="BZ80" s="4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4"/>
      <c r="BM81" s="45"/>
      <c r="BN81" s="45"/>
      <c r="BO81" s="45"/>
      <c r="BP81" s="45"/>
      <c r="BQ81" s="45"/>
      <c r="BR81" s="45"/>
      <c r="BS81" s="45"/>
      <c r="BT81" s="45"/>
      <c r="BU81" s="45"/>
      <c r="BV81" s="45"/>
      <c r="BW81" s="45"/>
      <c r="BX81" s="45"/>
      <c r="BY81" s="45"/>
      <c r="BZ81" s="4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7"/>
      <c r="BM82" s="48"/>
      <c r="BN82" s="48"/>
      <c r="BO82" s="48"/>
      <c r="BP82" s="48"/>
      <c r="BQ82" s="48"/>
      <c r="BR82" s="48"/>
      <c r="BS82" s="48"/>
      <c r="BT82" s="48"/>
      <c r="BU82" s="48"/>
      <c r="BV82" s="48"/>
      <c r="BW82" s="48"/>
      <c r="BX82" s="48"/>
      <c r="BY82" s="48"/>
      <c r="BZ82" s="49"/>
    </row>
    <row r="83" spans="1:78" x14ac:dyDescent="0.2">
      <c r="C83" s="50" t="s">
        <v>30</v>
      </c>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50"/>
      <c r="BG83" s="50"/>
      <c r="BH83" s="50"/>
      <c r="BI83" s="50"/>
      <c r="BJ83" s="50"/>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44</v>
      </c>
      <c r="H86" s="12" t="str">
        <f>データ!BP6</f>
        <v>【1,078.44】</v>
      </c>
      <c r="I86" s="12" t="str">
        <f>データ!CA6</f>
        <v>【41.91】</v>
      </c>
      <c r="J86" s="12" t="str">
        <f>データ!CL6</f>
        <v>【420.17】</v>
      </c>
      <c r="K86" s="12" t="str">
        <f>データ!CW6</f>
        <v>【29.92】</v>
      </c>
      <c r="L86" s="12" t="str">
        <f>データ!DH6</f>
        <v>【80.39】</v>
      </c>
      <c r="M86" s="12" t="s">
        <v>43</v>
      </c>
      <c r="N86" s="12" t="s">
        <v>43</v>
      </c>
      <c r="O86" s="12" t="str">
        <f>データ!EO6</f>
        <v>【0.01】</v>
      </c>
    </row>
  </sheetData>
  <sheetProtection algorithmName="SHA-512" hashValue="mTKE5l37SAD8lIfHKuPzo5LUvfl21pkes0QZgcax7wOHMNHCBFJu9btCSPhxLl5Eow/Nf9f383RadopmgJOSwA==" saltValue="5KSJZZicbv952T/7jpXw3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9" t="s">
        <v>54</v>
      </c>
      <c r="I3" s="80"/>
      <c r="J3" s="80"/>
      <c r="K3" s="80"/>
      <c r="L3" s="80"/>
      <c r="M3" s="80"/>
      <c r="N3" s="80"/>
      <c r="O3" s="80"/>
      <c r="P3" s="80"/>
      <c r="Q3" s="80"/>
      <c r="R3" s="80"/>
      <c r="S3" s="80"/>
      <c r="T3" s="80"/>
      <c r="U3" s="80"/>
      <c r="V3" s="80"/>
      <c r="W3" s="80"/>
      <c r="X3" s="81"/>
      <c r="Y3" s="85" t="s">
        <v>55</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56</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5" x14ac:dyDescent="0.2">
      <c r="A4" s="14" t="s">
        <v>57</v>
      </c>
      <c r="B4" s="16"/>
      <c r="C4" s="16"/>
      <c r="D4" s="16"/>
      <c r="E4" s="16"/>
      <c r="F4" s="16"/>
      <c r="G4" s="16"/>
      <c r="H4" s="82"/>
      <c r="I4" s="83"/>
      <c r="J4" s="83"/>
      <c r="K4" s="83"/>
      <c r="L4" s="83"/>
      <c r="M4" s="83"/>
      <c r="N4" s="83"/>
      <c r="O4" s="83"/>
      <c r="P4" s="83"/>
      <c r="Q4" s="83"/>
      <c r="R4" s="83"/>
      <c r="S4" s="83"/>
      <c r="T4" s="83"/>
      <c r="U4" s="83"/>
      <c r="V4" s="83"/>
      <c r="W4" s="83"/>
      <c r="X4" s="84"/>
      <c r="Y4" s="78" t="s">
        <v>58</v>
      </c>
      <c r="Z4" s="78"/>
      <c r="AA4" s="78"/>
      <c r="AB4" s="78"/>
      <c r="AC4" s="78"/>
      <c r="AD4" s="78"/>
      <c r="AE4" s="78"/>
      <c r="AF4" s="78"/>
      <c r="AG4" s="78"/>
      <c r="AH4" s="78"/>
      <c r="AI4" s="78"/>
      <c r="AJ4" s="78" t="s">
        <v>59</v>
      </c>
      <c r="AK4" s="78"/>
      <c r="AL4" s="78"/>
      <c r="AM4" s="78"/>
      <c r="AN4" s="78"/>
      <c r="AO4" s="78"/>
      <c r="AP4" s="78"/>
      <c r="AQ4" s="78"/>
      <c r="AR4" s="78"/>
      <c r="AS4" s="78"/>
      <c r="AT4" s="78"/>
      <c r="AU4" s="78" t="s">
        <v>60</v>
      </c>
      <c r="AV4" s="78"/>
      <c r="AW4" s="78"/>
      <c r="AX4" s="78"/>
      <c r="AY4" s="78"/>
      <c r="AZ4" s="78"/>
      <c r="BA4" s="78"/>
      <c r="BB4" s="78"/>
      <c r="BC4" s="78"/>
      <c r="BD4" s="78"/>
      <c r="BE4" s="78"/>
      <c r="BF4" s="78" t="s">
        <v>61</v>
      </c>
      <c r="BG4" s="78"/>
      <c r="BH4" s="78"/>
      <c r="BI4" s="78"/>
      <c r="BJ4" s="78"/>
      <c r="BK4" s="78"/>
      <c r="BL4" s="78"/>
      <c r="BM4" s="78"/>
      <c r="BN4" s="78"/>
      <c r="BO4" s="78"/>
      <c r="BP4" s="78"/>
      <c r="BQ4" s="78" t="s">
        <v>62</v>
      </c>
      <c r="BR4" s="78"/>
      <c r="BS4" s="78"/>
      <c r="BT4" s="78"/>
      <c r="BU4" s="78"/>
      <c r="BV4" s="78"/>
      <c r="BW4" s="78"/>
      <c r="BX4" s="78"/>
      <c r="BY4" s="78"/>
      <c r="BZ4" s="78"/>
      <c r="CA4" s="78"/>
      <c r="CB4" s="78" t="s">
        <v>63</v>
      </c>
      <c r="CC4" s="78"/>
      <c r="CD4" s="78"/>
      <c r="CE4" s="78"/>
      <c r="CF4" s="78"/>
      <c r="CG4" s="78"/>
      <c r="CH4" s="78"/>
      <c r="CI4" s="78"/>
      <c r="CJ4" s="78"/>
      <c r="CK4" s="78"/>
      <c r="CL4" s="78"/>
      <c r="CM4" s="78" t="s">
        <v>64</v>
      </c>
      <c r="CN4" s="78"/>
      <c r="CO4" s="78"/>
      <c r="CP4" s="78"/>
      <c r="CQ4" s="78"/>
      <c r="CR4" s="78"/>
      <c r="CS4" s="78"/>
      <c r="CT4" s="78"/>
      <c r="CU4" s="78"/>
      <c r="CV4" s="78"/>
      <c r="CW4" s="78"/>
      <c r="CX4" s="78" t="s">
        <v>65</v>
      </c>
      <c r="CY4" s="78"/>
      <c r="CZ4" s="78"/>
      <c r="DA4" s="78"/>
      <c r="DB4" s="78"/>
      <c r="DC4" s="78"/>
      <c r="DD4" s="78"/>
      <c r="DE4" s="78"/>
      <c r="DF4" s="78"/>
      <c r="DG4" s="78"/>
      <c r="DH4" s="78"/>
      <c r="DI4" s="78" t="s">
        <v>66</v>
      </c>
      <c r="DJ4" s="78"/>
      <c r="DK4" s="78"/>
      <c r="DL4" s="78"/>
      <c r="DM4" s="78"/>
      <c r="DN4" s="78"/>
      <c r="DO4" s="78"/>
      <c r="DP4" s="78"/>
      <c r="DQ4" s="78"/>
      <c r="DR4" s="78"/>
      <c r="DS4" s="78"/>
      <c r="DT4" s="78" t="s">
        <v>67</v>
      </c>
      <c r="DU4" s="78"/>
      <c r="DV4" s="78"/>
      <c r="DW4" s="78"/>
      <c r="DX4" s="78"/>
      <c r="DY4" s="78"/>
      <c r="DZ4" s="78"/>
      <c r="EA4" s="78"/>
      <c r="EB4" s="78"/>
      <c r="EC4" s="78"/>
      <c r="ED4" s="78"/>
      <c r="EE4" s="78" t="s">
        <v>68</v>
      </c>
      <c r="EF4" s="78"/>
      <c r="EG4" s="78"/>
      <c r="EH4" s="78"/>
      <c r="EI4" s="78"/>
      <c r="EJ4" s="78"/>
      <c r="EK4" s="78"/>
      <c r="EL4" s="78"/>
      <c r="EM4" s="78"/>
      <c r="EN4" s="78"/>
      <c r="EO4" s="78"/>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2022</v>
      </c>
      <c r="C6" s="19">
        <f t="shared" ref="C6:X6" si="3">C7</f>
        <v>382035</v>
      </c>
      <c r="D6" s="19">
        <f t="shared" si="3"/>
        <v>47</v>
      </c>
      <c r="E6" s="19">
        <f t="shared" si="3"/>
        <v>17</v>
      </c>
      <c r="F6" s="19">
        <f t="shared" si="3"/>
        <v>6</v>
      </c>
      <c r="G6" s="19">
        <f t="shared" si="3"/>
        <v>0</v>
      </c>
      <c r="H6" s="19" t="str">
        <f t="shared" si="3"/>
        <v>愛媛県　宇和島市</v>
      </c>
      <c r="I6" s="19" t="str">
        <f t="shared" si="3"/>
        <v>法非適用</v>
      </c>
      <c r="J6" s="19" t="str">
        <f t="shared" si="3"/>
        <v>下水道事業</v>
      </c>
      <c r="K6" s="19" t="str">
        <f t="shared" si="3"/>
        <v>漁業集落排水</v>
      </c>
      <c r="L6" s="19" t="str">
        <f t="shared" si="3"/>
        <v>H2</v>
      </c>
      <c r="M6" s="19" t="str">
        <f t="shared" si="3"/>
        <v>非設置</v>
      </c>
      <c r="N6" s="20" t="str">
        <f t="shared" si="3"/>
        <v>-</v>
      </c>
      <c r="O6" s="20" t="str">
        <f t="shared" si="3"/>
        <v>該当数値なし</v>
      </c>
      <c r="P6" s="20">
        <f t="shared" si="3"/>
        <v>1.05</v>
      </c>
      <c r="Q6" s="20">
        <f t="shared" si="3"/>
        <v>100</v>
      </c>
      <c r="R6" s="20">
        <f t="shared" si="3"/>
        <v>4884</v>
      </c>
      <c r="S6" s="20">
        <f t="shared" si="3"/>
        <v>70019</v>
      </c>
      <c r="T6" s="20">
        <f t="shared" si="3"/>
        <v>468.16</v>
      </c>
      <c r="U6" s="20">
        <f t="shared" si="3"/>
        <v>149.56</v>
      </c>
      <c r="V6" s="20">
        <f t="shared" si="3"/>
        <v>727</v>
      </c>
      <c r="W6" s="20">
        <f t="shared" si="3"/>
        <v>0.33</v>
      </c>
      <c r="X6" s="20">
        <f t="shared" si="3"/>
        <v>2203.0300000000002</v>
      </c>
      <c r="Y6" s="21">
        <f>IF(Y7="",NA(),Y7)</f>
        <v>57.22</v>
      </c>
      <c r="Z6" s="21">
        <f t="shared" ref="Z6:AH6" si="4">IF(Z7="",NA(),Z7)</f>
        <v>56.94</v>
      </c>
      <c r="AA6" s="21">
        <f t="shared" si="4"/>
        <v>57.55</v>
      </c>
      <c r="AB6" s="21">
        <f t="shared" si="4"/>
        <v>55.6</v>
      </c>
      <c r="AC6" s="21">
        <f t="shared" si="4"/>
        <v>61.19</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1062.5899999999999</v>
      </c>
      <c r="BG6" s="21">
        <f t="shared" ref="BG6:BO6" si="7">IF(BG7="",NA(),BG7)</f>
        <v>969.12</v>
      </c>
      <c r="BH6" s="21">
        <f t="shared" si="7"/>
        <v>842.18</v>
      </c>
      <c r="BI6" s="21">
        <f t="shared" si="7"/>
        <v>811.82</v>
      </c>
      <c r="BJ6" s="21">
        <f t="shared" si="7"/>
        <v>867.46</v>
      </c>
      <c r="BK6" s="21">
        <f t="shared" si="7"/>
        <v>1006.65</v>
      </c>
      <c r="BL6" s="21">
        <f t="shared" si="7"/>
        <v>998.42</v>
      </c>
      <c r="BM6" s="21">
        <f t="shared" si="7"/>
        <v>1095.52</v>
      </c>
      <c r="BN6" s="21">
        <f t="shared" si="7"/>
        <v>1056.55</v>
      </c>
      <c r="BO6" s="21">
        <f t="shared" si="7"/>
        <v>1278.54</v>
      </c>
      <c r="BP6" s="20" t="str">
        <f>IF(BP7="","",IF(BP7="-","【-】","【"&amp;SUBSTITUTE(TEXT(BP7,"#,##0.00"),"-","△")&amp;"】"))</f>
        <v>【1,078.44】</v>
      </c>
      <c r="BQ6" s="21">
        <f>IF(BQ7="",NA(),BQ7)</f>
        <v>31.74</v>
      </c>
      <c r="BR6" s="21">
        <f t="shared" ref="BR6:BZ6" si="8">IF(BR7="",NA(),BR7)</f>
        <v>31.52</v>
      </c>
      <c r="BS6" s="21">
        <f t="shared" si="8"/>
        <v>32.659999999999997</v>
      </c>
      <c r="BT6" s="21">
        <f t="shared" si="8"/>
        <v>30.26</v>
      </c>
      <c r="BU6" s="21">
        <f t="shared" si="8"/>
        <v>26.99</v>
      </c>
      <c r="BV6" s="21">
        <f t="shared" si="8"/>
        <v>43.43</v>
      </c>
      <c r="BW6" s="21">
        <f t="shared" si="8"/>
        <v>41.41</v>
      </c>
      <c r="BX6" s="21">
        <f t="shared" si="8"/>
        <v>39.64</v>
      </c>
      <c r="BY6" s="21">
        <f t="shared" si="8"/>
        <v>40</v>
      </c>
      <c r="BZ6" s="21">
        <f t="shared" si="8"/>
        <v>38.74</v>
      </c>
      <c r="CA6" s="20" t="str">
        <f>IF(CA7="","",IF(CA7="-","【-】","【"&amp;SUBSTITUTE(TEXT(CA7,"#,##0.00"),"-","△")&amp;"】"))</f>
        <v>【41.91】</v>
      </c>
      <c r="CB6" s="21">
        <f>IF(CB7="",NA(),CB7)</f>
        <v>844.74</v>
      </c>
      <c r="CC6" s="21">
        <f t="shared" ref="CC6:CK6" si="9">IF(CC7="",NA(),CC7)</f>
        <v>885.43</v>
      </c>
      <c r="CD6" s="21">
        <f t="shared" si="9"/>
        <v>876.06</v>
      </c>
      <c r="CE6" s="21">
        <f t="shared" si="9"/>
        <v>945.9</v>
      </c>
      <c r="CF6" s="21">
        <f t="shared" si="9"/>
        <v>1062.25</v>
      </c>
      <c r="CG6" s="21">
        <f t="shared" si="9"/>
        <v>400.44</v>
      </c>
      <c r="CH6" s="21">
        <f t="shared" si="9"/>
        <v>417.56</v>
      </c>
      <c r="CI6" s="21">
        <f t="shared" si="9"/>
        <v>449.72</v>
      </c>
      <c r="CJ6" s="21">
        <f t="shared" si="9"/>
        <v>437.27</v>
      </c>
      <c r="CK6" s="21">
        <f t="shared" si="9"/>
        <v>456.72</v>
      </c>
      <c r="CL6" s="20" t="str">
        <f>IF(CL7="","",IF(CL7="-","【-】","【"&amp;SUBSTITUTE(TEXT(CL7,"#,##0.00"),"-","△")&amp;"】"))</f>
        <v>【420.17】</v>
      </c>
      <c r="CM6" s="21">
        <f>IF(CM7="",NA(),CM7)</f>
        <v>28.45</v>
      </c>
      <c r="CN6" s="21">
        <f t="shared" ref="CN6:CV6" si="10">IF(CN7="",NA(),CN7)</f>
        <v>27.6</v>
      </c>
      <c r="CO6" s="21">
        <f t="shared" si="10"/>
        <v>28.45</v>
      </c>
      <c r="CP6" s="21">
        <f t="shared" si="10"/>
        <v>27.39</v>
      </c>
      <c r="CQ6" s="21">
        <f t="shared" si="10"/>
        <v>27.81</v>
      </c>
      <c r="CR6" s="21">
        <f t="shared" si="10"/>
        <v>32.229999999999997</v>
      </c>
      <c r="CS6" s="21">
        <f t="shared" si="10"/>
        <v>32.479999999999997</v>
      </c>
      <c r="CT6" s="21">
        <f t="shared" si="10"/>
        <v>30.19</v>
      </c>
      <c r="CU6" s="21">
        <f t="shared" si="10"/>
        <v>28.77</v>
      </c>
      <c r="CV6" s="21">
        <f t="shared" si="10"/>
        <v>26.22</v>
      </c>
      <c r="CW6" s="20" t="str">
        <f>IF(CW7="","",IF(CW7="-","【-】","【"&amp;SUBSTITUTE(TEXT(CW7,"#,##0.00"),"-","△")&amp;"】"))</f>
        <v>【29.92】</v>
      </c>
      <c r="CX6" s="21">
        <f>IF(CX7="",NA(),CX7)</f>
        <v>72.739999999999995</v>
      </c>
      <c r="CY6" s="21">
        <f t="shared" ref="CY6:DG6" si="11">IF(CY7="",NA(),CY7)</f>
        <v>75.16</v>
      </c>
      <c r="CZ6" s="21">
        <f t="shared" si="11"/>
        <v>74.97</v>
      </c>
      <c r="DA6" s="21">
        <f t="shared" si="11"/>
        <v>75.95</v>
      </c>
      <c r="DB6" s="21">
        <f t="shared" si="11"/>
        <v>75.930000000000007</v>
      </c>
      <c r="DC6" s="21">
        <f t="shared" si="11"/>
        <v>80.8</v>
      </c>
      <c r="DD6" s="21">
        <f t="shared" si="11"/>
        <v>79.2</v>
      </c>
      <c r="DE6" s="21">
        <f t="shared" si="11"/>
        <v>79.09</v>
      </c>
      <c r="DF6" s="21">
        <f t="shared" si="11"/>
        <v>78.900000000000006</v>
      </c>
      <c r="DG6" s="21">
        <f t="shared" si="11"/>
        <v>78.03</v>
      </c>
      <c r="DH6" s="20" t="str">
        <f>IF(DH7="","",IF(DH7="-","【-】","【"&amp;SUBSTITUTE(TEXT(DH7,"#,##0.00"),"-","△")&amp;"】"))</f>
        <v>【80.39】</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0.02</v>
      </c>
      <c r="EK6" s="21">
        <f t="shared" si="14"/>
        <v>0.01</v>
      </c>
      <c r="EL6" s="21">
        <f t="shared" si="14"/>
        <v>1.6</v>
      </c>
      <c r="EM6" s="21">
        <f t="shared" si="14"/>
        <v>0.01</v>
      </c>
      <c r="EN6" s="21">
        <f t="shared" si="14"/>
        <v>0.01</v>
      </c>
      <c r="EO6" s="20" t="str">
        <f>IF(EO7="","",IF(EO7="-","【-】","【"&amp;SUBSTITUTE(TEXT(EO7,"#,##0.00"),"-","△")&amp;"】"))</f>
        <v>【0.01】</v>
      </c>
    </row>
    <row r="7" spans="1:145" s="22" customFormat="1" x14ac:dyDescent="0.2">
      <c r="A7" s="14"/>
      <c r="B7" s="23">
        <v>2022</v>
      </c>
      <c r="C7" s="23">
        <v>382035</v>
      </c>
      <c r="D7" s="23">
        <v>47</v>
      </c>
      <c r="E7" s="23">
        <v>17</v>
      </c>
      <c r="F7" s="23">
        <v>6</v>
      </c>
      <c r="G7" s="23">
        <v>0</v>
      </c>
      <c r="H7" s="23" t="s">
        <v>98</v>
      </c>
      <c r="I7" s="23" t="s">
        <v>99</v>
      </c>
      <c r="J7" s="23" t="s">
        <v>100</v>
      </c>
      <c r="K7" s="23" t="s">
        <v>101</v>
      </c>
      <c r="L7" s="23" t="s">
        <v>102</v>
      </c>
      <c r="M7" s="23" t="s">
        <v>103</v>
      </c>
      <c r="N7" s="24" t="s">
        <v>104</v>
      </c>
      <c r="O7" s="24" t="s">
        <v>105</v>
      </c>
      <c r="P7" s="24">
        <v>1.05</v>
      </c>
      <c r="Q7" s="24">
        <v>100</v>
      </c>
      <c r="R7" s="24">
        <v>4884</v>
      </c>
      <c r="S7" s="24">
        <v>70019</v>
      </c>
      <c r="T7" s="24">
        <v>468.16</v>
      </c>
      <c r="U7" s="24">
        <v>149.56</v>
      </c>
      <c r="V7" s="24">
        <v>727</v>
      </c>
      <c r="W7" s="24">
        <v>0.33</v>
      </c>
      <c r="X7" s="24">
        <v>2203.0300000000002</v>
      </c>
      <c r="Y7" s="24">
        <v>57.22</v>
      </c>
      <c r="Z7" s="24">
        <v>56.94</v>
      </c>
      <c r="AA7" s="24">
        <v>57.55</v>
      </c>
      <c r="AB7" s="24">
        <v>55.6</v>
      </c>
      <c r="AC7" s="24">
        <v>61.19</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1062.5899999999999</v>
      </c>
      <c r="BG7" s="24">
        <v>969.12</v>
      </c>
      <c r="BH7" s="24">
        <v>842.18</v>
      </c>
      <c r="BI7" s="24">
        <v>811.82</v>
      </c>
      <c r="BJ7" s="24">
        <v>867.46</v>
      </c>
      <c r="BK7" s="24">
        <v>1006.65</v>
      </c>
      <c r="BL7" s="24">
        <v>998.42</v>
      </c>
      <c r="BM7" s="24">
        <v>1095.52</v>
      </c>
      <c r="BN7" s="24">
        <v>1056.55</v>
      </c>
      <c r="BO7" s="24">
        <v>1278.54</v>
      </c>
      <c r="BP7" s="24">
        <v>1078.44</v>
      </c>
      <c r="BQ7" s="24">
        <v>31.74</v>
      </c>
      <c r="BR7" s="24">
        <v>31.52</v>
      </c>
      <c r="BS7" s="24">
        <v>32.659999999999997</v>
      </c>
      <c r="BT7" s="24">
        <v>30.26</v>
      </c>
      <c r="BU7" s="24">
        <v>26.99</v>
      </c>
      <c r="BV7" s="24">
        <v>43.43</v>
      </c>
      <c r="BW7" s="24">
        <v>41.41</v>
      </c>
      <c r="BX7" s="24">
        <v>39.64</v>
      </c>
      <c r="BY7" s="24">
        <v>40</v>
      </c>
      <c r="BZ7" s="24">
        <v>38.74</v>
      </c>
      <c r="CA7" s="24">
        <v>41.91</v>
      </c>
      <c r="CB7" s="24">
        <v>844.74</v>
      </c>
      <c r="CC7" s="24">
        <v>885.43</v>
      </c>
      <c r="CD7" s="24">
        <v>876.06</v>
      </c>
      <c r="CE7" s="24">
        <v>945.9</v>
      </c>
      <c r="CF7" s="24">
        <v>1062.25</v>
      </c>
      <c r="CG7" s="24">
        <v>400.44</v>
      </c>
      <c r="CH7" s="24">
        <v>417.56</v>
      </c>
      <c r="CI7" s="24">
        <v>449.72</v>
      </c>
      <c r="CJ7" s="24">
        <v>437.27</v>
      </c>
      <c r="CK7" s="24">
        <v>456.72</v>
      </c>
      <c r="CL7" s="24">
        <v>420.17</v>
      </c>
      <c r="CM7" s="24">
        <v>28.45</v>
      </c>
      <c r="CN7" s="24">
        <v>27.6</v>
      </c>
      <c r="CO7" s="24">
        <v>28.45</v>
      </c>
      <c r="CP7" s="24">
        <v>27.39</v>
      </c>
      <c r="CQ7" s="24">
        <v>27.81</v>
      </c>
      <c r="CR7" s="24">
        <v>32.229999999999997</v>
      </c>
      <c r="CS7" s="24">
        <v>32.479999999999997</v>
      </c>
      <c r="CT7" s="24">
        <v>30.19</v>
      </c>
      <c r="CU7" s="24">
        <v>28.77</v>
      </c>
      <c r="CV7" s="24">
        <v>26.22</v>
      </c>
      <c r="CW7" s="24">
        <v>29.92</v>
      </c>
      <c r="CX7" s="24">
        <v>72.739999999999995</v>
      </c>
      <c r="CY7" s="24">
        <v>75.16</v>
      </c>
      <c r="CZ7" s="24">
        <v>74.97</v>
      </c>
      <c r="DA7" s="24">
        <v>75.95</v>
      </c>
      <c r="DB7" s="24">
        <v>75.930000000000007</v>
      </c>
      <c r="DC7" s="24">
        <v>80.8</v>
      </c>
      <c r="DD7" s="24">
        <v>79.2</v>
      </c>
      <c r="DE7" s="24">
        <v>79.09</v>
      </c>
      <c r="DF7" s="24">
        <v>78.900000000000006</v>
      </c>
      <c r="DG7" s="24">
        <v>78.03</v>
      </c>
      <c r="DH7" s="24">
        <v>80.39</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0.02</v>
      </c>
      <c r="EK7" s="24">
        <v>0.01</v>
      </c>
      <c r="EL7" s="24">
        <v>1.6</v>
      </c>
      <c r="EM7" s="24">
        <v>0.01</v>
      </c>
      <c r="EN7" s="24">
        <v>0.01</v>
      </c>
      <c r="EO7" s="24">
        <v>0.01</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2">
      <c r="B11">
        <v>4</v>
      </c>
      <c r="C11">
        <v>3</v>
      </c>
      <c r="D11">
        <v>2</v>
      </c>
      <c r="E11">
        <v>1</v>
      </c>
      <c r="F11">
        <v>0</v>
      </c>
      <c r="G11" t="s">
        <v>111</v>
      </c>
    </row>
    <row r="12" spans="1:145" x14ac:dyDescent="0.2">
      <c r="B12">
        <v>1</v>
      </c>
      <c r="C12">
        <v>1</v>
      </c>
      <c r="D12">
        <v>2</v>
      </c>
      <c r="E12">
        <v>3</v>
      </c>
      <c r="F12">
        <v>4</v>
      </c>
      <c r="G12" t="s">
        <v>112</v>
      </c>
    </row>
    <row r="13" spans="1:145" x14ac:dyDescent="0.2">
      <c r="B13" t="s">
        <v>113</v>
      </c>
      <c r="C13" t="s">
        <v>114</v>
      </c>
      <c r="D13" t="s">
        <v>114</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1010754</cp:lastModifiedBy>
  <cp:lastPrinted>2024-01-18T05:06:35Z</cp:lastPrinted>
  <dcterms:created xsi:type="dcterms:W3CDTF">2023-12-12T02:57:56Z</dcterms:created>
  <dcterms:modified xsi:type="dcterms:W3CDTF">2024-01-18T05:06:44Z</dcterms:modified>
  <cp:category/>
</cp:coreProperties>
</file>