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H30～R4年度決算表示（上・簡・工・下）\"/>
    </mc:Choice>
  </mc:AlternateContent>
  <xr:revisionPtr revIDLastSave="0" documentId="13_ncr:1_{E91CC685-5D55-4BD4-962D-7ADA3A67E81B}" xr6:coauthVersionLast="47" xr6:coauthVersionMax="47" xr10:uidLastSave="{00000000-0000-0000-0000-000000000000}"/>
  <workbookProtection workbookAlgorithmName="SHA-512" workbookHashValue="k/hVbIiY2N43MM3zXvXlWpIN4TPPiCF+3gFG7wVh6LVzVmIzhJP8+SmE4u03cs0EhkLD0GyOTLc/2HkK/1ziyA==" workbookSaltValue="mxqSpKlD9cnKwv7Et4Hm2A==" workbookSpinCount="100000" lockStructure="1"/>
  <bookViews>
    <workbookView xWindow="28680" yWindow="-120" windowWidth="20730" windowHeight="113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AT8" i="4" s="1"/>
  <c r="S6" i="5"/>
  <c r="R6" i="5"/>
  <c r="AD10" i="4" s="1"/>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G85" i="4"/>
  <c r="BB10" i="4"/>
  <c r="AT10" i="4"/>
  <c r="W10" i="4"/>
  <c r="P10" i="4"/>
  <c r="I10" i="4"/>
  <c r="B10" i="4"/>
  <c r="BB8" i="4"/>
  <c r="AL8" i="4"/>
  <c r="AD8" i="4"/>
  <c r="W8" i="4"/>
  <c r="P8" i="4"/>
  <c r="B8" i="4"/>
  <c r="B6" i="4"/>
</calcChain>
</file>

<file path=xl/sharedStrings.xml><?xml version="1.0" encoding="utf-8"?>
<sst xmlns="http://schemas.openxmlformats.org/spreadsheetml/2006/main" count="297" uniqueCount="117">
  <si>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</si>
  <si>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</si>
  <si>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</si>
  <si>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</si>
  <si>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</si>
  <si>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</si>
  <si>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</si>
  <si>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</si>
  <si>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</si>
  <si>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</si>
  <si>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</si>
  <si>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</si>
  <si>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</si>
  <si>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</si>
  <si>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</si>
  <si>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</si>
  <si>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</si>
  <si>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</si>
  <si>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</si>
  <si>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</si>
  <si>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</si>
  <si>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</si>
  <si>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</si>
  <si>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</si>
  <si>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</si>
  <si>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</si>
  <si>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</si>
  <si>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</si>
  <si>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</si>
  <si>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</si>
  <si>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</si>
  <si>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</si>
  <si>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</si>
  <si>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</si>
  <si>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</si>
  <si>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</si>
  <si>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</si>
  <si>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</si>
  <si>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</si>
  <si>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</si>
  <si>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</si>
  <si>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</si>
  <si>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</si>
  <si>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</si>
  <si>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</si>
  <si>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</si>
  <si>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</si>
  <si>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</si>
  <si>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</si>
  <si>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</si>
  <si>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</si>
  <si>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</si>
  <si>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</si>
  <si>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</si>
  <si>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</si>
  <si>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</si>
  <si>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</si>
  <si>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</si>
  <si>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</si>
  <si>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</si>
  <si>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</si>
  <si>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</si>
  <si>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</si>
  <si>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</si>
  <si>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</si>
  <si>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</si>
  <si>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</si>
  <si>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</si>
  <si>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</si>
  <si>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</si>
  <si>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</si>
  <si>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</si>
  <si>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</si>
  <si>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</si>
  <si>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</si>
  <si>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</si>
  <si>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</si>
  <si>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</si>
  <si>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</si>
  <si>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</si>
  <si>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</si>
  <si>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</si>
  <si>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</si>
  <si>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</si>
  <si>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</si>
  <si>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</si>
  <si>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</si>
  <si>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</si>
  <si>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</si>
  <si>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</si>
  <si>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</si>
  <si>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</si>
  <si>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</si>
  <si>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</si>
  <si>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</si>
  <si>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</si>
  <si>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</si>
  <si>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</si>
  <si>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</si>
  <si>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農業集落排水</t>
  </si>
  <si>
    <t>F1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</si>
  <si>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</si>
  <si>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</si>
  <si>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</si>
  <si>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</si>
  <si>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</si>
  <si>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</si>
  <si>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</si>
  <si>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</si>
  <si>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</si>
  <si>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</si>
  <si>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</si>
  <si>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</si>
  <si>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</si>
  <si>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本事業は、事業の規模が小さく、事業運営費の不足分を一般会計から繰り入れている状況です。
　今後は、人口減少による使用料収入の更なる減収や、施設の老朽化が進むことが予想されるため、最適整備構想に基づく必要な投資と財政シミュレーションを行うことで、持続可能な事業経営を行っていきます。</t>
    <rPh sb="18" eb="20">
      <t>ウンエイ</t>
    </rPh>
    <rPh sb="46" eb="48">
      <t>コンゴ</t>
    </rPh>
    <rPh sb="57" eb="62">
      <t>シヨウリョウシュウニュウ</t>
    </rPh>
    <rPh sb="63" eb="64">
      <t>サラ</t>
    </rPh>
    <rPh sb="90" eb="92">
      <t>サイテキ</t>
    </rPh>
    <rPh sb="92" eb="96">
      <t>セイビコウソウ</t>
    </rPh>
    <rPh sb="100" eb="102">
      <t>ヒツヨウ</t>
    </rPh>
    <rPh sb="103" eb="105">
      <t>トウシ</t>
    </rPh>
    <rPh sb="106" eb="108">
      <t>ザイセイ</t>
    </rPh>
    <rPh sb="117" eb="118">
      <t>オコナ</t>
    </rPh>
    <phoneticPr fontId="4"/>
  </si>
  <si>
    <t>　本市農業集落排水事業は、令和3年度に地方公営企業法の全部適用を行いました。令和2年度以前は法非適用事業であったため、令和2年度以前の数値は空欄になっています。
　本事業は、事業規模が小さく、事業運営費の不足分を一般会計から繰り入れている状況であるため「①経常収支比率」は100％、「②累積欠損金比率」は0％となっています。
　また、昭和50年代に整備して以降、大規模な投資を行っておらず、企業債の借入も行っていないため、「④企業債残高対事業規模比率」は0％、「③流動比率」は類似団体に比べ高くなっています。
  一方、「⑦施設利用率」については、施設の利用者が減少してきていることから、類似団体に比べ低くなっており、本事業の対象地区が限定されているため、この傾向は今後も続くと見込んでいます。</t>
    <rPh sb="2" eb="3">
      <t>シ</t>
    </rPh>
    <rPh sb="3" eb="9">
      <t>ノウギョウシュウラクハイスイ</t>
    </rPh>
    <rPh sb="13" eb="15">
      <t>レイワ</t>
    </rPh>
    <rPh sb="16" eb="18">
      <t>ネンド</t>
    </rPh>
    <rPh sb="19" eb="26">
      <t>チホウコウエイキギョウホウ</t>
    </rPh>
    <rPh sb="46" eb="50">
      <t>ホウヒテキヨウ</t>
    </rPh>
    <rPh sb="50" eb="52">
      <t>ジギョウ</t>
    </rPh>
    <rPh sb="59" eb="61">
      <t>レイワ</t>
    </rPh>
    <rPh sb="62" eb="64">
      <t>ネンド</t>
    </rPh>
    <rPh sb="64" eb="66">
      <t>イゼン</t>
    </rPh>
    <rPh sb="67" eb="69">
      <t>スウチ</t>
    </rPh>
    <rPh sb="70" eb="72">
      <t>クウラン</t>
    </rPh>
    <rPh sb="82" eb="85">
      <t>ホンジギョウ</t>
    </rPh>
    <rPh sb="98" eb="101">
      <t>ウンエイヒ</t>
    </rPh>
    <rPh sb="128" eb="134">
      <t>ケイジョウシュウシヒリツ</t>
    </rPh>
    <rPh sb="143" eb="150">
      <t>ルイセキケッソンキンヒリツ</t>
    </rPh>
    <rPh sb="199" eb="201">
      <t>カリイレ</t>
    </rPh>
    <rPh sb="202" eb="203">
      <t>オコナ</t>
    </rPh>
    <rPh sb="213" eb="216">
      <t>キギョウサイ</t>
    </rPh>
    <rPh sb="216" eb="218">
      <t>ザンダカ</t>
    </rPh>
    <rPh sb="218" eb="219">
      <t>タイ</t>
    </rPh>
    <rPh sb="219" eb="223">
      <t>ジギョウキボ</t>
    </rPh>
    <rPh sb="223" eb="225">
      <t>ヒリツ</t>
    </rPh>
    <rPh sb="232" eb="236">
      <t>リュウドウヒリツ</t>
    </rPh>
    <rPh sb="238" eb="240">
      <t>ルイジ</t>
    </rPh>
    <rPh sb="240" eb="242">
      <t>ダンタイ</t>
    </rPh>
    <rPh sb="243" eb="244">
      <t>クラ</t>
    </rPh>
    <rPh sb="245" eb="246">
      <t>タカ</t>
    </rPh>
    <rPh sb="257" eb="259">
      <t>イッポウ</t>
    </rPh>
    <rPh sb="274" eb="276">
      <t>シセツ</t>
    </rPh>
    <rPh sb="277" eb="279">
      <t>リヨウ</t>
    </rPh>
    <rPh sb="299" eb="300">
      <t>クラ</t>
    </rPh>
    <rPh sb="309" eb="312">
      <t>ホンジギョウ</t>
    </rPh>
    <rPh sb="313" eb="315">
      <t>タイショウ</t>
    </rPh>
    <rPh sb="315" eb="317">
      <t>チク</t>
    </rPh>
    <rPh sb="318" eb="320">
      <t>ゲンテイ</t>
    </rPh>
    <rPh sb="330" eb="332">
      <t>ケイコウ</t>
    </rPh>
    <rPh sb="333" eb="335">
      <t>コンゴ</t>
    </rPh>
    <rPh sb="336" eb="337">
      <t>ツヅ</t>
    </rPh>
    <rPh sb="339" eb="341">
      <t>ミコ</t>
    </rPh>
    <phoneticPr fontId="4"/>
  </si>
  <si>
    <r>
      <t>　近年、管渠に係る更新は実施しておらず、「②管渠改善率」は算出されていません。
　令和2年度に施設の機能診断調査を実施し、最適整備構想を策定し</t>
    </r>
    <r>
      <rPr>
        <sz val="11"/>
        <rFont val="ＭＳ ゴシック"/>
        <family val="3"/>
        <charset val="128"/>
      </rPr>
      <t>たため、その構想に基づき適切な修繕・更新等を実施していきます</t>
    </r>
    <r>
      <rPr>
        <sz val="11"/>
        <color theme="1"/>
        <rFont val="ＭＳ ゴシック"/>
        <family val="3"/>
        <charset val="128"/>
      </rPr>
      <t>。</t>
    </r>
    <rPh sb="9" eb="11">
      <t>コウシン</t>
    </rPh>
    <rPh sb="89" eb="91">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</si>
</sst>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DA0-401D-915F-D85B37A146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0.01</c:v>
                </c:pt>
                <c:pt idx="4">
                  <c:v>0.01</c:v>
                </c:pt>
              </c:numCache>
            </c:numRef>
          </c:val>
          <c:smooth val="0"/>
          <c:extLst>
            <c:ext xmlns:c16="http://schemas.microsoft.com/office/drawing/2014/chart" uri="{C3380CC4-5D6E-409C-BE32-E72D297353CC}">
              <c16:uniqueId val="{00000001-0DA0-401D-915F-D85B37A146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38.89</c:v>
                </c:pt>
                <c:pt idx="4">
                  <c:v>34.130000000000003</c:v>
                </c:pt>
              </c:numCache>
            </c:numRef>
          </c:val>
          <c:extLst>
            <c:ext xmlns:c16="http://schemas.microsoft.com/office/drawing/2014/chart" uri="{C3380CC4-5D6E-409C-BE32-E72D297353CC}">
              <c16:uniqueId val="{00000000-D423-4F47-946C-C5B0C70E0F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54.54</c:v>
                </c:pt>
                <c:pt idx="4">
                  <c:v>52.9</c:v>
                </c:pt>
              </c:numCache>
            </c:numRef>
          </c:val>
          <c:smooth val="0"/>
          <c:extLst>
            <c:ext xmlns:c16="http://schemas.microsoft.com/office/drawing/2014/chart" uri="{C3380CC4-5D6E-409C-BE32-E72D297353CC}">
              <c16:uniqueId val="{00000001-D423-4F47-946C-C5B0C70E0F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F6B2-4D06-BC94-DB45D54CF94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90.3</c:v>
                </c:pt>
                <c:pt idx="4">
                  <c:v>90.3</c:v>
                </c:pt>
              </c:numCache>
            </c:numRef>
          </c:val>
          <c:smooth val="0"/>
          <c:extLst>
            <c:ext xmlns:c16="http://schemas.microsoft.com/office/drawing/2014/chart" uri="{C3380CC4-5D6E-409C-BE32-E72D297353CC}">
              <c16:uniqueId val="{00000001-F6B2-4D06-BC94-DB45D54CF94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100</c:v>
                </c:pt>
                <c:pt idx="4">
                  <c:v>100.11</c:v>
                </c:pt>
              </c:numCache>
            </c:numRef>
          </c:val>
          <c:extLst>
            <c:ext xmlns:c16="http://schemas.microsoft.com/office/drawing/2014/chart" uri="{C3380CC4-5D6E-409C-BE32-E72D297353CC}">
              <c16:uniqueId val="{00000000-86FC-4204-B200-94F417B7124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102.11</c:v>
                </c:pt>
                <c:pt idx="4">
                  <c:v>101.91</c:v>
                </c:pt>
              </c:numCache>
            </c:numRef>
          </c:val>
          <c:smooth val="0"/>
          <c:extLst>
            <c:ext xmlns:c16="http://schemas.microsoft.com/office/drawing/2014/chart" uri="{C3380CC4-5D6E-409C-BE32-E72D297353CC}">
              <c16:uniqueId val="{00000001-86FC-4204-B200-94F417B7124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6.18</c:v>
                </c:pt>
                <c:pt idx="4">
                  <c:v>12.4</c:v>
                </c:pt>
              </c:numCache>
            </c:numRef>
          </c:val>
          <c:extLst>
            <c:ext xmlns:c16="http://schemas.microsoft.com/office/drawing/2014/chart" uri="{C3380CC4-5D6E-409C-BE32-E72D297353CC}">
              <c16:uniqueId val="{00000000-E9C8-4960-A7E8-B9E04352AA3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28.12</c:v>
                </c:pt>
                <c:pt idx="4">
                  <c:v>28.79</c:v>
                </c:pt>
              </c:numCache>
            </c:numRef>
          </c:val>
          <c:smooth val="0"/>
          <c:extLst>
            <c:ext xmlns:c16="http://schemas.microsoft.com/office/drawing/2014/chart" uri="{C3380CC4-5D6E-409C-BE32-E72D297353CC}">
              <c16:uniqueId val="{00000001-E9C8-4960-A7E8-B9E04352AA3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E12-4A2D-BCE1-ED790903453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7E12-4A2D-BCE1-ED790903453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BD6-421F-B32D-428CE89635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124.9</c:v>
                </c:pt>
                <c:pt idx="4">
                  <c:v>124.8</c:v>
                </c:pt>
              </c:numCache>
            </c:numRef>
          </c:val>
          <c:smooth val="0"/>
          <c:extLst>
            <c:ext xmlns:c16="http://schemas.microsoft.com/office/drawing/2014/chart" uri="{C3380CC4-5D6E-409C-BE32-E72D297353CC}">
              <c16:uniqueId val="{00000001-BBD6-421F-B32D-428CE89635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233.59</c:v>
                </c:pt>
                <c:pt idx="4">
                  <c:v>335.42</c:v>
                </c:pt>
              </c:numCache>
            </c:numRef>
          </c:val>
          <c:extLst>
            <c:ext xmlns:c16="http://schemas.microsoft.com/office/drawing/2014/chart" uri="{C3380CC4-5D6E-409C-BE32-E72D297353CC}">
              <c16:uniqueId val="{00000000-22D2-476A-8BCC-2E31AAA865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33.58</c:v>
                </c:pt>
                <c:pt idx="4">
                  <c:v>35.42</c:v>
                </c:pt>
              </c:numCache>
            </c:numRef>
          </c:val>
          <c:smooth val="0"/>
          <c:extLst>
            <c:ext xmlns:c16="http://schemas.microsoft.com/office/drawing/2014/chart" uri="{C3380CC4-5D6E-409C-BE32-E72D297353CC}">
              <c16:uniqueId val="{00000001-22D2-476A-8BCC-2E31AAA865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DAF-48E0-BF5C-7FA9C88B59E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778.81</c:v>
                </c:pt>
                <c:pt idx="4">
                  <c:v>718.49</c:v>
                </c:pt>
              </c:numCache>
            </c:numRef>
          </c:val>
          <c:smooth val="0"/>
          <c:extLst>
            <c:ext xmlns:c16="http://schemas.microsoft.com/office/drawing/2014/chart" uri="{C3380CC4-5D6E-409C-BE32-E72D297353CC}">
              <c16:uniqueId val="{00000001-3DAF-48E0-BF5C-7FA9C88B59E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57.51</c:v>
                </c:pt>
                <c:pt idx="4">
                  <c:v>50.76</c:v>
                </c:pt>
              </c:numCache>
            </c:numRef>
          </c:val>
          <c:extLst>
            <c:ext xmlns:c16="http://schemas.microsoft.com/office/drawing/2014/chart" uri="{C3380CC4-5D6E-409C-BE32-E72D297353CC}">
              <c16:uniqueId val="{00000000-249D-464A-9CC7-D55CA2F9EF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67.23</c:v>
                </c:pt>
                <c:pt idx="4">
                  <c:v>61.82</c:v>
                </c:pt>
              </c:numCache>
            </c:numRef>
          </c:val>
          <c:smooth val="0"/>
          <c:extLst>
            <c:ext xmlns:c16="http://schemas.microsoft.com/office/drawing/2014/chart" uri="{C3380CC4-5D6E-409C-BE32-E72D297353CC}">
              <c16:uniqueId val="{00000001-249D-464A-9CC7-D55CA2F9EF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267.23</c:v>
                </c:pt>
                <c:pt idx="4">
                  <c:v>302.69</c:v>
                </c:pt>
              </c:numCache>
            </c:numRef>
          </c:val>
          <c:extLst>
            <c:ext xmlns:c16="http://schemas.microsoft.com/office/drawing/2014/chart" uri="{C3380CC4-5D6E-409C-BE32-E72D297353CC}">
              <c16:uniqueId val="{00000000-0A90-4ED3-9163-8B6D0A729F1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228.21</c:v>
                </c:pt>
                <c:pt idx="4">
                  <c:v>246.9</c:v>
                </c:pt>
              </c:numCache>
            </c:numRef>
          </c:val>
          <c:smooth val="0"/>
          <c:extLst>
            <c:ext xmlns:c16="http://schemas.microsoft.com/office/drawing/2014/chart" uri="{C3380CC4-5D6E-409C-BE32-E72D297353CC}">
              <c16:uniqueId val="{00000001-0A90-4ED3-9163-8B6D0A729F1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120" zoomScaleNormal="120" workbookViewId="0">
      <selection activeCell="BQ6" sqref="BQ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愛媛県　松山市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F1</v>
      </c>
      <c r="X8" s="66"/>
      <c r="Y8" s="66"/>
      <c r="Z8" s="66"/>
      <c r="AA8" s="66"/>
      <c r="AB8" s="66"/>
      <c r="AC8" s="66"/>
      <c r="AD8" s="67" t="str">
        <f>データ!$M$6</f>
        <v>その他</v>
      </c>
      <c r="AE8" s="67"/>
      <c r="AF8" s="67"/>
      <c r="AG8" s="67"/>
      <c r="AH8" s="67"/>
      <c r="AI8" s="67"/>
      <c r="AJ8" s="67"/>
      <c r="AK8" s="3"/>
      <c r="AL8" s="55">
        <f>データ!S6</f>
        <v>503865</v>
      </c>
      <c r="AM8" s="55"/>
      <c r="AN8" s="55"/>
      <c r="AO8" s="55"/>
      <c r="AP8" s="55"/>
      <c r="AQ8" s="55"/>
      <c r="AR8" s="55"/>
      <c r="AS8" s="55"/>
      <c r="AT8" s="54">
        <f>データ!T6</f>
        <v>429.35</v>
      </c>
      <c r="AU8" s="54"/>
      <c r="AV8" s="54"/>
      <c r="AW8" s="54"/>
      <c r="AX8" s="54"/>
      <c r="AY8" s="54"/>
      <c r="AZ8" s="54"/>
      <c r="BA8" s="54"/>
      <c r="BB8" s="54">
        <f>データ!U6</f>
        <v>1173.55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98.02</v>
      </c>
      <c r="J10" s="54"/>
      <c r="K10" s="54"/>
      <c r="L10" s="54"/>
      <c r="M10" s="54"/>
      <c r="N10" s="54"/>
      <c r="O10" s="54"/>
      <c r="P10" s="54">
        <f>データ!P6</f>
        <v>0.04</v>
      </c>
      <c r="Q10" s="54"/>
      <c r="R10" s="54"/>
      <c r="S10" s="54"/>
      <c r="T10" s="54"/>
      <c r="U10" s="54"/>
      <c r="V10" s="54"/>
      <c r="W10" s="54">
        <f>データ!Q6</f>
        <v>97.98</v>
      </c>
      <c r="X10" s="54"/>
      <c r="Y10" s="54"/>
      <c r="Z10" s="54"/>
      <c r="AA10" s="54"/>
      <c r="AB10" s="54"/>
      <c r="AC10" s="54"/>
      <c r="AD10" s="55">
        <f>データ!R6</f>
        <v>3380</v>
      </c>
      <c r="AE10" s="55"/>
      <c r="AF10" s="55"/>
      <c r="AG10" s="55"/>
      <c r="AH10" s="55"/>
      <c r="AI10" s="55"/>
      <c r="AJ10" s="55"/>
      <c r="AK10" s="2"/>
      <c r="AL10" s="55">
        <f>データ!V6</f>
        <v>199</v>
      </c>
      <c r="AM10" s="55"/>
      <c r="AN10" s="55"/>
      <c r="AO10" s="55"/>
      <c r="AP10" s="55"/>
      <c r="AQ10" s="55"/>
      <c r="AR10" s="55"/>
      <c r="AS10" s="55"/>
      <c r="AT10" s="54">
        <f>データ!W6</f>
        <v>0.18</v>
      </c>
      <c r="AU10" s="54"/>
      <c r="AV10" s="54"/>
      <c r="AW10" s="54"/>
      <c r="AX10" s="54"/>
      <c r="AY10" s="54"/>
      <c r="AZ10" s="54"/>
      <c r="BA10" s="54"/>
      <c r="BB10" s="54">
        <f>データ!X6</f>
        <v>1105.56</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114</v>
      </c>
      <c r="BM66" s="81"/>
      <c r="BN66" s="81"/>
      <c r="BO66" s="81"/>
      <c r="BP66" s="81"/>
      <c r="BQ66" s="81"/>
      <c r="BR66" s="81"/>
      <c r="BS66" s="81"/>
      <c r="BT66" s="81"/>
      <c r="BU66" s="81"/>
      <c r="BV66" s="81"/>
      <c r="BW66" s="81"/>
      <c r="BX66" s="81"/>
      <c r="BY66" s="81"/>
      <c r="BZ66" s="8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7tmzTKJa0a1rjkBPdpV7rxt4nNvoC6a2SzeJZXUnslVjc3sAcoenQ9MF+30H2kiwdaA0p8G68Zdl11qj2gPzag==" saltValue="vyaI99IHvBG46HOKvRr9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382019</v>
      </c>
      <c r="D6" s="19">
        <f t="shared" si="3"/>
        <v>46</v>
      </c>
      <c r="E6" s="19">
        <f t="shared" si="3"/>
        <v>17</v>
      </c>
      <c r="F6" s="19">
        <f t="shared" si="3"/>
        <v>5</v>
      </c>
      <c r="G6" s="19">
        <f t="shared" si="3"/>
        <v>0</v>
      </c>
      <c r="H6" s="19" t="str">
        <f t="shared" si="3"/>
        <v>愛媛県　松山市</v>
      </c>
      <c r="I6" s="19" t="str">
        <f t="shared" si="3"/>
        <v>法適用</v>
      </c>
      <c r="J6" s="19" t="str">
        <f t="shared" si="3"/>
        <v>下水道事業</v>
      </c>
      <c r="K6" s="19" t="str">
        <f t="shared" si="3"/>
        <v>農業集落排水</v>
      </c>
      <c r="L6" s="19" t="str">
        <f t="shared" si="3"/>
        <v>F1</v>
      </c>
      <c r="M6" s="19" t="str">
        <f t="shared" si="3"/>
        <v>その他</v>
      </c>
      <c r="N6" s="20" t="str">
        <f t="shared" si="3"/>
        <v>-</v>
      </c>
      <c r="O6" s="20">
        <f t="shared" si="3"/>
        <v>98.02</v>
      </c>
      <c r="P6" s="20">
        <f t="shared" si="3"/>
        <v>0.04</v>
      </c>
      <c r="Q6" s="20">
        <f t="shared" si="3"/>
        <v>97.98</v>
      </c>
      <c r="R6" s="20">
        <f t="shared" si="3"/>
        <v>3380</v>
      </c>
      <c r="S6" s="20">
        <f t="shared" si="3"/>
        <v>503865</v>
      </c>
      <c r="T6" s="20">
        <f t="shared" si="3"/>
        <v>429.35</v>
      </c>
      <c r="U6" s="20">
        <f t="shared" si="3"/>
        <v>1173.55</v>
      </c>
      <c r="V6" s="20">
        <f t="shared" si="3"/>
        <v>199</v>
      </c>
      <c r="W6" s="20">
        <f t="shared" si="3"/>
        <v>0.18</v>
      </c>
      <c r="X6" s="20">
        <f t="shared" si="3"/>
        <v>1105.56</v>
      </c>
      <c r="Y6" s="21" t="str">
        <f>IF(Y7="",NA(),Y7)</f>
        <v>-</v>
      </c>
      <c r="Z6" s="21" t="str">
        <f t="shared" ref="Z6:AH6" si="4">IF(Z7="",NA(),Z7)</f>
        <v>-</v>
      </c>
      <c r="AA6" s="21" t="str">
        <f t="shared" si="4"/>
        <v>-</v>
      </c>
      <c r="AB6" s="21">
        <f t="shared" si="4"/>
        <v>100</v>
      </c>
      <c r="AC6" s="21">
        <f t="shared" si="4"/>
        <v>100.11</v>
      </c>
      <c r="AD6" s="21" t="str">
        <f t="shared" si="4"/>
        <v>-</v>
      </c>
      <c r="AE6" s="21" t="str">
        <f t="shared" si="4"/>
        <v>-</v>
      </c>
      <c r="AF6" s="21" t="str">
        <f t="shared" si="4"/>
        <v>-</v>
      </c>
      <c r="AG6" s="21">
        <f t="shared" si="4"/>
        <v>102.11</v>
      </c>
      <c r="AH6" s="21">
        <f t="shared" si="4"/>
        <v>101.91</v>
      </c>
      <c r="AI6" s="20" t="str">
        <f>IF(AI7="","",IF(AI7="-","【-】","【"&amp;SUBSTITUTE(TEXT(AI7,"#,##0.00"),"-","△")&amp;"】"))</f>
        <v>【103.61】</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124.9</v>
      </c>
      <c r="AS6" s="21">
        <f t="shared" si="5"/>
        <v>124.8</v>
      </c>
      <c r="AT6" s="20" t="str">
        <f>IF(AT7="","",IF(AT7="-","【-】","【"&amp;SUBSTITUTE(TEXT(AT7,"#,##0.00"),"-","△")&amp;"】"))</f>
        <v>【133.62】</v>
      </c>
      <c r="AU6" s="21" t="str">
        <f>IF(AU7="",NA(),AU7)</f>
        <v>-</v>
      </c>
      <c r="AV6" s="21" t="str">
        <f t="shared" ref="AV6:BD6" si="6">IF(AV7="",NA(),AV7)</f>
        <v>-</v>
      </c>
      <c r="AW6" s="21" t="str">
        <f t="shared" si="6"/>
        <v>-</v>
      </c>
      <c r="AX6" s="21">
        <f t="shared" si="6"/>
        <v>233.59</v>
      </c>
      <c r="AY6" s="21">
        <f t="shared" si="6"/>
        <v>335.42</v>
      </c>
      <c r="AZ6" s="21" t="str">
        <f t="shared" si="6"/>
        <v>-</v>
      </c>
      <c r="BA6" s="21" t="str">
        <f t="shared" si="6"/>
        <v>-</v>
      </c>
      <c r="BB6" s="21" t="str">
        <f t="shared" si="6"/>
        <v>-</v>
      </c>
      <c r="BC6" s="21">
        <f t="shared" si="6"/>
        <v>33.58</v>
      </c>
      <c r="BD6" s="21">
        <f t="shared" si="6"/>
        <v>35.42</v>
      </c>
      <c r="BE6" s="20" t="str">
        <f>IF(BE7="","",IF(BE7="-","【-】","【"&amp;SUBSTITUTE(TEXT(BE7,"#,##0.00"),"-","△")&amp;"】"))</f>
        <v>【36.94】</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778.81</v>
      </c>
      <c r="BO6" s="21">
        <f t="shared" si="7"/>
        <v>718.49</v>
      </c>
      <c r="BP6" s="20" t="str">
        <f>IF(BP7="","",IF(BP7="-","【-】","【"&amp;SUBSTITUTE(TEXT(BP7,"#,##0.00"),"-","△")&amp;"】"))</f>
        <v>【809.19】</v>
      </c>
      <c r="BQ6" s="21" t="str">
        <f>IF(BQ7="",NA(),BQ7)</f>
        <v>-</v>
      </c>
      <c r="BR6" s="21" t="str">
        <f t="shared" ref="BR6:BZ6" si="8">IF(BR7="",NA(),BR7)</f>
        <v>-</v>
      </c>
      <c r="BS6" s="21" t="str">
        <f t="shared" si="8"/>
        <v>-</v>
      </c>
      <c r="BT6" s="21">
        <f t="shared" si="8"/>
        <v>57.51</v>
      </c>
      <c r="BU6" s="21">
        <f t="shared" si="8"/>
        <v>50.76</v>
      </c>
      <c r="BV6" s="21" t="str">
        <f t="shared" si="8"/>
        <v>-</v>
      </c>
      <c r="BW6" s="21" t="str">
        <f t="shared" si="8"/>
        <v>-</v>
      </c>
      <c r="BX6" s="21" t="str">
        <f t="shared" si="8"/>
        <v>-</v>
      </c>
      <c r="BY6" s="21">
        <f t="shared" si="8"/>
        <v>67.23</v>
      </c>
      <c r="BZ6" s="21">
        <f t="shared" si="8"/>
        <v>61.82</v>
      </c>
      <c r="CA6" s="20" t="str">
        <f>IF(CA7="","",IF(CA7="-","【-】","【"&amp;SUBSTITUTE(TEXT(CA7,"#,##0.00"),"-","△")&amp;"】"))</f>
        <v>【57.02】</v>
      </c>
      <c r="CB6" s="21" t="str">
        <f>IF(CB7="",NA(),CB7)</f>
        <v>-</v>
      </c>
      <c r="CC6" s="21" t="str">
        <f t="shared" ref="CC6:CK6" si="9">IF(CC7="",NA(),CC7)</f>
        <v>-</v>
      </c>
      <c r="CD6" s="21" t="str">
        <f t="shared" si="9"/>
        <v>-</v>
      </c>
      <c r="CE6" s="21">
        <f t="shared" si="9"/>
        <v>267.23</v>
      </c>
      <c r="CF6" s="21">
        <f t="shared" si="9"/>
        <v>302.69</v>
      </c>
      <c r="CG6" s="21" t="str">
        <f t="shared" si="9"/>
        <v>-</v>
      </c>
      <c r="CH6" s="21" t="str">
        <f t="shared" si="9"/>
        <v>-</v>
      </c>
      <c r="CI6" s="21" t="str">
        <f t="shared" si="9"/>
        <v>-</v>
      </c>
      <c r="CJ6" s="21">
        <f t="shared" si="9"/>
        <v>228.21</v>
      </c>
      <c r="CK6" s="21">
        <f t="shared" si="9"/>
        <v>246.9</v>
      </c>
      <c r="CL6" s="20" t="str">
        <f>IF(CL7="","",IF(CL7="-","【-】","【"&amp;SUBSTITUTE(TEXT(CL7,"#,##0.00"),"-","△")&amp;"】"))</f>
        <v>【273.68】</v>
      </c>
      <c r="CM6" s="21" t="str">
        <f>IF(CM7="",NA(),CM7)</f>
        <v>-</v>
      </c>
      <c r="CN6" s="21" t="str">
        <f t="shared" ref="CN6:CV6" si="10">IF(CN7="",NA(),CN7)</f>
        <v>-</v>
      </c>
      <c r="CO6" s="21" t="str">
        <f t="shared" si="10"/>
        <v>-</v>
      </c>
      <c r="CP6" s="21">
        <f t="shared" si="10"/>
        <v>38.89</v>
      </c>
      <c r="CQ6" s="21">
        <f t="shared" si="10"/>
        <v>34.130000000000003</v>
      </c>
      <c r="CR6" s="21" t="str">
        <f t="shared" si="10"/>
        <v>-</v>
      </c>
      <c r="CS6" s="21" t="str">
        <f t="shared" si="10"/>
        <v>-</v>
      </c>
      <c r="CT6" s="21" t="str">
        <f t="shared" si="10"/>
        <v>-</v>
      </c>
      <c r="CU6" s="21">
        <f t="shared" si="10"/>
        <v>54.54</v>
      </c>
      <c r="CV6" s="21">
        <f t="shared" si="10"/>
        <v>52.9</v>
      </c>
      <c r="CW6" s="20" t="str">
        <f>IF(CW7="","",IF(CW7="-","【-】","【"&amp;SUBSTITUTE(TEXT(CW7,"#,##0.00"),"-","△")&amp;"】"))</f>
        <v>【52.55】</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90.3</v>
      </c>
      <c r="DG6" s="21">
        <f t="shared" si="11"/>
        <v>90.3</v>
      </c>
      <c r="DH6" s="20" t="str">
        <f>IF(DH7="","",IF(DH7="-","【-】","【"&amp;SUBSTITUTE(TEXT(DH7,"#,##0.00"),"-","△")&amp;"】"))</f>
        <v>【87.30】</v>
      </c>
      <c r="DI6" s="21" t="str">
        <f>IF(DI7="",NA(),DI7)</f>
        <v>-</v>
      </c>
      <c r="DJ6" s="21" t="str">
        <f t="shared" ref="DJ6:DR6" si="12">IF(DJ7="",NA(),DJ7)</f>
        <v>-</v>
      </c>
      <c r="DK6" s="21" t="str">
        <f t="shared" si="12"/>
        <v>-</v>
      </c>
      <c r="DL6" s="21">
        <f t="shared" si="12"/>
        <v>6.18</v>
      </c>
      <c r="DM6" s="21">
        <f t="shared" si="12"/>
        <v>12.4</v>
      </c>
      <c r="DN6" s="21" t="str">
        <f t="shared" si="12"/>
        <v>-</v>
      </c>
      <c r="DO6" s="21" t="str">
        <f t="shared" si="12"/>
        <v>-</v>
      </c>
      <c r="DP6" s="21" t="str">
        <f t="shared" si="12"/>
        <v>-</v>
      </c>
      <c r="DQ6" s="21">
        <f t="shared" si="12"/>
        <v>28.12</v>
      </c>
      <c r="DR6" s="21">
        <f t="shared" si="12"/>
        <v>28.79</v>
      </c>
      <c r="DS6" s="20" t="str">
        <f>IF(DS7="","",IF(DS7="-","【-】","【"&amp;SUBSTITUTE(TEXT(DS7,"#,##0.00"),"-","△")&amp;"】"))</f>
        <v>【27.11】</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0.01</v>
      </c>
      <c r="EN6" s="21">
        <f t="shared" si="14"/>
        <v>0.01</v>
      </c>
      <c r="EO6" s="20" t="str">
        <f>IF(EO7="","",IF(EO7="-","【-】","【"&amp;SUBSTITUTE(TEXT(EO7,"#,##0.00"),"-","△")&amp;"】"))</f>
        <v>【0.02】</v>
      </c>
    </row>
    <row r="7" spans="1:148" s="22" customFormat="1" x14ac:dyDescent="0.15">
      <c r="A7" s="14"/>
      <c r="B7" s="23">
        <v>2022</v>
      </c>
      <c r="C7" s="23">
        <v>382019</v>
      </c>
      <c r="D7" s="23">
        <v>46</v>
      </c>
      <c r="E7" s="23">
        <v>17</v>
      </c>
      <c r="F7" s="23">
        <v>5</v>
      </c>
      <c r="G7" s="23">
        <v>0</v>
      </c>
      <c r="H7" s="23" t="s">
        <v>96</v>
      </c>
      <c r="I7" s="23" t="s">
        <v>97</v>
      </c>
      <c r="J7" s="23" t="s">
        <v>98</v>
      </c>
      <c r="K7" s="23" t="s">
        <v>99</v>
      </c>
      <c r="L7" s="23" t="s">
        <v>100</v>
      </c>
      <c r="M7" s="23" t="s">
        <v>101</v>
      </c>
      <c r="N7" s="24" t="s">
        <v>102</v>
      </c>
      <c r="O7" s="24">
        <v>98.02</v>
      </c>
      <c r="P7" s="24">
        <v>0.04</v>
      </c>
      <c r="Q7" s="24">
        <v>97.98</v>
      </c>
      <c r="R7" s="24">
        <v>3380</v>
      </c>
      <c r="S7" s="24">
        <v>503865</v>
      </c>
      <c r="T7" s="24">
        <v>429.35</v>
      </c>
      <c r="U7" s="24">
        <v>1173.55</v>
      </c>
      <c r="V7" s="24">
        <v>199</v>
      </c>
      <c r="W7" s="24">
        <v>0.18</v>
      </c>
      <c r="X7" s="24">
        <v>1105.56</v>
      </c>
      <c r="Y7" s="24" t="s">
        <v>102</v>
      </c>
      <c r="Z7" s="24" t="s">
        <v>102</v>
      </c>
      <c r="AA7" s="24" t="s">
        <v>102</v>
      </c>
      <c r="AB7" s="24">
        <v>100</v>
      </c>
      <c r="AC7" s="24">
        <v>100.11</v>
      </c>
      <c r="AD7" s="24" t="s">
        <v>102</v>
      </c>
      <c r="AE7" s="24" t="s">
        <v>102</v>
      </c>
      <c r="AF7" s="24" t="s">
        <v>102</v>
      </c>
      <c r="AG7" s="24">
        <v>102.11</v>
      </c>
      <c r="AH7" s="24">
        <v>101.91</v>
      </c>
      <c r="AI7" s="24">
        <v>103.61</v>
      </c>
      <c r="AJ7" s="24" t="s">
        <v>102</v>
      </c>
      <c r="AK7" s="24" t="s">
        <v>102</v>
      </c>
      <c r="AL7" s="24" t="s">
        <v>102</v>
      </c>
      <c r="AM7" s="24">
        <v>0</v>
      </c>
      <c r="AN7" s="24">
        <v>0</v>
      </c>
      <c r="AO7" s="24" t="s">
        <v>102</v>
      </c>
      <c r="AP7" s="24" t="s">
        <v>102</v>
      </c>
      <c r="AQ7" s="24" t="s">
        <v>102</v>
      </c>
      <c r="AR7" s="24">
        <v>124.9</v>
      </c>
      <c r="AS7" s="24">
        <v>124.8</v>
      </c>
      <c r="AT7" s="24">
        <v>133.62</v>
      </c>
      <c r="AU7" s="24" t="s">
        <v>102</v>
      </c>
      <c r="AV7" s="24" t="s">
        <v>102</v>
      </c>
      <c r="AW7" s="24" t="s">
        <v>102</v>
      </c>
      <c r="AX7" s="24">
        <v>233.59</v>
      </c>
      <c r="AY7" s="24">
        <v>335.42</v>
      </c>
      <c r="AZ7" s="24" t="s">
        <v>102</v>
      </c>
      <c r="BA7" s="24" t="s">
        <v>102</v>
      </c>
      <c r="BB7" s="24" t="s">
        <v>102</v>
      </c>
      <c r="BC7" s="24">
        <v>33.58</v>
      </c>
      <c r="BD7" s="24">
        <v>35.42</v>
      </c>
      <c r="BE7" s="24">
        <v>36.94</v>
      </c>
      <c r="BF7" s="24" t="s">
        <v>102</v>
      </c>
      <c r="BG7" s="24" t="s">
        <v>102</v>
      </c>
      <c r="BH7" s="24" t="s">
        <v>102</v>
      </c>
      <c r="BI7" s="24">
        <v>0</v>
      </c>
      <c r="BJ7" s="24">
        <v>0</v>
      </c>
      <c r="BK7" s="24" t="s">
        <v>102</v>
      </c>
      <c r="BL7" s="24" t="s">
        <v>102</v>
      </c>
      <c r="BM7" s="24" t="s">
        <v>102</v>
      </c>
      <c r="BN7" s="24">
        <v>778.81</v>
      </c>
      <c r="BO7" s="24">
        <v>718.49</v>
      </c>
      <c r="BP7" s="24">
        <v>809.19</v>
      </c>
      <c r="BQ7" s="24" t="s">
        <v>102</v>
      </c>
      <c r="BR7" s="24" t="s">
        <v>102</v>
      </c>
      <c r="BS7" s="24" t="s">
        <v>102</v>
      </c>
      <c r="BT7" s="24">
        <v>57.51</v>
      </c>
      <c r="BU7" s="24">
        <v>50.76</v>
      </c>
      <c r="BV7" s="24" t="s">
        <v>102</v>
      </c>
      <c r="BW7" s="24" t="s">
        <v>102</v>
      </c>
      <c r="BX7" s="24" t="s">
        <v>102</v>
      </c>
      <c r="BY7" s="24">
        <v>67.23</v>
      </c>
      <c r="BZ7" s="24">
        <v>61.82</v>
      </c>
      <c r="CA7" s="24">
        <v>57.02</v>
      </c>
      <c r="CB7" s="24" t="s">
        <v>102</v>
      </c>
      <c r="CC7" s="24" t="s">
        <v>102</v>
      </c>
      <c r="CD7" s="24" t="s">
        <v>102</v>
      </c>
      <c r="CE7" s="24">
        <v>267.23</v>
      </c>
      <c r="CF7" s="24">
        <v>302.69</v>
      </c>
      <c r="CG7" s="24" t="s">
        <v>102</v>
      </c>
      <c r="CH7" s="24" t="s">
        <v>102</v>
      </c>
      <c r="CI7" s="24" t="s">
        <v>102</v>
      </c>
      <c r="CJ7" s="24">
        <v>228.21</v>
      </c>
      <c r="CK7" s="24">
        <v>246.9</v>
      </c>
      <c r="CL7" s="24">
        <v>273.68</v>
      </c>
      <c r="CM7" s="24" t="s">
        <v>102</v>
      </c>
      <c r="CN7" s="24" t="s">
        <v>102</v>
      </c>
      <c r="CO7" s="24" t="s">
        <v>102</v>
      </c>
      <c r="CP7" s="24">
        <v>38.89</v>
      </c>
      <c r="CQ7" s="24">
        <v>34.130000000000003</v>
      </c>
      <c r="CR7" s="24" t="s">
        <v>102</v>
      </c>
      <c r="CS7" s="24" t="s">
        <v>102</v>
      </c>
      <c r="CT7" s="24" t="s">
        <v>102</v>
      </c>
      <c r="CU7" s="24">
        <v>54.54</v>
      </c>
      <c r="CV7" s="24">
        <v>52.9</v>
      </c>
      <c r="CW7" s="24">
        <v>52.55</v>
      </c>
      <c r="CX7" s="24" t="s">
        <v>102</v>
      </c>
      <c r="CY7" s="24" t="s">
        <v>102</v>
      </c>
      <c r="CZ7" s="24" t="s">
        <v>102</v>
      </c>
      <c r="DA7" s="24">
        <v>100</v>
      </c>
      <c r="DB7" s="24">
        <v>100</v>
      </c>
      <c r="DC7" s="24" t="s">
        <v>102</v>
      </c>
      <c r="DD7" s="24" t="s">
        <v>102</v>
      </c>
      <c r="DE7" s="24" t="s">
        <v>102</v>
      </c>
      <c r="DF7" s="24">
        <v>90.3</v>
      </c>
      <c r="DG7" s="24">
        <v>90.3</v>
      </c>
      <c r="DH7" s="24">
        <v>87.3</v>
      </c>
      <c r="DI7" s="24" t="s">
        <v>102</v>
      </c>
      <c r="DJ7" s="24" t="s">
        <v>102</v>
      </c>
      <c r="DK7" s="24" t="s">
        <v>102</v>
      </c>
      <c r="DL7" s="24">
        <v>6.18</v>
      </c>
      <c r="DM7" s="24">
        <v>12.4</v>
      </c>
      <c r="DN7" s="24" t="s">
        <v>102</v>
      </c>
      <c r="DO7" s="24" t="s">
        <v>102</v>
      </c>
      <c r="DP7" s="24" t="s">
        <v>102</v>
      </c>
      <c r="DQ7" s="24">
        <v>28.12</v>
      </c>
      <c r="DR7" s="24">
        <v>28.79</v>
      </c>
      <c r="DS7" s="24">
        <v>27.11</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0.01</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2024-02-01T07:31:32Z</cp:lastPrinted>
  <dcterms:created xsi:type="dcterms:W3CDTF">2023-12-12T01:04:14Z</dcterms:created>
  <dcterms:modified xsi:type="dcterms:W3CDTF">2024-02-01T07:45:46Z</dcterms:modified>
  <cp:category/>
</cp:coreProperties>
</file>