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用地課\▲駐車・駐輪担当\02 駐車\05 調査・回答\R5\【依頼：1_31〆】公営企業に係る経営比較分析表（令和４年度決算）の\回答\"/>
    </mc:Choice>
  </mc:AlternateContent>
  <xr:revisionPtr revIDLastSave="0" documentId="13_ncr:1_{6EF90D71-B1FE-408C-862C-35123FA716FD}" xr6:coauthVersionLast="47" xr6:coauthVersionMax="47" xr10:uidLastSave="{00000000-0000-0000-0000-000000000000}"/>
  <workbookProtection workbookAlgorithmName="SHA-512" workbookHashValue="QgDGv3/PpR5I9Ky5YrkIx6/JUT7cS27KIkVgC0OGqEPOuMJQkgj7ISF9wTcz8AHbZEzZpkh6DgaCH3g+8rG64g==" workbookSaltValue="woiGO5TABfTAo+M1le4AkQ==" workbookSpinCount="100000" lockStructure="1"/>
  <bookViews>
    <workbookView xWindow="-120" yWindow="-120" windowWidth="19785" windowHeight="117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MA51" i="4" l="1"/>
  <c r="IT76" i="4"/>
  <c r="CS51" i="4"/>
  <c r="HJ30" i="4"/>
  <c r="CS30" i="4"/>
  <c r="BZ76" i="4"/>
  <c r="MI76" i="4"/>
  <c r="HJ51" i="4"/>
  <c r="MA30" i="4"/>
  <c r="C11" i="5"/>
  <c r="D11" i="5"/>
  <c r="E11" i="5"/>
  <c r="B11" i="5"/>
  <c r="BK76" i="4" l="1"/>
  <c r="LT76" i="4"/>
  <c r="GQ51" i="4"/>
  <c r="LH30" i="4"/>
  <c r="IE76" i="4"/>
  <c r="BZ51" i="4"/>
  <c r="LH51" i="4"/>
  <c r="GQ30" i="4"/>
  <c r="BZ30" i="4"/>
  <c r="FE51" i="4"/>
  <c r="HA76" i="4"/>
  <c r="AN51" i="4"/>
  <c r="AN30" i="4"/>
  <c r="AG76" i="4"/>
  <c r="JV30" i="4"/>
  <c r="JV51" i="4"/>
  <c r="KP76" i="4"/>
  <c r="FE30" i="4"/>
  <c r="HP76" i="4"/>
  <c r="AV76" i="4"/>
  <c r="KO51" i="4"/>
  <c r="LE76" i="4"/>
  <c r="FX51" i="4"/>
  <c r="KO30" i="4"/>
  <c r="BG51" i="4"/>
  <c r="FX30" i="4"/>
  <c r="BG30" i="4"/>
  <c r="KA76" i="4"/>
  <c r="JC30" i="4"/>
  <c r="GL76" i="4"/>
  <c r="U51" i="4"/>
  <c r="EL30" i="4"/>
  <c r="U30" i="4"/>
  <c r="R76" i="4"/>
  <c r="JC51" i="4"/>
  <c r="EL51" i="4"/>
</calcChain>
</file>

<file path=xl/sharedStrings.xml><?xml version="1.0" encoding="utf-8"?>
<sst xmlns="http://schemas.openxmlformats.org/spreadsheetml/2006/main" count="278" uniqueCount="136">
  <si>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</si>
  <si>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</si>
  <si>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</si>
  <si>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</si>
  <si>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</si>
  <si>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</si>
  <si>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</si>
  <si>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</si>
  <si>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</si>
  <si>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</si>
  <si>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</si>
  <si>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</si>
  <si>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</si>
  <si>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</si>
  <si>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</si>
  <si>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</si>
  <si>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</si>
  <si>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</si>
  <si>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</si>
  <si>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</si>
  <si>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</si>
  <si>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</si>
  <si>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</si>
  <si>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</si>
  <si>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</si>
  <si>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</si>
  <si>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</si>
  <si>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</si>
  <si>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</si>
  <si>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</si>
  <si>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</si>
  <si>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</si>
  <si>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</si>
  <si>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</si>
  <si>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</si>
  <si>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</si>
  <si>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</si>
  <si>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</si>
  <si>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</si>
  <si>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</si>
  <si>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</si>
  <si>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</si>
  <si>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</si>
  <si>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</si>
  <si>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</si>
  <si>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</si>
  <si>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</si>
  <si>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</si>
  <si>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</si>
  <si>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</si>
  <si>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</si>
  <si>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</si>
  <si>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</si>
  <si>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</si>
  <si>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</si>
  <si>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</si>
  <si>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</si>
  <si>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</si>
  <si>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</si>
  <si>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</si>
  <si>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</si>
  <si>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</si>
  <si>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</si>
  <si>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</si>
  <si>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</si>
  <si>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</si>
  <si>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</si>
  <si>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</si>
  <si>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</si>
  <si>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</si>
  <si>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</si>
  <si>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</si>
  <si>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</si>
  <si>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</si>
  <si>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</si>
  <si>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</si>
  <si>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</si>
  <si>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</si>
  <si>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</si>
  <si>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</si>
  <si>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</si>
  <si>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</si>
  <si>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</si>
  <si>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</si>
  <si>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</si>
  <si>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</si>
  <si>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</si>
  <si>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</si>
  <si>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</si>
  <si>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</si>
  <si>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</si>
  <si>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</si>
  <si>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</si>
  <si>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</si>
  <si>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</si>
  <si>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</si>
  <si>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</si>
  <si>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</si>
  <si>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</si>
  <si>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</si>
  <si>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</si>
  <si>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</si>
  <si>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</si>
  <si>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当該値(N)</t>
    <phoneticPr fontId="5"/>
  </si>
  <si>
    <t>当該値(N-4)</t>
    <phoneticPr fontId="5"/>
  </si>
  <si>
    <t>当該値(N-4)</t>
    <phoneticPr fontId="5"/>
  </si>
  <si>
    <t>当該値(N-3)</t>
    <phoneticPr fontId="5"/>
  </si>
  <si>
    <t>当該値(N-3)</t>
    <phoneticPr fontId="5"/>
  </si>
  <si>
    <t>当該値(N-2)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</si>
  <si>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</si>
  <si>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</si>
  <si>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</si>
  <si>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</si>
  <si>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</si>
  <si>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</si>
  <si>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</si>
  <si>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</si>
  <si>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</si>
  <si>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</si>
  <si>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</si>
  <si>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</si>
  <si>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</si>
  <si>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</si>
  <si>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</si>
  <si>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</si>
  <si>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</si>
  <si>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</si>
  <si>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</si>
  <si>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</si>
  <si>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</si>
  <si>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</si>
  <si>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</si>
  <si>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平成27年度から、指定管理者による利用料金制の導入により、収支が改善し、安定した運営が行われている。
　今後も、指定管理者と協力し、収益確保を継続するための検討をしていく。</t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</si>
  <si>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</si>
  <si>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指定管理者と協力しながら、継続的な利用者の確保及び維持管理に努めていく必要がある。</t>
    <phoneticPr fontId="5"/>
  </si>
  <si>
    <t>　当駐車場は定期のみの駐車場であり、稼働率は算定していない。今後も指定管理者と協力しながら、継続的な利用者の確保に努めていく必要がある。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</si>
</sst>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165.7</c:v>
                </c:pt>
                <c:pt idx="1">
                  <c:v>171.2</c:v>
                </c:pt>
                <c:pt idx="2">
                  <c:v>156.6</c:v>
                </c:pt>
                <c:pt idx="3">
                  <c:v>159.69999999999999</c:v>
                </c:pt>
                <c:pt idx="4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0-4423-A622-56A7086B2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465.2</c:v>
                </c:pt>
                <c:pt idx="1">
                  <c:v>1736.5</c:v>
                </c:pt>
                <c:pt idx="2">
                  <c:v>3200.8</c:v>
                </c:pt>
                <c:pt idx="3">
                  <c:v>274.39999999999998</c:v>
                </c:pt>
                <c:pt idx="4">
                  <c:v>972.8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0-4423-A622-56A7086B2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8-47B1-A4BB-EBA1FAF3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51.5</c:v>
                </c:pt>
                <c:pt idx="2">
                  <c:v>764.6</c:v>
                </c:pt>
                <c:pt idx="3">
                  <c:v>72.599999999999994</c:v>
                </c:pt>
                <c:pt idx="4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8-47B1-A4BB-EBA1FAF3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CB0-483D-B0E7-AD7392295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0-483D-B0E7-AD7392295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D1A-47FC-8F89-829DCE95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A-47FC-8F89-829DCE95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0-42B0-9ACC-6106022F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9.6999999999999993</c:v>
                </c:pt>
                <c:pt idx="1">
                  <c:v>1.3</c:v>
                </c:pt>
                <c:pt idx="2">
                  <c:v>4.8</c:v>
                </c:pt>
                <c:pt idx="3">
                  <c:v>3.3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0-42B0-9ACC-6106022F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8-469E-ABFD-BA7023FC4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98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8-469E-ABFD-BA7023FC4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62C-8877-CDB435549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159.69999999999999</c:v>
                </c:pt>
                <c:pt idx="1">
                  <c:v>159.6</c:v>
                </c:pt>
                <c:pt idx="2">
                  <c:v>128.5</c:v>
                </c:pt>
                <c:pt idx="3">
                  <c:v>138.1</c:v>
                </c:pt>
                <c:pt idx="4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1-462C-8877-CDB435549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39.6</c:v>
                </c:pt>
                <c:pt idx="1">
                  <c:v>41.6</c:v>
                </c:pt>
                <c:pt idx="2">
                  <c:v>36.1</c:v>
                </c:pt>
                <c:pt idx="3">
                  <c:v>37.4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F-43D6-B23A-F486BB836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28.9</c:v>
                </c:pt>
                <c:pt idx="2">
                  <c:v>-56.4</c:v>
                </c:pt>
                <c:pt idx="3">
                  <c:v>16.899999999999999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F-43D6-B23A-F486BB836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790</c:v>
                </c:pt>
                <c:pt idx="1">
                  <c:v>797</c:v>
                </c:pt>
                <c:pt idx="2">
                  <c:v>769</c:v>
                </c:pt>
                <c:pt idx="3">
                  <c:v>753</c:v>
                </c:pt>
                <c:pt idx="4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1-4656-9049-D76C8A82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6546</c:v>
                </c:pt>
                <c:pt idx="1">
                  <c:v>8262</c:v>
                </c:pt>
                <c:pt idx="2">
                  <c:v>1059</c:v>
                </c:pt>
                <c:pt idx="3">
                  <c:v>2866</c:v>
                </c:pt>
                <c:pt idx="4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1-4656-9049-D76C8A82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JL48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高架下駐車場（中村）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606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18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165.7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171.2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156.6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159.69999999999999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169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465.2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1736.5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3200.8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274.39999999999998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972.8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9.6999999999999993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4.8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159.69999999999999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159.6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128.5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138.1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152.4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39.6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41.6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36.1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37.4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40.799999999999997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790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797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769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753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807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98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33.700000000000003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28.9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-56.4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16.899999999999999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26.4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6546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8262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1059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2866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4637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51.7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51.5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764.6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72.599999999999994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50.4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6EfwLG8xiOLVmvKUyW2NFXRHJvQcOXkjYK+GRhSSCmvfpaYQnu3eJJkFejBUrrfYPiCVOwZhtpCzaAJbuHu6Fw==" saltValue="F0x/1IAN2vgH33UF7nAc1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101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90</v>
      </c>
      <c r="AW5" s="47" t="s">
        <v>91</v>
      </c>
      <c r="AX5" s="47" t="s">
        <v>101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104</v>
      </c>
      <c r="BG5" s="47" t="s">
        <v>90</v>
      </c>
      <c r="BH5" s="47" t="s">
        <v>91</v>
      </c>
      <c r="BI5" s="47" t="s">
        <v>101</v>
      </c>
      <c r="BJ5" s="47" t="s">
        <v>102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90</v>
      </c>
      <c r="BS5" s="47" t="s">
        <v>91</v>
      </c>
      <c r="BT5" s="47" t="s">
        <v>101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91</v>
      </c>
      <c r="CE5" s="47" t="s">
        <v>101</v>
      </c>
      <c r="CF5" s="47" t="s">
        <v>103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105</v>
      </c>
      <c r="CP5" s="47" t="s">
        <v>106</v>
      </c>
      <c r="CQ5" s="47" t="s">
        <v>91</v>
      </c>
      <c r="CR5" s="47" t="s">
        <v>101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104</v>
      </c>
      <c r="DA5" s="47" t="s">
        <v>107</v>
      </c>
      <c r="DB5" s="47" t="s">
        <v>108</v>
      </c>
      <c r="DC5" s="47" t="s">
        <v>101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106</v>
      </c>
      <c r="DM5" s="47" t="s">
        <v>109</v>
      </c>
      <c r="DN5" s="47" t="s">
        <v>101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110</v>
      </c>
      <c r="B6" s="48">
        <f>B8</f>
        <v>2022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愛媛県松山市</v>
      </c>
      <c r="I6" s="48" t="str">
        <f t="shared" si="1"/>
        <v>高架下駐車場（中村）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38</v>
      </c>
      <c r="S6" s="50" t="str">
        <f t="shared" si="1"/>
        <v>無</v>
      </c>
      <c r="T6" s="50" t="str">
        <f t="shared" si="1"/>
        <v>無</v>
      </c>
      <c r="U6" s="51">
        <f t="shared" si="1"/>
        <v>606</v>
      </c>
      <c r="V6" s="51">
        <f t="shared" si="1"/>
        <v>18</v>
      </c>
      <c r="W6" s="51">
        <f t="shared" si="1"/>
        <v>0</v>
      </c>
      <c r="X6" s="50" t="str">
        <f t="shared" si="1"/>
        <v>利用料金制</v>
      </c>
      <c r="Y6" s="52">
        <f>IF(Y8="-",NA(),Y8)</f>
        <v>165.7</v>
      </c>
      <c r="Z6" s="52">
        <f t="shared" ref="Z6:AH6" si="2">IF(Z8="-",NA(),Z8)</f>
        <v>171.2</v>
      </c>
      <c r="AA6" s="52">
        <f t="shared" si="2"/>
        <v>156.6</v>
      </c>
      <c r="AB6" s="52">
        <f t="shared" si="2"/>
        <v>159.69999999999999</v>
      </c>
      <c r="AC6" s="52">
        <f t="shared" si="2"/>
        <v>169</v>
      </c>
      <c r="AD6" s="52">
        <f t="shared" si="2"/>
        <v>465.2</v>
      </c>
      <c r="AE6" s="52">
        <f t="shared" si="2"/>
        <v>1736.5</v>
      </c>
      <c r="AF6" s="52">
        <f t="shared" si="2"/>
        <v>3200.8</v>
      </c>
      <c r="AG6" s="52">
        <f t="shared" si="2"/>
        <v>274.39999999999998</v>
      </c>
      <c r="AH6" s="52">
        <f t="shared" si="2"/>
        <v>972.8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9.6999999999999993</v>
      </c>
      <c r="AP6" s="52">
        <f t="shared" si="3"/>
        <v>1.3</v>
      </c>
      <c r="AQ6" s="52">
        <f t="shared" si="3"/>
        <v>4.8</v>
      </c>
      <c r="AR6" s="52">
        <f t="shared" si="3"/>
        <v>3.3</v>
      </c>
      <c r="AS6" s="52">
        <f t="shared" si="3"/>
        <v>1.6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4</v>
      </c>
      <c r="BB6" s="53">
        <f t="shared" si="4"/>
        <v>98</v>
      </c>
      <c r="BC6" s="53">
        <f t="shared" si="4"/>
        <v>13</v>
      </c>
      <c r="BD6" s="53">
        <f t="shared" si="4"/>
        <v>2</v>
      </c>
      <c r="BE6" s="51" t="str">
        <f>IF(BE8="-","",IF(BE8="-","【-】","【"&amp;SUBSTITUTE(TEXT(BE8,"#,##0"),"-","△")&amp;"】"))</f>
        <v>【33】</v>
      </c>
      <c r="BF6" s="52">
        <f>IF(BF8="-",NA(),BF8)</f>
        <v>39.6</v>
      </c>
      <c r="BG6" s="52">
        <f t="shared" ref="BG6:BO6" si="5">IF(BG8="-",NA(),BG8)</f>
        <v>41.6</v>
      </c>
      <c r="BH6" s="52">
        <f t="shared" si="5"/>
        <v>36.1</v>
      </c>
      <c r="BI6" s="52">
        <f t="shared" si="5"/>
        <v>37.4</v>
      </c>
      <c r="BJ6" s="52">
        <f t="shared" si="5"/>
        <v>40.799999999999997</v>
      </c>
      <c r="BK6" s="52">
        <f t="shared" si="5"/>
        <v>33.700000000000003</v>
      </c>
      <c r="BL6" s="52">
        <f t="shared" si="5"/>
        <v>28.9</v>
      </c>
      <c r="BM6" s="52">
        <f t="shared" si="5"/>
        <v>-56.4</v>
      </c>
      <c r="BN6" s="52">
        <f t="shared" si="5"/>
        <v>16.899999999999999</v>
      </c>
      <c r="BO6" s="52">
        <f t="shared" si="5"/>
        <v>26.4</v>
      </c>
      <c r="BP6" s="49" t="str">
        <f>IF(BP8="-","",IF(BP8="-","【-】","【"&amp;SUBSTITUTE(TEXT(BP8,"#,##0.0"),"-","△")&amp;"】"))</f>
        <v>【12.8】</v>
      </c>
      <c r="BQ6" s="53">
        <f>IF(BQ8="-",NA(),BQ8)</f>
        <v>790</v>
      </c>
      <c r="BR6" s="53">
        <f t="shared" ref="BR6:BZ6" si="6">IF(BR8="-",NA(),BR8)</f>
        <v>797</v>
      </c>
      <c r="BS6" s="53">
        <f t="shared" si="6"/>
        <v>769</v>
      </c>
      <c r="BT6" s="53">
        <f t="shared" si="6"/>
        <v>753</v>
      </c>
      <c r="BU6" s="53">
        <f t="shared" si="6"/>
        <v>807</v>
      </c>
      <c r="BV6" s="53">
        <f t="shared" si="6"/>
        <v>6546</v>
      </c>
      <c r="BW6" s="53">
        <f t="shared" si="6"/>
        <v>8262</v>
      </c>
      <c r="BX6" s="53">
        <f t="shared" si="6"/>
        <v>1059</v>
      </c>
      <c r="BY6" s="53">
        <f t="shared" si="6"/>
        <v>2866</v>
      </c>
      <c r="BZ6" s="53">
        <f t="shared" si="6"/>
        <v>4637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51.7</v>
      </c>
      <c r="DF6" s="52">
        <f t="shared" si="8"/>
        <v>51.5</v>
      </c>
      <c r="DG6" s="52">
        <f t="shared" si="8"/>
        <v>764.6</v>
      </c>
      <c r="DH6" s="52">
        <f t="shared" si="8"/>
        <v>72.599999999999994</v>
      </c>
      <c r="DI6" s="52">
        <f t="shared" si="8"/>
        <v>50.4</v>
      </c>
      <c r="DJ6" s="49" t="str">
        <f>IF(DJ8="-","",IF(DJ8="-","【-】","【"&amp;SUBSTITUTE(TEXT(DJ8,"#,##0.0"),"-","△")&amp;"】"))</f>
        <v>【72.2】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159.69999999999999</v>
      </c>
      <c r="DQ6" s="52">
        <f t="shared" si="9"/>
        <v>159.6</v>
      </c>
      <c r="DR6" s="52">
        <f t="shared" si="9"/>
        <v>128.5</v>
      </c>
      <c r="DS6" s="52">
        <f t="shared" si="9"/>
        <v>138.1</v>
      </c>
      <c r="DT6" s="52">
        <f t="shared" si="9"/>
        <v>152.4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112</v>
      </c>
      <c r="B7" s="48">
        <f t="shared" ref="B7:X7" si="10">B8</f>
        <v>2022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愛媛県　松山市</v>
      </c>
      <c r="I7" s="48" t="str">
        <f t="shared" si="10"/>
        <v>高架下駐車場（中村）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38</v>
      </c>
      <c r="S7" s="50" t="str">
        <f t="shared" si="10"/>
        <v>無</v>
      </c>
      <c r="T7" s="50" t="str">
        <f t="shared" si="10"/>
        <v>無</v>
      </c>
      <c r="U7" s="51">
        <f t="shared" si="10"/>
        <v>606</v>
      </c>
      <c r="V7" s="51">
        <f t="shared" si="10"/>
        <v>18</v>
      </c>
      <c r="W7" s="51">
        <f t="shared" si="10"/>
        <v>0</v>
      </c>
      <c r="X7" s="50" t="str">
        <f t="shared" si="10"/>
        <v>利用料金制</v>
      </c>
      <c r="Y7" s="52">
        <f>Y8</f>
        <v>165.7</v>
      </c>
      <c r="Z7" s="52">
        <f t="shared" ref="Z7:AH7" si="11">Z8</f>
        <v>171.2</v>
      </c>
      <c r="AA7" s="52">
        <f t="shared" si="11"/>
        <v>156.6</v>
      </c>
      <c r="AB7" s="52">
        <f t="shared" si="11"/>
        <v>159.69999999999999</v>
      </c>
      <c r="AC7" s="52">
        <f t="shared" si="11"/>
        <v>169</v>
      </c>
      <c r="AD7" s="52">
        <f t="shared" si="11"/>
        <v>465.2</v>
      </c>
      <c r="AE7" s="52">
        <f t="shared" si="11"/>
        <v>1736.5</v>
      </c>
      <c r="AF7" s="52">
        <f t="shared" si="11"/>
        <v>3200.8</v>
      </c>
      <c r="AG7" s="52">
        <f t="shared" si="11"/>
        <v>274.39999999999998</v>
      </c>
      <c r="AH7" s="52">
        <f t="shared" si="11"/>
        <v>972.8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9.6999999999999993</v>
      </c>
      <c r="AP7" s="52">
        <f t="shared" si="12"/>
        <v>1.3</v>
      </c>
      <c r="AQ7" s="52">
        <f t="shared" si="12"/>
        <v>4.8</v>
      </c>
      <c r="AR7" s="52">
        <f t="shared" si="12"/>
        <v>3.3</v>
      </c>
      <c r="AS7" s="52">
        <f t="shared" si="12"/>
        <v>1.6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4</v>
      </c>
      <c r="BB7" s="53">
        <f t="shared" si="13"/>
        <v>98</v>
      </c>
      <c r="BC7" s="53">
        <f t="shared" si="13"/>
        <v>13</v>
      </c>
      <c r="BD7" s="53">
        <f t="shared" si="13"/>
        <v>2</v>
      </c>
      <c r="BE7" s="51"/>
      <c r="BF7" s="52">
        <f>BF8</f>
        <v>39.6</v>
      </c>
      <c r="BG7" s="52">
        <f t="shared" ref="BG7:BO7" si="14">BG8</f>
        <v>41.6</v>
      </c>
      <c r="BH7" s="52">
        <f t="shared" si="14"/>
        <v>36.1</v>
      </c>
      <c r="BI7" s="52">
        <f t="shared" si="14"/>
        <v>37.4</v>
      </c>
      <c r="BJ7" s="52">
        <f t="shared" si="14"/>
        <v>40.799999999999997</v>
      </c>
      <c r="BK7" s="52">
        <f t="shared" si="14"/>
        <v>33.700000000000003</v>
      </c>
      <c r="BL7" s="52">
        <f t="shared" si="14"/>
        <v>28.9</v>
      </c>
      <c r="BM7" s="52">
        <f t="shared" si="14"/>
        <v>-56.4</v>
      </c>
      <c r="BN7" s="52">
        <f t="shared" si="14"/>
        <v>16.899999999999999</v>
      </c>
      <c r="BO7" s="52">
        <f t="shared" si="14"/>
        <v>26.4</v>
      </c>
      <c r="BP7" s="49"/>
      <c r="BQ7" s="53">
        <f>BQ8</f>
        <v>790</v>
      </c>
      <c r="BR7" s="53">
        <f t="shared" ref="BR7:BZ7" si="15">BR8</f>
        <v>797</v>
      </c>
      <c r="BS7" s="53">
        <f t="shared" si="15"/>
        <v>769</v>
      </c>
      <c r="BT7" s="53">
        <f t="shared" si="15"/>
        <v>753</v>
      </c>
      <c r="BU7" s="53">
        <f t="shared" si="15"/>
        <v>807</v>
      </c>
      <c r="BV7" s="53">
        <f t="shared" si="15"/>
        <v>6546</v>
      </c>
      <c r="BW7" s="53">
        <f t="shared" si="15"/>
        <v>8262</v>
      </c>
      <c r="BX7" s="53">
        <f t="shared" si="15"/>
        <v>1059</v>
      </c>
      <c r="BY7" s="53">
        <f t="shared" si="15"/>
        <v>2866</v>
      </c>
      <c r="BZ7" s="53">
        <f t="shared" si="15"/>
        <v>4637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0</v>
      </c>
      <c r="CN7" s="51">
        <f>CN8</f>
        <v>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51.7</v>
      </c>
      <c r="DF7" s="52">
        <f t="shared" si="16"/>
        <v>51.5</v>
      </c>
      <c r="DG7" s="52">
        <f t="shared" si="16"/>
        <v>764.6</v>
      </c>
      <c r="DH7" s="52">
        <f t="shared" si="16"/>
        <v>72.599999999999994</v>
      </c>
      <c r="DI7" s="52">
        <f t="shared" si="16"/>
        <v>50.4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159.69999999999999</v>
      </c>
      <c r="DQ7" s="52">
        <f t="shared" si="17"/>
        <v>159.6</v>
      </c>
      <c r="DR7" s="52">
        <f t="shared" si="17"/>
        <v>128.5</v>
      </c>
      <c r="DS7" s="52">
        <f t="shared" si="17"/>
        <v>138.1</v>
      </c>
      <c r="DT7" s="52">
        <f t="shared" si="17"/>
        <v>152.4</v>
      </c>
      <c r="DU7" s="49"/>
    </row>
    <row r="8" spans="1:125" s="54" customFormat="1" x14ac:dyDescent="0.15">
      <c r="A8" s="37"/>
      <c r="B8" s="55">
        <v>2022</v>
      </c>
      <c r="C8" s="55">
        <v>382019</v>
      </c>
      <c r="D8" s="55">
        <v>47</v>
      </c>
      <c r="E8" s="55">
        <v>14</v>
      </c>
      <c r="F8" s="55">
        <v>0</v>
      </c>
      <c r="G8" s="55">
        <v>7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38</v>
      </c>
      <c r="S8" s="57" t="s">
        <v>125</v>
      </c>
      <c r="T8" s="57" t="s">
        <v>125</v>
      </c>
      <c r="U8" s="58">
        <v>606</v>
      </c>
      <c r="V8" s="58">
        <v>18</v>
      </c>
      <c r="W8" s="58">
        <v>0</v>
      </c>
      <c r="X8" s="57" t="s">
        <v>126</v>
      </c>
      <c r="Y8" s="59">
        <v>165.7</v>
      </c>
      <c r="Z8" s="59">
        <v>171.2</v>
      </c>
      <c r="AA8" s="59">
        <v>156.6</v>
      </c>
      <c r="AB8" s="59">
        <v>159.69999999999999</v>
      </c>
      <c r="AC8" s="59">
        <v>169</v>
      </c>
      <c r="AD8" s="59">
        <v>465.2</v>
      </c>
      <c r="AE8" s="59">
        <v>1736.5</v>
      </c>
      <c r="AF8" s="59">
        <v>3200.8</v>
      </c>
      <c r="AG8" s="59">
        <v>274.39999999999998</v>
      </c>
      <c r="AH8" s="59">
        <v>972.8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9.6999999999999993</v>
      </c>
      <c r="AP8" s="59">
        <v>1.3</v>
      </c>
      <c r="AQ8" s="59">
        <v>4.8</v>
      </c>
      <c r="AR8" s="59">
        <v>3.3</v>
      </c>
      <c r="AS8" s="59">
        <v>1.6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14</v>
      </c>
      <c r="BA8" s="60">
        <v>4</v>
      </c>
      <c r="BB8" s="60">
        <v>98</v>
      </c>
      <c r="BC8" s="60">
        <v>13</v>
      </c>
      <c r="BD8" s="60">
        <v>2</v>
      </c>
      <c r="BE8" s="60">
        <v>33</v>
      </c>
      <c r="BF8" s="59">
        <v>39.6</v>
      </c>
      <c r="BG8" s="59">
        <v>41.6</v>
      </c>
      <c r="BH8" s="59">
        <v>36.1</v>
      </c>
      <c r="BI8" s="59">
        <v>37.4</v>
      </c>
      <c r="BJ8" s="59">
        <v>40.799999999999997</v>
      </c>
      <c r="BK8" s="59">
        <v>33.700000000000003</v>
      </c>
      <c r="BL8" s="59">
        <v>28.9</v>
      </c>
      <c r="BM8" s="59">
        <v>-56.4</v>
      </c>
      <c r="BN8" s="59">
        <v>16.899999999999999</v>
      </c>
      <c r="BO8" s="59">
        <v>26.4</v>
      </c>
      <c r="BP8" s="56">
        <v>12.8</v>
      </c>
      <c r="BQ8" s="60">
        <v>790</v>
      </c>
      <c r="BR8" s="60">
        <v>797</v>
      </c>
      <c r="BS8" s="60">
        <v>769</v>
      </c>
      <c r="BT8" s="61">
        <v>753</v>
      </c>
      <c r="BU8" s="61">
        <v>807</v>
      </c>
      <c r="BV8" s="60">
        <v>6546</v>
      </c>
      <c r="BW8" s="60">
        <v>8262</v>
      </c>
      <c r="BX8" s="60">
        <v>1059</v>
      </c>
      <c r="BY8" s="60">
        <v>2866</v>
      </c>
      <c r="BZ8" s="60">
        <v>4637</v>
      </c>
      <c r="CA8" s="58">
        <v>10556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0</v>
      </c>
      <c r="CN8" s="58">
        <v>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51.7</v>
      </c>
      <c r="DF8" s="59">
        <v>51.5</v>
      </c>
      <c r="DG8" s="59">
        <v>764.6</v>
      </c>
      <c r="DH8" s="59">
        <v>72.599999999999994</v>
      </c>
      <c r="DI8" s="59">
        <v>50.4</v>
      </c>
      <c r="DJ8" s="56">
        <v>72.2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159.69999999999999</v>
      </c>
      <c r="DQ8" s="59">
        <v>159.6</v>
      </c>
      <c r="DR8" s="59">
        <v>128.5</v>
      </c>
      <c r="DS8" s="59">
        <v>138.1</v>
      </c>
      <c r="DT8" s="59">
        <v>152.4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nt128041</cp:lastModifiedBy>
  <dcterms:created xsi:type="dcterms:W3CDTF">2024-01-11T00:15:13Z</dcterms:created>
  <dcterms:modified xsi:type="dcterms:W3CDTF">2024-01-29T08:47:35Z</dcterms:modified>
  <cp:category/>
</cp:coreProperties>
</file>