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AD94CF99-3440-4C34-8D5B-D3B033E6870B}" xr6:coauthVersionLast="47" xr6:coauthVersionMax="47" xr10:uidLastSave="{00000000-0000-0000-0000-000000000000}"/>
  <workbookProtection workbookAlgorithmName="SHA-512" workbookHashValue="Nb23Ctli/U4OQ1MDKTecn4HTiS7VoiyziYpht+NWie50rGMeBQqiJ73BXaGKdjsAMeB9bi93AfOK7g3nNXmKug==" workbookSaltValue="5K03xjwpTzuInDf/KR2zSQ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LT76" i="4"/>
  <c r="GQ51" i="4"/>
  <c r="LH30" i="4"/>
  <c r="IE76" i="4"/>
  <c r="BZ51" i="4"/>
  <c r="BZ30" i="4"/>
  <c r="BG30" i="4"/>
  <c r="KO30" i="4"/>
  <c r="HP76" i="4"/>
  <c r="FX30" i="4"/>
  <c r="AV76" i="4"/>
  <c r="KO51" i="4"/>
  <c r="LE76" i="4"/>
  <c r="FX51" i="4"/>
  <c r="BG51" i="4"/>
  <c r="HA76" i="4"/>
  <c r="AN51" i="4"/>
  <c r="FE30" i="4"/>
  <c r="AG76" i="4"/>
  <c r="KP76" i="4"/>
  <c r="FE51" i="4"/>
  <c r="AN30" i="4"/>
  <c r="JV30" i="4"/>
  <c r="JV51" i="4"/>
  <c r="KA76" i="4"/>
  <c r="EL51" i="4"/>
  <c r="JC30" i="4"/>
  <c r="R76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<sst xmlns="http://schemas.openxmlformats.org/spreadsheetml/2006/main" count="278" uniqueCount="126">
  <si>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</si>
  <si>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</si>
  <si>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</si>
  <si>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</si>
  <si>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</si>
  <si>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</si>
  <si>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</si>
  <si>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</si>
  <si>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</si>
  <si>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</si>
  <si>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</si>
  <si>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</si>
  <si>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</si>
  <si>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</si>
  <si>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</si>
  <si>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</si>
  <si>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</si>
  <si>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</si>
  <si>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</si>
  <si>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</si>
  <si>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</si>
  <si>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</si>
  <si>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</si>
  <si>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</si>
  <si>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</si>
  <si>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</si>
  <si>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</si>
  <si>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</si>
  <si>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</si>
  <si>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</si>
  <si>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</si>
  <si>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</si>
  <si>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</si>
  <si>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</si>
  <si>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</si>
  <si>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</si>
  <si>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</si>
  <si>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</si>
  <si>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</si>
  <si>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</si>
  <si>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</si>
  <si>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</si>
  <si>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</si>
  <si>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</si>
  <si>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</si>
  <si>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</si>
  <si>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</si>
  <si>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</si>
  <si>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</si>
  <si>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</si>
  <si>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</si>
  <si>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</si>
  <si>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</si>
  <si>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</si>
  <si>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</si>
  <si>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</si>
  <si>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</si>
  <si>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</si>
  <si>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</si>
  <si>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</si>
  <si>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</si>
  <si>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</si>
  <si>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</si>
  <si>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</si>
  <si>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</si>
  <si>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</si>
  <si>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</si>
  <si>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</si>
  <si>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</si>
  <si>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</si>
  <si>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</si>
  <si>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</si>
  <si>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</si>
  <si>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</si>
  <si>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</si>
  <si>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</si>
  <si>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</si>
  <si>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</si>
  <si>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</si>
  <si>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</si>
  <si>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</si>
  <si>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</si>
  <si>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</si>
  <si>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</si>
  <si>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</si>
  <si>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</si>
  <si>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</si>
  <si>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</si>
  <si>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</si>
  <si>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</si>
  <si>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</si>
  <si>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</si>
  <si>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</si>
  <si>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</si>
  <si>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</si>
  <si>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</si>
  <si>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</si>
  <si>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</si>
  <si>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</si>
  <si>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</si>
  <si>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</si>
  <si>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</si>
  <si>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</si>
  <si>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</si>
  <si>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</si>
  <si>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</si>
  <si>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</si>
  <si>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</si>
  <si>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</si>
  <si>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</si>
  <si>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</si>
  <si>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</si>
  <si>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</si>
  <si>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</si>
  <si>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</si>
  <si>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</si>
  <si>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</si>
  <si>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</si>
  <si>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</si>
  <si>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</si>
  <si>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</si>
  <si>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</si>
  <si>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平成27年度から、指定管理者による利用料金制の導入により、収支が改善し、安定した運営が行われている。
　国道高架の耐震補強工事に伴い、平成29年度は営業を休止、令和元年度は一部供用停止を行ったため減少がみられるが、徐々に利用者が戻ってくるなど回復している。
　今後も、指定管理者と協力し、収益性を向上するための検討をしていく。</t>
    <phoneticPr fontId="5"/>
  </si>
  <si>
    <t>　他会計からの繰入は必要ない状況であり、収支も安定している。国道（令和4年度からは市道）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</si>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</sst>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145.9</c:v>
                </c:pt>
                <c:pt idx="1">
                  <c:v>160.9</c:v>
                </c:pt>
                <c:pt idx="2">
                  <c:v>140.6</c:v>
                </c:pt>
                <c:pt idx="3">
                  <c:v>162.80000000000001</c:v>
                </c:pt>
                <c:pt idx="4">
                  <c:v>172.1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5-4AC8-8216-939EE56F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5-4AC8-8216-939EE56F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B-47EE-853D-F389C7A52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7EE-853D-F389C7A52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1FC-43CA-BC29-7D6F1710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C-43CA-BC29-7D6F1710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793-42A7-9CED-21E982FD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3-42A7-9CED-21E982FD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1-4DC7-9721-7DDB259C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1-4DC7-9721-7DDB259C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7-4377-B51E-B95DB89B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7-4377-B51E-B95DB89B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4-4F8B-9EE2-6A51DC730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4-4F8B-9EE2-6A51DC730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37.799999999999997</c:v>
                </c:pt>
                <c:pt idx="2">
                  <c:v>28.9</c:v>
                </c:pt>
                <c:pt idx="3">
                  <c:v>38.6</c:v>
                </c:pt>
                <c:pt idx="4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A-4FF6-870D-9654DBAB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A-4FF6-870D-9654DBAB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283</c:v>
                </c:pt>
                <c:pt idx="1">
                  <c:v>255</c:v>
                </c:pt>
                <c:pt idx="2">
                  <c:v>419</c:v>
                </c:pt>
                <c:pt idx="3">
                  <c:v>702</c:v>
                </c:pt>
                <c:pt idx="4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A-489E-9BA9-EE797519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A-489E-9BA9-EE797519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N4" zoomScaleNormal="100" zoomScaleSheetLayoutView="70" workbookViewId="0">
      <selection activeCell="NW69" sqref="NW6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高架下駐車場（朝美）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1079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145.9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160.9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140.6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162.80000000000001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172.1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31.4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37.799999999999997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28.9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38.6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41.9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283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419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702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1378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s/hAbBZU9dJ8d9HYXipE4ELMjkhmTuhNKVvU2K7bbHsyDOSxJD9JaHDdzGV+qK4JxF4TsqUgn5y5lcKrWq6Sw==" saltValue="vYTDkeXRZD+2kQz6316jH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愛媛県松山市</v>
      </c>
      <c r="I6" s="48" t="str">
        <f t="shared" si="1"/>
        <v>高架下駐車場（朝美）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28</v>
      </c>
      <c r="S6" s="50" t="str">
        <f t="shared" si="1"/>
        <v>無</v>
      </c>
      <c r="T6" s="50" t="str">
        <f t="shared" si="1"/>
        <v>無</v>
      </c>
      <c r="U6" s="51">
        <f t="shared" si="1"/>
        <v>1079</v>
      </c>
      <c r="V6" s="51">
        <f t="shared" si="1"/>
        <v>27</v>
      </c>
      <c r="W6" s="51">
        <f t="shared" si="1"/>
        <v>0</v>
      </c>
      <c r="X6" s="50" t="str">
        <f t="shared" si="1"/>
        <v>利用料金制</v>
      </c>
      <c r="Y6" s="52">
        <f>IF(Y8="-",NA(),Y8)</f>
        <v>145.9</v>
      </c>
      <c r="Z6" s="52">
        <f t="shared" ref="Z6:AH6" si="2">IF(Z8="-",NA(),Z8)</f>
        <v>160.9</v>
      </c>
      <c r="AA6" s="52">
        <f t="shared" si="2"/>
        <v>140.6</v>
      </c>
      <c r="AB6" s="52">
        <f t="shared" si="2"/>
        <v>162.80000000000001</v>
      </c>
      <c r="AC6" s="52">
        <f t="shared" si="2"/>
        <v>172.1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31.4</v>
      </c>
      <c r="BG6" s="52">
        <f t="shared" ref="BG6:BO6" si="5">IF(BG8="-",NA(),BG8)</f>
        <v>37.799999999999997</v>
      </c>
      <c r="BH6" s="52">
        <f t="shared" si="5"/>
        <v>28.9</v>
      </c>
      <c r="BI6" s="52">
        <f t="shared" si="5"/>
        <v>38.6</v>
      </c>
      <c r="BJ6" s="52">
        <f t="shared" si="5"/>
        <v>41.9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283</v>
      </c>
      <c r="BR6" s="53">
        <f t="shared" ref="BR6:BZ6" si="6">IF(BR8="-",NA(),BR8)</f>
        <v>255</v>
      </c>
      <c r="BS6" s="53">
        <f t="shared" si="6"/>
        <v>419</v>
      </c>
      <c r="BT6" s="53">
        <f t="shared" si="6"/>
        <v>702</v>
      </c>
      <c r="BU6" s="53">
        <f t="shared" si="6"/>
        <v>1378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103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松山市</v>
      </c>
      <c r="I7" s="48" t="str">
        <f t="shared" si="10"/>
        <v>高架下駐車場（朝美）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28</v>
      </c>
      <c r="S7" s="50" t="str">
        <f t="shared" si="10"/>
        <v>無</v>
      </c>
      <c r="T7" s="50" t="str">
        <f t="shared" si="10"/>
        <v>無</v>
      </c>
      <c r="U7" s="51">
        <f t="shared" si="10"/>
        <v>1079</v>
      </c>
      <c r="V7" s="51">
        <f t="shared" si="10"/>
        <v>27</v>
      </c>
      <c r="W7" s="51">
        <f t="shared" si="10"/>
        <v>0</v>
      </c>
      <c r="X7" s="50" t="str">
        <f t="shared" si="10"/>
        <v>利用料金制</v>
      </c>
      <c r="Y7" s="52">
        <f>Y8</f>
        <v>145.9</v>
      </c>
      <c r="Z7" s="52">
        <f t="shared" ref="Z7:AH7" si="11">Z8</f>
        <v>160.9</v>
      </c>
      <c r="AA7" s="52">
        <f t="shared" si="11"/>
        <v>140.6</v>
      </c>
      <c r="AB7" s="52">
        <f t="shared" si="11"/>
        <v>162.80000000000001</v>
      </c>
      <c r="AC7" s="52">
        <f t="shared" si="11"/>
        <v>172.1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31.4</v>
      </c>
      <c r="BG7" s="52">
        <f t="shared" ref="BG7:BO7" si="14">BG8</f>
        <v>37.799999999999997</v>
      </c>
      <c r="BH7" s="52">
        <f t="shared" si="14"/>
        <v>28.9</v>
      </c>
      <c r="BI7" s="52">
        <f t="shared" si="14"/>
        <v>38.6</v>
      </c>
      <c r="BJ7" s="52">
        <f t="shared" si="14"/>
        <v>41.9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283</v>
      </c>
      <c r="BR7" s="53">
        <f t="shared" ref="BR7:BZ7" si="15">BR8</f>
        <v>255</v>
      </c>
      <c r="BS7" s="53">
        <f t="shared" si="15"/>
        <v>419</v>
      </c>
      <c r="BT7" s="53">
        <f t="shared" si="15"/>
        <v>702</v>
      </c>
      <c r="BU7" s="53">
        <f t="shared" si="15"/>
        <v>1378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9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28</v>
      </c>
      <c r="S8" s="57" t="s">
        <v>115</v>
      </c>
      <c r="T8" s="57" t="s">
        <v>115</v>
      </c>
      <c r="U8" s="58">
        <v>1079</v>
      </c>
      <c r="V8" s="58">
        <v>27</v>
      </c>
      <c r="W8" s="58">
        <v>0</v>
      </c>
      <c r="X8" s="57" t="s">
        <v>116</v>
      </c>
      <c r="Y8" s="59">
        <v>145.9</v>
      </c>
      <c r="Z8" s="59">
        <v>160.9</v>
      </c>
      <c r="AA8" s="59">
        <v>140.6</v>
      </c>
      <c r="AB8" s="59">
        <v>162.80000000000001</v>
      </c>
      <c r="AC8" s="59">
        <v>172.1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31.4</v>
      </c>
      <c r="BG8" s="59">
        <v>37.799999999999997</v>
      </c>
      <c r="BH8" s="59">
        <v>28.9</v>
      </c>
      <c r="BI8" s="59">
        <v>38.6</v>
      </c>
      <c r="BJ8" s="59">
        <v>41.9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283</v>
      </c>
      <c r="BR8" s="60">
        <v>255</v>
      </c>
      <c r="BS8" s="60">
        <v>419</v>
      </c>
      <c r="BT8" s="61">
        <v>702</v>
      </c>
      <c r="BU8" s="61">
        <v>1378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2024-01-11T00:15:14Z</dcterms:created>
  <dcterms:modified xsi:type="dcterms:W3CDTF">2024-01-29T09:01:27Z</dcterms:modified>
  <cp:category/>
</cp:coreProperties>
</file>