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5 HP掲載データ\作業\打ち返し用\"/>
    </mc:Choice>
  </mc:AlternateContent>
  <xr:revisionPtr revIDLastSave="0" documentId="13_ncr:1_{0EBB610B-FC6C-4D04-A3DF-2A93FDEBD11C}" xr6:coauthVersionLast="36" xr6:coauthVersionMax="36" xr10:uidLastSave="{00000000-0000-0000-0000-000000000000}"/>
  <workbookProtection workbookAlgorithmName="SHA-512" workbookHashValue="Y3gEoK6FAQkeQnIlhnOyllGnJpOZ9wPHysjnLo8A6iNu7JAA0CniYtC4xuLqkIVDZK4jDQam/EQUzF93jOIrjw==" workbookSaltValue="XxcyDBTXh9goizvO1zntKw==" workbookSpinCount="100000" lockStructure="1"/>
  <bookViews>
    <workbookView xWindow="558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AD10" i="4" s="1"/>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L10" i="4"/>
  <c r="B10" i="4"/>
  <c r="BB8" i="4"/>
  <c r="AD8" i="4"/>
  <c r="I8" i="4"/>
  <c r="B8" i="4"/>
</calcChain>
</file>

<file path=xl/sharedStrings.xml><?xml version="1.0" encoding="utf-8"?>
<sst xmlns="http://schemas.openxmlformats.org/spreadsheetml/2006/main" count="247" uniqueCount="119">
  <si>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</si>
  <si>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</si>
  <si>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</si>
  <si>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</si>
  <si>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</si>
  <si>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</si>
  <si>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</si>
  <si>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</si>
  <si>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</si>
  <si>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</si>
  <si>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</si>
  <si>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</si>
  <si>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</si>
  <si>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</si>
  <si>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</si>
  <si>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</si>
  <si>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</si>
  <si>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</si>
  <si>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</si>
  <si>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</si>
  <si>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</si>
  <si>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</si>
  <si>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</si>
  <si>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</si>
  <si>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</si>
  <si>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</si>
  <si>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</si>
  <si>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</si>
  <si>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</si>
  <si>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</si>
  <si>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</si>
  <si>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</si>
  <si>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</si>
  <si>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</si>
  <si>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</si>
  <si>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</si>
  <si>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</si>
  <si>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</si>
  <si>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</si>
  <si>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</si>
  <si>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</si>
  <si>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</si>
  <si>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</si>
  <si>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</si>
  <si>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</si>
  <si>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</si>
  <si>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</si>
  <si>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</si>
  <si>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</si>
  <si>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</si>
  <si>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</si>
  <si>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</si>
  <si>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</si>
  <si>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</si>
  <si>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</si>
  <si>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</si>
  <si>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</si>
  <si>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</si>
  <si>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</si>
  <si>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</si>
  <si>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</si>
  <si>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</si>
  <si>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</si>
  <si>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</si>
  <si>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</si>
  <si>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</si>
  <si>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</si>
  <si>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</si>
  <si>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</si>
  <si>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</si>
  <si>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</si>
  <si>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</si>
  <si>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</si>
  <si>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</si>
  <si>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</si>
  <si>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</si>
  <si>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</si>
  <si>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</si>
  <si>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</si>
  <si>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</si>
  <si>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</si>
  <si>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</si>
  <si>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</si>
  <si>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</si>
  <si>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</si>
  <si>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</si>
  <si>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</si>
  <si>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</si>
  <si>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</si>
  <si>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</si>
  <si>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</si>
  <si>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</si>
  <si>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</si>
  <si>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</si>
  <si>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</si>
  <si>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</si>
  <si>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</si>
  <si>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</si>
  <si>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</si>
  <si>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</si>
  <si>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</si>
  <si>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</si>
  <si>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</si>
  <si>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</si>
  <si>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</si>
  <si>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</si>
  <si>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</si>
  <si>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</si>
  <si>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</si>
  <si>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</si>
  <si>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</si>
  <si>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</si>
  <si>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</si>
  <si>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</si>
  <si>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</si>
  <si>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</si>
  <si>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事業開始当初に比べると設置基数の増加により処理区域人口も増加傾向にある。
　年間の設置基数は事業開始当初に比べると減少傾向にあることから新たな起債の借入額は減少し、企業債残高も今後は減少していくと予想される。
　例年、浄化槽の基数が増え、使用料収入は増加しているものの、その増加率を上回る汚水処理費の増加により、経費回収率は悪化している。汚水処理費に関しては、これからも浄化槽の基数が増えることや老朽化が進んでいくことまた、物価高騰により、この先さらに増えていくことが見込まれる。
　</t>
    <rPh sb="110" eb="113">
      <t>ジョウカソウ</t>
    </rPh>
    <rPh sb="114" eb="116">
      <t>キスウ</t>
    </rPh>
    <rPh sb="120" eb="121">
      <t>シ</t>
    </rPh>
    <rPh sb="121" eb="122">
      <t>ヨウ</t>
    </rPh>
    <rPh sb="122" eb="123">
      <t>リョウ</t>
    </rPh>
    <rPh sb="123" eb="125">
      <t>シュウニュウ</t>
    </rPh>
    <rPh sb="151" eb="153">
      <t>ゾウカ</t>
    </rPh>
    <rPh sb="170" eb="172">
      <t>オスイ</t>
    </rPh>
    <rPh sb="172" eb="174">
      <t>ショリ</t>
    </rPh>
    <rPh sb="174" eb="175">
      <t>ヒ</t>
    </rPh>
    <rPh sb="176" eb="177">
      <t>カン</t>
    </rPh>
    <rPh sb="186" eb="189">
      <t>ジョウカソウ</t>
    </rPh>
    <rPh sb="190" eb="192">
      <t>キスウ</t>
    </rPh>
    <rPh sb="193" eb="194">
      <t>フ</t>
    </rPh>
    <rPh sb="199" eb="201">
      <t>ロウキュウ</t>
    </rPh>
    <rPh sb="201" eb="202">
      <t>カ</t>
    </rPh>
    <rPh sb="203" eb="204">
      <t>スス</t>
    </rPh>
    <rPh sb="213" eb="215">
      <t>ブッカ</t>
    </rPh>
    <rPh sb="215" eb="217">
      <t>コウトウ</t>
    </rPh>
    <rPh sb="223" eb="224">
      <t>サキ</t>
    </rPh>
    <rPh sb="227" eb="228">
      <t>フ</t>
    </rPh>
    <rPh sb="235" eb="237">
      <t>ミコ</t>
    </rPh>
    <phoneticPr fontId="4"/>
  </si>
  <si>
    <t>　平成16年度より事業開始し、現在までに老朽化による浄化槽本体の破損が見られるものが発生してきている。
　一般的に合併浄化槽の耐用年数は28年以上とされているが、経年劣化より槽内の部品等の破損がみられるものも発生している。部分的な修繕により不具合は解消されており、浄化槽本体を交換するなどの事例は発生していない。また、本体以外のブロアなどの経常的な修繕に加え、設置後10年を経過した浄化槽が多くなり、高額な修繕（ブロアの交換、放流ポンプの交換等）が発生している。設置基数の増加に伴い、今後も修繕費用が増加すると予想される。
　特に今年度はブロワ、ポンプの交換件数が例年と比較して著しく増加した。
　浄化槽の適切な維持管理を行い、生活環境の保全及び公衆衛生の向上に努めたい。</t>
    <phoneticPr fontId="4"/>
  </si>
  <si>
    <t>　維持管理のための事業収支は使用料によって賄われるのが望ましいが、一般会計からの繰入れにより補填されているのが現状である。
　しかしながら、住民の快適な生活環境を提供していくために今後も設備投資を行っていく必要はあるため、維持管理費用や修繕費用は増加傾向にあると考えられる。
　現状の料金体系では今後も一般会計からの繰り入れで賄うことが予想されるため、使用料の見直しも検討している。
　鬼北町下水道事業会計は翌年度から公営企業会計に移行するため、社会情勢を考慮した経営分析を行い、料金改定の必要があるかを精査するとともに、浄化槽の適正な維持管理を行う。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</si>
</sst>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0D-45DA-96D5-C1EC1091119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60D-45DA-96D5-C1EC1091119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EBA-41A1-AE65-F29D6C03D77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59.64</c:v>
                </c:pt>
                <c:pt idx="2">
                  <c:v>58.19</c:v>
                </c:pt>
                <c:pt idx="3">
                  <c:v>56.52</c:v>
                </c:pt>
                <c:pt idx="4">
                  <c:v>88.45</c:v>
                </c:pt>
              </c:numCache>
            </c:numRef>
          </c:val>
          <c:smooth val="0"/>
          <c:extLst>
            <c:ext xmlns:c16="http://schemas.microsoft.com/office/drawing/2014/chart" uri="{C3380CC4-5D6E-409C-BE32-E72D297353CC}">
              <c16:uniqueId val="{00000001-8EBA-41A1-AE65-F29D6C03D77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98.67</c:v>
                </c:pt>
                <c:pt idx="1">
                  <c:v>99.12</c:v>
                </c:pt>
                <c:pt idx="2">
                  <c:v>100</c:v>
                </c:pt>
                <c:pt idx="3">
                  <c:v>100</c:v>
                </c:pt>
                <c:pt idx="4">
                  <c:v>100</c:v>
                </c:pt>
              </c:numCache>
            </c:numRef>
          </c:val>
          <c:extLst>
            <c:ext xmlns:c16="http://schemas.microsoft.com/office/drawing/2014/chart" uri="{C3380CC4-5D6E-409C-BE32-E72D297353CC}">
              <c16:uniqueId val="{00000000-CFC3-425C-A0DB-B1C48A11D4C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90.63</c:v>
                </c:pt>
                <c:pt idx="2">
                  <c:v>87.8</c:v>
                </c:pt>
                <c:pt idx="3">
                  <c:v>88.43</c:v>
                </c:pt>
                <c:pt idx="4">
                  <c:v>90.34</c:v>
                </c:pt>
              </c:numCache>
            </c:numRef>
          </c:val>
          <c:smooth val="0"/>
          <c:extLst>
            <c:ext xmlns:c16="http://schemas.microsoft.com/office/drawing/2014/chart" uri="{C3380CC4-5D6E-409C-BE32-E72D297353CC}">
              <c16:uniqueId val="{00000001-CFC3-425C-A0DB-B1C48A11D4C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99.73</c:v>
                </c:pt>
                <c:pt idx="1">
                  <c:v>99.95</c:v>
                </c:pt>
                <c:pt idx="2">
                  <c:v>97.52</c:v>
                </c:pt>
                <c:pt idx="3">
                  <c:v>93.64</c:v>
                </c:pt>
                <c:pt idx="4">
                  <c:v>96.96</c:v>
                </c:pt>
              </c:numCache>
            </c:numRef>
          </c:val>
          <c:extLst>
            <c:ext xmlns:c16="http://schemas.microsoft.com/office/drawing/2014/chart" uri="{C3380CC4-5D6E-409C-BE32-E72D297353CC}">
              <c16:uniqueId val="{00000000-DE9F-46D8-B147-E2AD933ABDD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9F-46D8-B147-E2AD933ABDD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01-4653-83A5-07BB4F4D9BD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01-4653-83A5-07BB4F4D9BD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7E-4802-A45F-070ACB34F80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7E-4802-A45F-070ACB34F80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99-4E13-AFE2-C8886DE53F9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99-4E13-AFE2-C8886DE53F9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79-4D32-A1A8-3839DE619CF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79-4D32-A1A8-3839DE619CF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quot;-&quot;">
                  <c:v>518.37</c:v>
                </c:pt>
                <c:pt idx="3">
                  <c:v>0</c:v>
                </c:pt>
                <c:pt idx="4" formatCode="#,##0.00;&quot;△&quot;#,##0.00;&quot;-&quot;">
                  <c:v>508.73</c:v>
                </c:pt>
              </c:numCache>
            </c:numRef>
          </c:val>
          <c:extLst>
            <c:ext xmlns:c16="http://schemas.microsoft.com/office/drawing/2014/chart" uri="{C3380CC4-5D6E-409C-BE32-E72D297353CC}">
              <c16:uniqueId val="{00000000-297F-48EE-B73D-2E20E29E8A6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297F-48EE-B73D-2E20E29E8A6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91.93</c:v>
                </c:pt>
                <c:pt idx="1">
                  <c:v>90.27</c:v>
                </c:pt>
                <c:pt idx="2">
                  <c:v>90.55</c:v>
                </c:pt>
                <c:pt idx="3">
                  <c:v>89.33</c:v>
                </c:pt>
                <c:pt idx="4">
                  <c:v>78.39</c:v>
                </c:pt>
              </c:numCache>
            </c:numRef>
          </c:val>
          <c:extLst>
            <c:ext xmlns:c16="http://schemas.microsoft.com/office/drawing/2014/chart" uri="{C3380CC4-5D6E-409C-BE32-E72D297353CC}">
              <c16:uniqueId val="{00000000-967C-47AD-9FDC-D3C452D3919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62.5</c:v>
                </c:pt>
                <c:pt idx="2">
                  <c:v>60.59</c:v>
                </c:pt>
                <c:pt idx="3">
                  <c:v>60</c:v>
                </c:pt>
                <c:pt idx="4">
                  <c:v>59.01</c:v>
                </c:pt>
              </c:numCache>
            </c:numRef>
          </c:val>
          <c:smooth val="0"/>
          <c:extLst>
            <c:ext xmlns:c16="http://schemas.microsoft.com/office/drawing/2014/chart" uri="{C3380CC4-5D6E-409C-BE32-E72D297353CC}">
              <c16:uniqueId val="{00000001-967C-47AD-9FDC-D3C452D3919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94.33</c:v>
                </c:pt>
                <c:pt idx="1">
                  <c:v>97.55</c:v>
                </c:pt>
                <c:pt idx="2">
                  <c:v>98.65</c:v>
                </c:pt>
                <c:pt idx="3">
                  <c:v>101.76</c:v>
                </c:pt>
                <c:pt idx="4">
                  <c:v>116.99</c:v>
                </c:pt>
              </c:numCache>
            </c:numRef>
          </c:val>
          <c:extLst>
            <c:ext xmlns:c16="http://schemas.microsoft.com/office/drawing/2014/chart" uri="{C3380CC4-5D6E-409C-BE32-E72D297353CC}">
              <c16:uniqueId val="{00000000-59C3-40E8-B7B3-F6FDC25BE22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269.33</c:v>
                </c:pt>
                <c:pt idx="2">
                  <c:v>280.23</c:v>
                </c:pt>
                <c:pt idx="3">
                  <c:v>282.70999999999998</c:v>
                </c:pt>
                <c:pt idx="4">
                  <c:v>291.82</c:v>
                </c:pt>
              </c:numCache>
            </c:numRef>
          </c:val>
          <c:smooth val="0"/>
          <c:extLst>
            <c:ext xmlns:c16="http://schemas.microsoft.com/office/drawing/2014/chart" uri="{C3380CC4-5D6E-409C-BE32-E72D297353CC}">
              <c16:uniqueId val="{00000001-59C3-40E8-B7B3-F6FDC25BE22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L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鬼北町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5">
        <f>データ!S6</f>
        <v>9563</v>
      </c>
      <c r="AM8" s="45"/>
      <c r="AN8" s="45"/>
      <c r="AO8" s="45"/>
      <c r="AP8" s="45"/>
      <c r="AQ8" s="45"/>
      <c r="AR8" s="45"/>
      <c r="AS8" s="45"/>
      <c r="AT8" s="46">
        <f>データ!T6</f>
        <v>241.88</v>
      </c>
      <c r="AU8" s="46"/>
      <c r="AV8" s="46"/>
      <c r="AW8" s="46"/>
      <c r="AX8" s="46"/>
      <c r="AY8" s="46"/>
      <c r="AZ8" s="46"/>
      <c r="BA8" s="46"/>
      <c r="BB8" s="46">
        <f>データ!U6</f>
        <v>39.54</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15.3</v>
      </c>
      <c r="Q10" s="46"/>
      <c r="R10" s="46"/>
      <c r="S10" s="46"/>
      <c r="T10" s="46"/>
      <c r="U10" s="46"/>
      <c r="V10" s="46"/>
      <c r="W10" s="46">
        <f>データ!Q6</f>
        <v>100</v>
      </c>
      <c r="X10" s="46"/>
      <c r="Y10" s="46"/>
      <c r="Z10" s="46"/>
      <c r="AA10" s="46"/>
      <c r="AB10" s="46"/>
      <c r="AC10" s="46"/>
      <c r="AD10" s="45">
        <f>データ!R6</f>
        <v>3960</v>
      </c>
      <c r="AE10" s="45"/>
      <c r="AF10" s="45"/>
      <c r="AG10" s="45"/>
      <c r="AH10" s="45"/>
      <c r="AI10" s="45"/>
      <c r="AJ10" s="45"/>
      <c r="AK10" s="2"/>
      <c r="AL10" s="45">
        <f>データ!V6</f>
        <v>1449</v>
      </c>
      <c r="AM10" s="45"/>
      <c r="AN10" s="45"/>
      <c r="AO10" s="45"/>
      <c r="AP10" s="45"/>
      <c r="AQ10" s="45"/>
      <c r="AR10" s="45"/>
      <c r="AS10" s="45"/>
      <c r="AT10" s="46">
        <f>データ!W6</f>
        <v>0.27</v>
      </c>
      <c r="AU10" s="46"/>
      <c r="AV10" s="46"/>
      <c r="AW10" s="46"/>
      <c r="AX10" s="46"/>
      <c r="AY10" s="46"/>
      <c r="AZ10" s="46"/>
      <c r="BA10" s="46"/>
      <c r="BB10" s="46">
        <f>データ!X6</f>
        <v>5366.67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43</v>
      </c>
      <c r="O86" s="12" t="str">
        <f>データ!EO6</f>
        <v>【-】</v>
      </c>
    </row>
  </sheetData>
  <sheetProtection algorithmName="SHA-512" hashValue="23agty++MPXOW8kXFhnq6TIUAmFQCKaFWbnR7qngHWMO4bBEy7oXw+B/DVwNOoUPPx7/rgO6x1HzjJ4SyXd0Kg==" saltValue="PKSsIr18zkIeQkfZFZitK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384887</v>
      </c>
      <c r="D6" s="19">
        <f t="shared" si="3"/>
        <v>47</v>
      </c>
      <c r="E6" s="19">
        <f t="shared" si="3"/>
        <v>18</v>
      </c>
      <c r="F6" s="19">
        <f t="shared" si="3"/>
        <v>0</v>
      </c>
      <c r="G6" s="19">
        <f t="shared" si="3"/>
        <v>0</v>
      </c>
      <c r="H6" s="19" t="str">
        <f t="shared" si="3"/>
        <v>愛媛県　鬼北町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15.3</v>
      </c>
      <c r="Q6" s="20">
        <f t="shared" si="3"/>
        <v>100</v>
      </c>
      <c r="R6" s="20">
        <f t="shared" si="3"/>
        <v>3960</v>
      </c>
      <c r="S6" s="20">
        <f t="shared" si="3"/>
        <v>9563</v>
      </c>
      <c r="T6" s="20">
        <f t="shared" si="3"/>
        <v>241.88</v>
      </c>
      <c r="U6" s="20">
        <f t="shared" si="3"/>
        <v>39.54</v>
      </c>
      <c r="V6" s="20">
        <f t="shared" si="3"/>
        <v>1449</v>
      </c>
      <c r="W6" s="20">
        <f t="shared" si="3"/>
        <v>0.27</v>
      </c>
      <c r="X6" s="20">
        <f t="shared" si="3"/>
        <v>5366.67</v>
      </c>
      <c r="Y6" s="21">
        <f>IF(Y7="",NA(),Y7)</f>
        <v>99.73</v>
      </c>
      <c r="Z6" s="21">
        <f t="shared" ref="Z6:AH6" si="4">IF(Z7="",NA(),Z7)</f>
        <v>99.95</v>
      </c>
      <c r="AA6" s="21">
        <f t="shared" si="4"/>
        <v>97.52</v>
      </c>
      <c r="AB6" s="21">
        <f t="shared" si="4"/>
        <v>93.64</v>
      </c>
      <c r="AC6" s="21">
        <f t="shared" si="4"/>
        <v>96.96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1">
        <f t="shared" si="7"/>
        <v>518.37</v>
      </c>
      <c r="BI6" s="20">
        <f t="shared" si="7"/>
        <v>0</v>
      </c>
      <c r="BJ6" s="21">
        <f t="shared" si="7"/>
        <v>508.73</v>
      </c>
      <c r="BK6" s="21">
        <f t="shared" si="7"/>
        <v>386.46</v>
      </c>
      <c r="BL6" s="21">
        <f t="shared" si="7"/>
        <v>270.57</v>
      </c>
      <c r="BM6" s="21">
        <f t="shared" si="7"/>
        <v>294.27</v>
      </c>
      <c r="BN6" s="21">
        <f t="shared" si="7"/>
        <v>294.08999999999997</v>
      </c>
      <c r="BO6" s="21">
        <f t="shared" si="7"/>
        <v>294.08999999999997</v>
      </c>
      <c r="BP6" s="20" t="str">
        <f>IF(BP7="","",IF(BP7="-","【-】","【"&amp;SUBSTITUTE(TEXT(BP7,"#,##0.00"),"-","△")&amp;"】"))</f>
        <v>【307.39】</v>
      </c>
      <c r="BQ6" s="21">
        <f>IF(BQ7="",NA(),BQ7)</f>
        <v>91.93</v>
      </c>
      <c r="BR6" s="21">
        <f t="shared" ref="BR6:BZ6" si="8">IF(BR7="",NA(),BR7)</f>
        <v>90.27</v>
      </c>
      <c r="BS6" s="21">
        <f t="shared" si="8"/>
        <v>90.55</v>
      </c>
      <c r="BT6" s="21">
        <f t="shared" si="8"/>
        <v>89.33</v>
      </c>
      <c r="BU6" s="21">
        <f t="shared" si="8"/>
        <v>78.39</v>
      </c>
      <c r="BV6" s="21">
        <f t="shared" si="8"/>
        <v>55.85</v>
      </c>
      <c r="BW6" s="21">
        <f t="shared" si="8"/>
        <v>62.5</v>
      </c>
      <c r="BX6" s="21">
        <f t="shared" si="8"/>
        <v>60.59</v>
      </c>
      <c r="BY6" s="21">
        <f t="shared" si="8"/>
        <v>60</v>
      </c>
      <c r="BZ6" s="21">
        <f t="shared" si="8"/>
        <v>59.01</v>
      </c>
      <c r="CA6" s="20" t="str">
        <f>IF(CA7="","",IF(CA7="-","【-】","【"&amp;SUBSTITUTE(TEXT(CA7,"#,##0.00"),"-","△")&amp;"】"))</f>
        <v>【57.03】</v>
      </c>
      <c r="CB6" s="21">
        <f>IF(CB7="",NA(),CB7)</f>
        <v>94.33</v>
      </c>
      <c r="CC6" s="21">
        <f t="shared" ref="CC6:CK6" si="9">IF(CC7="",NA(),CC7)</f>
        <v>97.55</v>
      </c>
      <c r="CD6" s="21">
        <f t="shared" si="9"/>
        <v>98.65</v>
      </c>
      <c r="CE6" s="21">
        <f t="shared" si="9"/>
        <v>101.76</v>
      </c>
      <c r="CF6" s="21">
        <f t="shared" si="9"/>
        <v>116.99</v>
      </c>
      <c r="CG6" s="21">
        <f t="shared" si="9"/>
        <v>287.91000000000003</v>
      </c>
      <c r="CH6" s="21">
        <f t="shared" si="9"/>
        <v>269.33</v>
      </c>
      <c r="CI6" s="21">
        <f t="shared" si="9"/>
        <v>280.23</v>
      </c>
      <c r="CJ6" s="21">
        <f t="shared" si="9"/>
        <v>282.70999999999998</v>
      </c>
      <c r="CK6" s="21">
        <f t="shared" si="9"/>
        <v>291.82</v>
      </c>
      <c r="CL6" s="20" t="str">
        <f>IF(CL7="","",IF(CL7="-","【-】","【"&amp;SUBSTITUTE(TEXT(CL7,"#,##0.00"),"-","△")&amp;"】"))</f>
        <v>【294.83】</v>
      </c>
      <c r="CM6" s="21">
        <f>IF(CM7="",NA(),CM7)</f>
        <v>100</v>
      </c>
      <c r="CN6" s="21">
        <f t="shared" ref="CN6:CV6" si="10">IF(CN7="",NA(),CN7)</f>
        <v>100</v>
      </c>
      <c r="CO6" s="21">
        <f t="shared" si="10"/>
        <v>100</v>
      </c>
      <c r="CP6" s="21">
        <f t="shared" si="10"/>
        <v>100</v>
      </c>
      <c r="CQ6" s="21">
        <f t="shared" si="10"/>
        <v>100</v>
      </c>
      <c r="CR6" s="21">
        <f t="shared" si="10"/>
        <v>54.93</v>
      </c>
      <c r="CS6" s="21">
        <f t="shared" si="10"/>
        <v>59.64</v>
      </c>
      <c r="CT6" s="21">
        <f t="shared" si="10"/>
        <v>58.19</v>
      </c>
      <c r="CU6" s="21">
        <f t="shared" si="10"/>
        <v>56.52</v>
      </c>
      <c r="CV6" s="21">
        <f t="shared" si="10"/>
        <v>88.45</v>
      </c>
      <c r="CW6" s="20" t="str">
        <f>IF(CW7="","",IF(CW7="-","【-】","【"&amp;SUBSTITUTE(TEXT(CW7,"#,##0.00"),"-","△")&amp;"】"))</f>
        <v>【84.27】</v>
      </c>
      <c r="CX6" s="21">
        <f>IF(CX7="",NA(),CX7)</f>
        <v>98.67</v>
      </c>
      <c r="CY6" s="21">
        <f t="shared" ref="CY6:DG6" si="11">IF(CY7="",NA(),CY7)</f>
        <v>99.12</v>
      </c>
      <c r="CZ6" s="21">
        <f t="shared" si="11"/>
        <v>100</v>
      </c>
      <c r="DA6" s="21">
        <f t="shared" si="11"/>
        <v>100</v>
      </c>
      <c r="DB6" s="21">
        <f t="shared" si="11"/>
        <v>100</v>
      </c>
      <c r="DC6" s="21">
        <f t="shared" si="11"/>
        <v>65.569999999999993</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384887</v>
      </c>
      <c r="D7" s="23">
        <v>47</v>
      </c>
      <c r="E7" s="23">
        <v>18</v>
      </c>
      <c r="F7" s="23">
        <v>0</v>
      </c>
      <c r="G7" s="23">
        <v>0</v>
      </c>
      <c r="H7" s="23" t="s">
        <v>98</v>
      </c>
      <c r="I7" s="23" t="s">
        <v>99</v>
      </c>
      <c r="J7" s="23" t="s">
        <v>100</v>
      </c>
      <c r="K7" s="23" t="s">
        <v>101</v>
      </c>
      <c r="L7" s="23" t="s">
        <v>102</v>
      </c>
      <c r="M7" s="23" t="s">
        <v>103</v>
      </c>
      <c r="N7" s="24" t="s">
        <v>104</v>
      </c>
      <c r="O7" s="24" t="s">
        <v>105</v>
      </c>
      <c r="P7" s="24">
        <v>15.3</v>
      </c>
      <c r="Q7" s="24">
        <v>100</v>
      </c>
      <c r="R7" s="24">
        <v>3960</v>
      </c>
      <c r="S7" s="24">
        <v>9563</v>
      </c>
      <c r="T7" s="24">
        <v>241.88</v>
      </c>
      <c r="U7" s="24">
        <v>39.54</v>
      </c>
      <c r="V7" s="24">
        <v>1449</v>
      </c>
      <c r="W7" s="24">
        <v>0.27</v>
      </c>
      <c r="X7" s="24">
        <v>5366.67</v>
      </c>
      <c r="Y7" s="24">
        <v>99.73</v>
      </c>
      <c r="Z7" s="24">
        <v>99.95</v>
      </c>
      <c r="AA7" s="24">
        <v>97.52</v>
      </c>
      <c r="AB7" s="24">
        <v>93.64</v>
      </c>
      <c r="AC7" s="24">
        <v>96.96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518.37</v>
      </c>
      <c r="BI7" s="24">
        <v>0</v>
      </c>
      <c r="BJ7" s="24">
        <v>508.73</v>
      </c>
      <c r="BK7" s="24">
        <v>386.46</v>
      </c>
      <c r="BL7" s="24">
        <v>270.57</v>
      </c>
      <c r="BM7" s="24">
        <v>294.27</v>
      </c>
      <c r="BN7" s="24">
        <v>294.08999999999997</v>
      </c>
      <c r="BO7" s="24">
        <v>294.08999999999997</v>
      </c>
      <c r="BP7" s="24">
        <v>307.39</v>
      </c>
      <c r="BQ7" s="24">
        <v>91.93</v>
      </c>
      <c r="BR7" s="24">
        <v>90.27</v>
      </c>
      <c r="BS7" s="24">
        <v>90.55</v>
      </c>
      <c r="BT7" s="24">
        <v>89.33</v>
      </c>
      <c r="BU7" s="24">
        <v>78.39</v>
      </c>
      <c r="BV7" s="24">
        <v>55.85</v>
      </c>
      <c r="BW7" s="24">
        <v>62.5</v>
      </c>
      <c r="BX7" s="24">
        <v>60.59</v>
      </c>
      <c r="BY7" s="24">
        <v>60</v>
      </c>
      <c r="BZ7" s="24">
        <v>59.01</v>
      </c>
      <c r="CA7" s="24">
        <v>57.03</v>
      </c>
      <c r="CB7" s="24">
        <v>94.33</v>
      </c>
      <c r="CC7" s="24">
        <v>97.55</v>
      </c>
      <c r="CD7" s="24">
        <v>98.65</v>
      </c>
      <c r="CE7" s="24">
        <v>101.76</v>
      </c>
      <c r="CF7" s="24">
        <v>116.99</v>
      </c>
      <c r="CG7" s="24">
        <v>287.91000000000003</v>
      </c>
      <c r="CH7" s="24">
        <v>269.33</v>
      </c>
      <c r="CI7" s="24">
        <v>280.23</v>
      </c>
      <c r="CJ7" s="24">
        <v>282.70999999999998</v>
      </c>
      <c r="CK7" s="24">
        <v>291.82</v>
      </c>
      <c r="CL7" s="24">
        <v>294.83</v>
      </c>
      <c r="CM7" s="24">
        <v>100</v>
      </c>
      <c r="CN7" s="24">
        <v>100</v>
      </c>
      <c r="CO7" s="24">
        <v>100</v>
      </c>
      <c r="CP7" s="24">
        <v>100</v>
      </c>
      <c r="CQ7" s="24">
        <v>100</v>
      </c>
      <c r="CR7" s="24">
        <v>54.93</v>
      </c>
      <c r="CS7" s="24">
        <v>59.64</v>
      </c>
      <c r="CT7" s="24">
        <v>58.19</v>
      </c>
      <c r="CU7" s="24">
        <v>56.52</v>
      </c>
      <c r="CV7" s="24">
        <v>88.45</v>
      </c>
      <c r="CW7" s="24">
        <v>84.27</v>
      </c>
      <c r="CX7" s="24">
        <v>98.67</v>
      </c>
      <c r="CY7" s="24">
        <v>99.12</v>
      </c>
      <c r="CZ7" s="24">
        <v>100</v>
      </c>
      <c r="DA7" s="24">
        <v>100</v>
      </c>
      <c r="DB7" s="24">
        <v>100</v>
      </c>
      <c r="DC7" s="24">
        <v>65.569999999999993</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2023-12-12T03:00:55Z</dcterms:created>
  <dcterms:modified xsi:type="dcterms:W3CDTF">2024-02-20T06:45:44Z</dcterms:modified>
  <cp:category/>
</cp:coreProperties>
</file>