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Toonfile03\産業建設部\上下水道課\◆下水道事業◆\3-0.計画係・管理係【H22～ 整理用】ここよ\11.経営比較分析表\R05経営比較分析表（R6.2）\"/>
    </mc:Choice>
  </mc:AlternateContent>
  <xr:revisionPtr revIDLastSave="0" documentId="8_{CA17D2F0-CDD2-4D69-859D-4A60499EAAD0}" xr6:coauthVersionLast="47" xr6:coauthVersionMax="47" xr10:uidLastSave="{00000000-0000-0000-0000-000000000000}"/>
  <workbookProtection workbookAlgorithmName="SHA-512" workbookHashValue="IvohdCz1QtB1Q2GJrcF3nBC0nKAJh8OjCkfu4SAVDfDX/e6DcP4wG9mkqzcZbxzyentSOwFXDnrTGcXHc2+5iQ==" workbookSaltValue="25ga7mXcCGpsmjdnjzXqJg==" workbookSpinCount="100000" lockStructure="1"/>
  <bookViews>
    <workbookView xWindow="-110" yWindow="-110" windowWidth="19420" windowHeight="110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S6" i="5"/>
  <c r="R6" i="5"/>
  <c r="Q6" i="5"/>
  <c r="W10" i="4" s="1"/>
  <c r="P6" i="5"/>
  <c r="P10" i="4" s="1"/>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H85" i="4"/>
  <c r="G85" i="4"/>
  <c r="E85" i="4"/>
  <c r="BB10" i="4"/>
  <c r="AD10" i="4"/>
  <c r="B10" i="4"/>
  <c r="BB8" i="4"/>
  <c r="AT8" i="4"/>
  <c r="AL8" i="4"/>
  <c r="AD8" i="4"/>
  <c r="W8" i="4"/>
  <c r="P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<sst xmlns="http://schemas.openxmlformats.org/spreadsheetml/2006/main" count="275" uniqueCount="116">
  <si>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</si>
  <si>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</si>
  <si>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</si>
  <si>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</si>
  <si>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</si>
  <si>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</si>
  <si>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</si>
  <si>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</si>
  <si>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</si>
  <si>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</si>
  <si>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</si>
  <si>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</si>
  <si>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</si>
  <si>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</si>
  <si>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</si>
  <si>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</si>
  <si>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</si>
  <si>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</si>
  <si>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</si>
  <si>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</si>
  <si>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</si>
  <si>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</si>
  <si>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</si>
  <si>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</si>
  <si>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</si>
  <si>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</si>
  <si>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</si>
  <si>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</si>
  <si>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</si>
  <si>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</si>
  <si>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</si>
  <si>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</si>
  <si>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</si>
  <si>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</si>
  <si>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</si>
  <si>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</si>
  <si>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</si>
  <si>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</si>
  <si>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</si>
  <si>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</si>
  <si>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</si>
  <si>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</si>
  <si>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</si>
  <si>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</si>
  <si>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</si>
  <si>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</si>
  <si>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</si>
  <si>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</si>
  <si>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</si>
  <si>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</si>
  <si>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</si>
  <si>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</si>
  <si>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</si>
  <si>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</si>
  <si>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</si>
  <si>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</si>
  <si>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</si>
  <si>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</si>
  <si>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</si>
  <si>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</si>
  <si>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</si>
  <si>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</si>
  <si>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</si>
  <si>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</si>
  <si>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</si>
  <si>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</si>
  <si>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</si>
  <si>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</si>
  <si>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</si>
  <si>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</si>
  <si>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</si>
  <si>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</si>
  <si>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</si>
  <si>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</si>
  <si>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</si>
  <si>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</si>
  <si>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</si>
  <si>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</si>
  <si>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</si>
  <si>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</si>
  <si>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</si>
  <si>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</si>
  <si>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</si>
  <si>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</si>
  <si>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</si>
  <si>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</si>
  <si>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</si>
  <si>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</si>
  <si>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</si>
  <si>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</si>
  <si>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</si>
  <si>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</si>
  <si>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</si>
  <si>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</si>
  <si>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</si>
  <si>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</si>
  <si>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東温市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</si>
  <si>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</si>
  <si>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</si>
  <si>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</si>
  <si>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</si>
  <si>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</si>
  <si>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</si>
  <si>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</si>
  <si>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</si>
  <si>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</si>
  <si>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</si>
  <si>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</si>
  <si>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</si>
  <si>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</si>
  <si>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</si>
  <si>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</si>
  <si>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</si>
  <si>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本市の農業集落排水事業の経営状況は、類似団体と比較すると健全であると言えるが、赤字のためさらなる経営改善が求められている。
　また、人口減少による使用者数の減に加え使用者の高齢化や近年の節水傾向により有収水量は減少傾向にあることから、使用水量の増加による使用料収入の増加は期待できない。本市の農業集落排水事業は令和2年度から地方公営企業法を適用しており、経営状況の適切な把握・分析による維持管理費の削減、使用料の改定などの経営改善に向けた具体的な取組を行っていく。</t>
    <rPh sb="35" eb="36">
      <t>イ</t>
    </rPh>
    <rPh sb="144" eb="146">
      <t>ホンシ</t>
    </rPh>
    <rPh sb="147" eb="155">
      <t>ノウギョウシュウラクハイスイジギョウ</t>
    </rPh>
    <rPh sb="156" eb="157">
      <t>レイ</t>
    </rPh>
    <rPh sb="157" eb="158">
      <t>ワ</t>
    </rPh>
    <rPh sb="159" eb="161">
      <t>ネンド</t>
    </rPh>
    <rPh sb="171" eb="173">
      <t>テキヨウ</t>
    </rPh>
    <rPh sb="189" eb="191">
      <t>ブンセキ</t>
    </rPh>
    <rPh sb="207" eb="209">
      <t>カイテイ</t>
    </rPh>
    <phoneticPr fontId="4"/>
  </si>
  <si>
    <t>　本市の農業集落排水区域の管渠は最も古いものでも敷設後30年程度であり、管渠の耐用年数である50年に対し余裕があると言える。また、定期点検の結果からもほぼ健全化は図られているため現状では老朽化に伴う管渠の更新は行っていない。
　しかし、年数の経過に伴い老朽化が進行していくことは容易に予想されるため、今後も定期的な点検を行い、計画的な更新を行っていくことが必要である。
　また、処理場施設については使用年数が耐用年数に迫ってきており、突発的な故障等により機能不全に陥らないよう、今後も計画的な予防修繕を行っていく必要がある。</t>
    <rPh sb="50" eb="51">
      <t>タイ</t>
    </rPh>
    <rPh sb="52" eb="54">
      <t>ヨユウ</t>
    </rPh>
    <rPh sb="58" eb="59">
      <t>イ</t>
    </rPh>
    <phoneticPr fontId="4"/>
  </si>
  <si>
    <t>　経常収支比率は、令和3年度に100％を超え、経営の健全化が進んでいる。さらに、令和4年度に使用料の改定及び処理施設の統合を行ったことにより、今後もさらに経常収支比率の改善が見込まれる。
　累積欠損金比率は、類似団体より大幅に低い数値となっている。今後も維持管理費の削減、定期的な使用料の見直し等を引き続き行っていく。
　流動比率は、企業会計化したばかりで現金がなく100％を下回っているが、令和4年度の企業債償還のピーク以降については、向上する見込みである。
　企業債残高対事業規模比率は、類似団体より低い数値となっている。企業債残高がピークを越えていることもあり、今後は定期的な使用料の見直しにより更なる改善が見込まれる。
　経費回収率及び汚水処理原価は、類似団体より良好であるが、既に面整備が完了していることから、新たな使用者の増加が見込みにくいため、維持管理費等の削減や、今後の定期的な使用料の改定により、さらなる改善を目指す。
　施設利用率は、人口減少による使用者数の減に加え、高齢化や節水による世帯当たり使用量の減少に対応した処理区の統合を行ったため上昇している。
　水洗化率は、類似団体及び全国平均を上回る高い値となっている。今後も未接続者に対する接続勧奨を行い、公共用水域の水質保全や使用料収入の確保を図る。</t>
    <rPh sb="9" eb="10">
      <t>レイ</t>
    </rPh>
    <rPh sb="10" eb="11">
      <t>ワ</t>
    </rPh>
    <rPh sb="12" eb="14">
      <t>ネンド</t>
    </rPh>
    <rPh sb="20" eb="21">
      <t>コ</t>
    </rPh>
    <rPh sb="23" eb="25">
      <t>ケイエイ</t>
    </rPh>
    <rPh sb="26" eb="29">
      <t>ケンゼンカ</t>
    </rPh>
    <rPh sb="30" eb="31">
      <t>スス</t>
    </rPh>
    <rPh sb="71" eb="73">
      <t>コンゴ</t>
    </rPh>
    <rPh sb="115" eb="117">
      <t>スウチ</t>
    </rPh>
    <rPh sb="124" eb="126">
      <t>コンゴ</t>
    </rPh>
    <rPh sb="252" eb="253">
      <t>ヒク</t>
    </rPh>
    <rPh sb="284" eb="286">
      <t>コンゴ</t>
    </rPh>
    <rPh sb="301" eb="302">
      <t>サラ</t>
    </rPh>
    <rPh sb="320" eb="321">
      <t>オヨ</t>
    </rPh>
    <rPh sb="322" eb="326">
      <t>オスイショリ</t>
    </rPh>
    <rPh sb="326" eb="328">
      <t>ゲンカ</t>
    </rPh>
    <rPh sb="336" eb="338">
      <t>リョウコウ</t>
    </rPh>
    <rPh sb="390" eb="392">
      <t>コンゴ</t>
    </rPh>
    <rPh sb="393" eb="396">
      <t>テイキテキ</t>
    </rPh>
    <rPh sb="411" eb="413">
      <t>カイゼン</t>
    </rPh>
    <rPh sb="414" eb="416">
      <t>メザ</t>
    </rPh>
    <rPh sb="465" eb="467">
      <t>タイオウ</t>
    </rPh>
    <rPh sb="476" eb="477">
      <t>オコナ</t>
    </rPh>
    <rPh sb="481" eb="483">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</si>
</sst>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0.4</c:v>
                </c:pt>
                <c:pt idx="3">
                  <c:v>0.09</c:v>
                </c:pt>
                <c:pt idx="4" formatCode="#,##0.00;&quot;△&quot;#,##0.00">
                  <c:v>0</c:v>
                </c:pt>
              </c:numCache>
            </c:numRef>
          </c:val>
          <c:extLst>
            <c:ext xmlns:c16="http://schemas.microsoft.com/office/drawing/2014/chart" uri="{C3380CC4-5D6E-409C-BE32-E72D297353CC}">
              <c16:uniqueId val="{00000000-74BD-4429-8EAC-F4FD5346AC2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0.03</c:v>
                </c:pt>
              </c:numCache>
            </c:numRef>
          </c:val>
          <c:smooth val="0"/>
          <c:extLst>
            <c:ext xmlns:c16="http://schemas.microsoft.com/office/drawing/2014/chart" uri="{C3380CC4-5D6E-409C-BE32-E72D297353CC}">
              <c16:uniqueId val="{00000001-74BD-4429-8EAC-F4FD5346AC2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50.32</c:v>
                </c:pt>
                <c:pt idx="3">
                  <c:v>50.23</c:v>
                </c:pt>
                <c:pt idx="4">
                  <c:v>63.34</c:v>
                </c:pt>
              </c:numCache>
            </c:numRef>
          </c:val>
          <c:extLst>
            <c:ext xmlns:c16="http://schemas.microsoft.com/office/drawing/2014/chart" uri="{C3380CC4-5D6E-409C-BE32-E72D297353CC}">
              <c16:uniqueId val="{00000000-CD94-493F-944A-A6071C854D80}"/>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52.35</c:v>
                </c:pt>
              </c:numCache>
            </c:numRef>
          </c:val>
          <c:smooth val="0"/>
          <c:extLst>
            <c:ext xmlns:c16="http://schemas.microsoft.com/office/drawing/2014/chart" uri="{C3380CC4-5D6E-409C-BE32-E72D297353CC}">
              <c16:uniqueId val="{00000001-CD94-493F-944A-A6071C854D80}"/>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96.04</c:v>
                </c:pt>
                <c:pt idx="3">
                  <c:v>96.35</c:v>
                </c:pt>
                <c:pt idx="4">
                  <c:v>96</c:v>
                </c:pt>
              </c:numCache>
            </c:numRef>
          </c:val>
          <c:extLst>
            <c:ext xmlns:c16="http://schemas.microsoft.com/office/drawing/2014/chart" uri="{C3380CC4-5D6E-409C-BE32-E72D297353CC}">
              <c16:uniqueId val="{00000000-9908-4679-A507-6F7F3317259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84.39</c:v>
                </c:pt>
              </c:numCache>
            </c:numRef>
          </c:val>
          <c:smooth val="0"/>
          <c:extLst>
            <c:ext xmlns:c16="http://schemas.microsoft.com/office/drawing/2014/chart" uri="{C3380CC4-5D6E-409C-BE32-E72D297353CC}">
              <c16:uniqueId val="{00000001-9908-4679-A507-6F7F3317259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98.22</c:v>
                </c:pt>
                <c:pt idx="3">
                  <c:v>109.56</c:v>
                </c:pt>
                <c:pt idx="4">
                  <c:v>100.5</c:v>
                </c:pt>
              </c:numCache>
            </c:numRef>
          </c:val>
          <c:extLst>
            <c:ext xmlns:c16="http://schemas.microsoft.com/office/drawing/2014/chart" uri="{C3380CC4-5D6E-409C-BE32-E72D297353CC}">
              <c16:uniqueId val="{00000000-B4A4-4FC5-BB7A-D144B9F366C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105.5</c:v>
                </c:pt>
              </c:numCache>
            </c:numRef>
          </c:val>
          <c:smooth val="0"/>
          <c:extLst>
            <c:ext xmlns:c16="http://schemas.microsoft.com/office/drawing/2014/chart" uri="{C3380CC4-5D6E-409C-BE32-E72D297353CC}">
              <c16:uniqueId val="{00000001-B4A4-4FC5-BB7A-D144B9F366C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4.4400000000000004</c:v>
                </c:pt>
                <c:pt idx="3">
                  <c:v>8.69</c:v>
                </c:pt>
                <c:pt idx="4">
                  <c:v>11.84</c:v>
                </c:pt>
              </c:numCache>
            </c:numRef>
          </c:val>
          <c:extLst>
            <c:ext xmlns:c16="http://schemas.microsoft.com/office/drawing/2014/chart" uri="{C3380CC4-5D6E-409C-BE32-E72D297353CC}">
              <c16:uniqueId val="{00000000-4436-4544-B22C-52F2A5990A3F}"/>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25.19</c:v>
                </c:pt>
              </c:numCache>
            </c:numRef>
          </c:val>
          <c:smooth val="0"/>
          <c:extLst>
            <c:ext xmlns:c16="http://schemas.microsoft.com/office/drawing/2014/chart" uri="{C3380CC4-5D6E-409C-BE32-E72D297353CC}">
              <c16:uniqueId val="{00000001-4436-4544-B22C-52F2A5990A3F}"/>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B58-42F0-B498-9B892ABF2E4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0B58-42F0-B498-9B892ABF2E4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9.8699999999999992</c:v>
                </c:pt>
                <c:pt idx="3" formatCode="#,##0.00;&quot;△&quot;#,##0.00">
                  <c:v>0</c:v>
                </c:pt>
                <c:pt idx="4" formatCode="#,##0.00;&quot;△&quot;#,##0.00">
                  <c:v>0</c:v>
                </c:pt>
              </c:numCache>
            </c:numRef>
          </c:val>
          <c:extLst>
            <c:ext xmlns:c16="http://schemas.microsoft.com/office/drawing/2014/chart" uri="{C3380CC4-5D6E-409C-BE32-E72D297353CC}">
              <c16:uniqueId val="{00000000-EF1E-4395-AFBA-CCCCE909B29C}"/>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145.43</c:v>
                </c:pt>
              </c:numCache>
            </c:numRef>
          </c:val>
          <c:smooth val="0"/>
          <c:extLst>
            <c:ext xmlns:c16="http://schemas.microsoft.com/office/drawing/2014/chart" uri="{C3380CC4-5D6E-409C-BE32-E72D297353CC}">
              <c16:uniqueId val="{00000001-EF1E-4395-AFBA-CCCCE909B29C}"/>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41.75</c:v>
                </c:pt>
                <c:pt idx="3">
                  <c:v>32.72</c:v>
                </c:pt>
                <c:pt idx="4">
                  <c:v>42.04</c:v>
                </c:pt>
              </c:numCache>
            </c:numRef>
          </c:val>
          <c:extLst>
            <c:ext xmlns:c16="http://schemas.microsoft.com/office/drawing/2014/chart" uri="{C3380CC4-5D6E-409C-BE32-E72D297353CC}">
              <c16:uniqueId val="{00000000-D066-462C-81EA-004AC912A60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38.4</c:v>
                </c:pt>
              </c:numCache>
            </c:numRef>
          </c:val>
          <c:smooth val="0"/>
          <c:extLst>
            <c:ext xmlns:c16="http://schemas.microsoft.com/office/drawing/2014/chart" uri="{C3380CC4-5D6E-409C-BE32-E72D297353CC}">
              <c16:uniqueId val="{00000001-D066-462C-81EA-004AC912A60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993.7</c:v>
                </c:pt>
                <c:pt idx="3">
                  <c:v>924.22</c:v>
                </c:pt>
                <c:pt idx="4">
                  <c:v>727.13</c:v>
                </c:pt>
              </c:numCache>
            </c:numRef>
          </c:val>
          <c:extLst>
            <c:ext xmlns:c16="http://schemas.microsoft.com/office/drawing/2014/chart" uri="{C3380CC4-5D6E-409C-BE32-E72D297353CC}">
              <c16:uniqueId val="{00000000-3D15-449E-B326-FE3955908E2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900.82</c:v>
                </c:pt>
              </c:numCache>
            </c:numRef>
          </c:val>
          <c:smooth val="0"/>
          <c:extLst>
            <c:ext xmlns:c16="http://schemas.microsoft.com/office/drawing/2014/chart" uri="{C3380CC4-5D6E-409C-BE32-E72D297353CC}">
              <c16:uniqueId val="{00000001-3D15-449E-B326-FE3955908E2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67.83</c:v>
                </c:pt>
                <c:pt idx="3">
                  <c:v>81.38</c:v>
                </c:pt>
                <c:pt idx="4">
                  <c:v>83.57</c:v>
                </c:pt>
              </c:numCache>
            </c:numRef>
          </c:val>
          <c:extLst>
            <c:ext xmlns:c16="http://schemas.microsoft.com/office/drawing/2014/chart" uri="{C3380CC4-5D6E-409C-BE32-E72D297353CC}">
              <c16:uniqueId val="{00000000-57C5-42E4-BDFA-A82DB23FEA7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52.94</c:v>
                </c:pt>
              </c:numCache>
            </c:numRef>
          </c:val>
          <c:smooth val="0"/>
          <c:extLst>
            <c:ext xmlns:c16="http://schemas.microsoft.com/office/drawing/2014/chart" uri="{C3380CC4-5D6E-409C-BE32-E72D297353CC}">
              <c16:uniqueId val="{00000001-57C5-42E4-BDFA-A82DB23FEA7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214.99</c:v>
                </c:pt>
                <c:pt idx="3">
                  <c:v>179.37</c:v>
                </c:pt>
                <c:pt idx="4">
                  <c:v>200.22</c:v>
                </c:pt>
              </c:numCache>
            </c:numRef>
          </c:val>
          <c:extLst>
            <c:ext xmlns:c16="http://schemas.microsoft.com/office/drawing/2014/chart" uri="{C3380CC4-5D6E-409C-BE32-E72D297353CC}">
              <c16:uniqueId val="{00000000-F1FD-49FC-8436-CB368909C4E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303.27999999999997</c:v>
                </c:pt>
              </c:numCache>
            </c:numRef>
          </c:val>
          <c:smooth val="0"/>
          <c:extLst>
            <c:ext xmlns:c16="http://schemas.microsoft.com/office/drawing/2014/chart" uri="{C3380CC4-5D6E-409C-BE32-E72D297353CC}">
              <c16:uniqueId val="{00000001-F1FD-49FC-8436-CB368909C4E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R1" zoomScaleNormal="100" workbookViewId="0">
      <selection activeCell="CD28" sqref="CD28"/>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2">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2">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0" t="str">
        <f>データ!H6</f>
        <v>愛媛県　東温市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2">
      <c r="A8" s="2"/>
      <c r="B8" s="40" t="str">
        <f>データ!I6</f>
        <v>法適用</v>
      </c>
      <c r="C8" s="40"/>
      <c r="D8" s="40"/>
      <c r="E8" s="40"/>
      <c r="F8" s="40"/>
      <c r="G8" s="40"/>
      <c r="H8" s="40"/>
      <c r="I8" s="40" t="str">
        <f>データ!J6</f>
        <v>下水道事業</v>
      </c>
      <c r="J8" s="40"/>
      <c r="K8" s="40"/>
      <c r="L8" s="40"/>
      <c r="M8" s="40"/>
      <c r="N8" s="40"/>
      <c r="O8" s="40"/>
      <c r="P8" s="40" t="str">
        <f>データ!K6</f>
        <v>農業集落排水</v>
      </c>
      <c r="Q8" s="40"/>
      <c r="R8" s="40"/>
      <c r="S8" s="40"/>
      <c r="T8" s="40"/>
      <c r="U8" s="40"/>
      <c r="V8" s="40"/>
      <c r="W8" s="40" t="str">
        <f>データ!L6</f>
        <v>F2</v>
      </c>
      <c r="X8" s="40"/>
      <c r="Y8" s="40"/>
      <c r="Z8" s="40"/>
      <c r="AA8" s="40"/>
      <c r="AB8" s="40"/>
      <c r="AC8" s="40"/>
      <c r="AD8" s="41" t="str">
        <f>データ!$M$6</f>
        <v>非設置</v>
      </c>
      <c r="AE8" s="41"/>
      <c r="AF8" s="41"/>
      <c r="AG8" s="41"/>
      <c r="AH8" s="41"/>
      <c r="AI8" s="41"/>
      <c r="AJ8" s="41"/>
      <c r="AK8" s="3"/>
      <c r="AL8" s="42">
        <f>データ!S6</f>
        <v>33250</v>
      </c>
      <c r="AM8" s="42"/>
      <c r="AN8" s="42"/>
      <c r="AO8" s="42"/>
      <c r="AP8" s="42"/>
      <c r="AQ8" s="42"/>
      <c r="AR8" s="42"/>
      <c r="AS8" s="42"/>
      <c r="AT8" s="35">
        <f>データ!T6</f>
        <v>211.3</v>
      </c>
      <c r="AU8" s="35"/>
      <c r="AV8" s="35"/>
      <c r="AW8" s="35"/>
      <c r="AX8" s="35"/>
      <c r="AY8" s="35"/>
      <c r="AZ8" s="35"/>
      <c r="BA8" s="35"/>
      <c r="BB8" s="35">
        <f>データ!U6</f>
        <v>157.36000000000001</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2">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2">
      <c r="A10" s="2"/>
      <c r="B10" s="35" t="str">
        <f>データ!N6</f>
        <v>-</v>
      </c>
      <c r="C10" s="35"/>
      <c r="D10" s="35"/>
      <c r="E10" s="35"/>
      <c r="F10" s="35"/>
      <c r="G10" s="35"/>
      <c r="H10" s="35"/>
      <c r="I10" s="35">
        <f>データ!O6</f>
        <v>62.48</v>
      </c>
      <c r="J10" s="35"/>
      <c r="K10" s="35"/>
      <c r="L10" s="35"/>
      <c r="M10" s="35"/>
      <c r="N10" s="35"/>
      <c r="O10" s="35"/>
      <c r="P10" s="35">
        <f>データ!P6</f>
        <v>6.71</v>
      </c>
      <c r="Q10" s="35"/>
      <c r="R10" s="35"/>
      <c r="S10" s="35"/>
      <c r="T10" s="35"/>
      <c r="U10" s="35"/>
      <c r="V10" s="35"/>
      <c r="W10" s="35">
        <f>データ!Q6</f>
        <v>103.65</v>
      </c>
      <c r="X10" s="35"/>
      <c r="Y10" s="35"/>
      <c r="Z10" s="35"/>
      <c r="AA10" s="35"/>
      <c r="AB10" s="35"/>
      <c r="AC10" s="35"/>
      <c r="AD10" s="42">
        <f>データ!R6</f>
        <v>3505</v>
      </c>
      <c r="AE10" s="42"/>
      <c r="AF10" s="42"/>
      <c r="AG10" s="42"/>
      <c r="AH10" s="42"/>
      <c r="AI10" s="42"/>
      <c r="AJ10" s="42"/>
      <c r="AK10" s="2"/>
      <c r="AL10" s="42">
        <f>データ!V6</f>
        <v>2226</v>
      </c>
      <c r="AM10" s="42"/>
      <c r="AN10" s="42"/>
      <c r="AO10" s="42"/>
      <c r="AP10" s="42"/>
      <c r="AQ10" s="42"/>
      <c r="AR10" s="42"/>
      <c r="AS10" s="42"/>
      <c r="AT10" s="35">
        <f>データ!W6</f>
        <v>1.19</v>
      </c>
      <c r="AU10" s="35"/>
      <c r="AV10" s="35"/>
      <c r="AW10" s="35"/>
      <c r="AX10" s="35"/>
      <c r="AY10" s="35"/>
      <c r="AZ10" s="35"/>
      <c r="BA10" s="35"/>
      <c r="BB10" s="35">
        <f>データ!X6</f>
        <v>1870.59</v>
      </c>
      <c r="BC10" s="35"/>
      <c r="BD10" s="35"/>
      <c r="BE10" s="35"/>
      <c r="BF10" s="35"/>
      <c r="BG10" s="35"/>
      <c r="BH10" s="35"/>
      <c r="BI10" s="35"/>
      <c r="BJ10" s="2"/>
      <c r="BK10" s="2"/>
      <c r="BL10" s="53" t="s">
        <v>22</v>
      </c>
      <c r="BM10" s="54"/>
      <c r="BN10" s="55" t="s">
        <v>23</v>
      </c>
      <c r="BO10" s="55"/>
      <c r="BP10" s="55"/>
      <c r="BQ10" s="55"/>
      <c r="BR10" s="55"/>
      <c r="BS10" s="55"/>
      <c r="BT10" s="55"/>
      <c r="BU10" s="55"/>
      <c r="BV10" s="55"/>
      <c r="BW10" s="55"/>
      <c r="BX10" s="55"/>
      <c r="BY10" s="5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2">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2">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115</v>
      </c>
      <c r="BM16" s="66"/>
      <c r="BN16" s="66"/>
      <c r="BO16" s="66"/>
      <c r="BP16" s="66"/>
      <c r="BQ16" s="66"/>
      <c r="BR16" s="66"/>
      <c r="BS16" s="66"/>
      <c r="BT16" s="66"/>
      <c r="BU16" s="66"/>
      <c r="BV16" s="66"/>
      <c r="BW16" s="66"/>
      <c r="BX16" s="66"/>
      <c r="BY16" s="66"/>
      <c r="BZ16" s="67"/>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8"/>
      <c r="BM17" s="66"/>
      <c r="BN17" s="66"/>
      <c r="BO17" s="66"/>
      <c r="BP17" s="66"/>
      <c r="BQ17" s="66"/>
      <c r="BR17" s="66"/>
      <c r="BS17" s="66"/>
      <c r="BT17" s="66"/>
      <c r="BU17" s="66"/>
      <c r="BV17" s="66"/>
      <c r="BW17" s="66"/>
      <c r="BX17" s="66"/>
      <c r="BY17" s="66"/>
      <c r="BZ17" s="67"/>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8"/>
      <c r="BM18" s="66"/>
      <c r="BN18" s="66"/>
      <c r="BO18" s="66"/>
      <c r="BP18" s="66"/>
      <c r="BQ18" s="66"/>
      <c r="BR18" s="66"/>
      <c r="BS18" s="66"/>
      <c r="BT18" s="66"/>
      <c r="BU18" s="66"/>
      <c r="BV18" s="66"/>
      <c r="BW18" s="66"/>
      <c r="BX18" s="66"/>
      <c r="BY18" s="66"/>
      <c r="BZ18" s="67"/>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8"/>
      <c r="BM19" s="66"/>
      <c r="BN19" s="66"/>
      <c r="BO19" s="66"/>
      <c r="BP19" s="66"/>
      <c r="BQ19" s="66"/>
      <c r="BR19" s="66"/>
      <c r="BS19" s="66"/>
      <c r="BT19" s="66"/>
      <c r="BU19" s="66"/>
      <c r="BV19" s="66"/>
      <c r="BW19" s="66"/>
      <c r="BX19" s="66"/>
      <c r="BY19" s="66"/>
      <c r="BZ19" s="67"/>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8"/>
      <c r="BM20" s="66"/>
      <c r="BN20" s="66"/>
      <c r="BO20" s="66"/>
      <c r="BP20" s="66"/>
      <c r="BQ20" s="66"/>
      <c r="BR20" s="66"/>
      <c r="BS20" s="66"/>
      <c r="BT20" s="66"/>
      <c r="BU20" s="66"/>
      <c r="BV20" s="66"/>
      <c r="BW20" s="66"/>
      <c r="BX20" s="66"/>
      <c r="BY20" s="66"/>
      <c r="BZ20" s="67"/>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8"/>
      <c r="BM21" s="66"/>
      <c r="BN21" s="66"/>
      <c r="BO21" s="66"/>
      <c r="BP21" s="66"/>
      <c r="BQ21" s="66"/>
      <c r="BR21" s="66"/>
      <c r="BS21" s="66"/>
      <c r="BT21" s="66"/>
      <c r="BU21" s="66"/>
      <c r="BV21" s="66"/>
      <c r="BW21" s="66"/>
      <c r="BX21" s="66"/>
      <c r="BY21" s="66"/>
      <c r="BZ21" s="67"/>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8"/>
      <c r="BM22" s="66"/>
      <c r="BN22" s="66"/>
      <c r="BO22" s="66"/>
      <c r="BP22" s="66"/>
      <c r="BQ22" s="66"/>
      <c r="BR22" s="66"/>
      <c r="BS22" s="66"/>
      <c r="BT22" s="66"/>
      <c r="BU22" s="66"/>
      <c r="BV22" s="66"/>
      <c r="BW22" s="66"/>
      <c r="BX22" s="66"/>
      <c r="BY22" s="66"/>
      <c r="BZ22" s="67"/>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8"/>
      <c r="BM23" s="66"/>
      <c r="BN23" s="66"/>
      <c r="BO23" s="66"/>
      <c r="BP23" s="66"/>
      <c r="BQ23" s="66"/>
      <c r="BR23" s="66"/>
      <c r="BS23" s="66"/>
      <c r="BT23" s="66"/>
      <c r="BU23" s="66"/>
      <c r="BV23" s="66"/>
      <c r="BW23" s="66"/>
      <c r="BX23" s="66"/>
      <c r="BY23" s="66"/>
      <c r="BZ23" s="67"/>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8"/>
      <c r="BM24" s="66"/>
      <c r="BN24" s="66"/>
      <c r="BO24" s="66"/>
      <c r="BP24" s="66"/>
      <c r="BQ24" s="66"/>
      <c r="BR24" s="66"/>
      <c r="BS24" s="66"/>
      <c r="BT24" s="66"/>
      <c r="BU24" s="66"/>
      <c r="BV24" s="66"/>
      <c r="BW24" s="66"/>
      <c r="BX24" s="66"/>
      <c r="BY24" s="66"/>
      <c r="BZ24" s="67"/>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8"/>
      <c r="BM25" s="66"/>
      <c r="BN25" s="66"/>
      <c r="BO25" s="66"/>
      <c r="BP25" s="66"/>
      <c r="BQ25" s="66"/>
      <c r="BR25" s="66"/>
      <c r="BS25" s="66"/>
      <c r="BT25" s="66"/>
      <c r="BU25" s="66"/>
      <c r="BV25" s="66"/>
      <c r="BW25" s="66"/>
      <c r="BX25" s="66"/>
      <c r="BY25" s="66"/>
      <c r="BZ25" s="67"/>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8"/>
      <c r="BM26" s="66"/>
      <c r="BN26" s="66"/>
      <c r="BO26" s="66"/>
      <c r="BP26" s="66"/>
      <c r="BQ26" s="66"/>
      <c r="BR26" s="66"/>
      <c r="BS26" s="66"/>
      <c r="BT26" s="66"/>
      <c r="BU26" s="66"/>
      <c r="BV26" s="66"/>
      <c r="BW26" s="66"/>
      <c r="BX26" s="66"/>
      <c r="BY26" s="66"/>
      <c r="BZ26" s="67"/>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8"/>
      <c r="BM27" s="66"/>
      <c r="BN27" s="66"/>
      <c r="BO27" s="66"/>
      <c r="BP27" s="66"/>
      <c r="BQ27" s="66"/>
      <c r="BR27" s="66"/>
      <c r="BS27" s="66"/>
      <c r="BT27" s="66"/>
      <c r="BU27" s="66"/>
      <c r="BV27" s="66"/>
      <c r="BW27" s="66"/>
      <c r="BX27" s="66"/>
      <c r="BY27" s="66"/>
      <c r="BZ27" s="67"/>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8"/>
      <c r="BM28" s="66"/>
      <c r="BN28" s="66"/>
      <c r="BO28" s="66"/>
      <c r="BP28" s="66"/>
      <c r="BQ28" s="66"/>
      <c r="BR28" s="66"/>
      <c r="BS28" s="66"/>
      <c r="BT28" s="66"/>
      <c r="BU28" s="66"/>
      <c r="BV28" s="66"/>
      <c r="BW28" s="66"/>
      <c r="BX28" s="66"/>
      <c r="BY28" s="66"/>
      <c r="BZ28" s="67"/>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8"/>
      <c r="BM29" s="66"/>
      <c r="BN29" s="66"/>
      <c r="BO29" s="66"/>
      <c r="BP29" s="66"/>
      <c r="BQ29" s="66"/>
      <c r="BR29" s="66"/>
      <c r="BS29" s="66"/>
      <c r="BT29" s="66"/>
      <c r="BU29" s="66"/>
      <c r="BV29" s="66"/>
      <c r="BW29" s="66"/>
      <c r="BX29" s="66"/>
      <c r="BY29" s="66"/>
      <c r="BZ29" s="67"/>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8"/>
      <c r="BM30" s="66"/>
      <c r="BN30" s="66"/>
      <c r="BO30" s="66"/>
      <c r="BP30" s="66"/>
      <c r="BQ30" s="66"/>
      <c r="BR30" s="66"/>
      <c r="BS30" s="66"/>
      <c r="BT30" s="66"/>
      <c r="BU30" s="66"/>
      <c r="BV30" s="66"/>
      <c r="BW30" s="66"/>
      <c r="BX30" s="66"/>
      <c r="BY30" s="66"/>
      <c r="BZ30" s="67"/>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8"/>
      <c r="BM31" s="66"/>
      <c r="BN31" s="66"/>
      <c r="BO31" s="66"/>
      <c r="BP31" s="66"/>
      <c r="BQ31" s="66"/>
      <c r="BR31" s="66"/>
      <c r="BS31" s="66"/>
      <c r="BT31" s="66"/>
      <c r="BU31" s="66"/>
      <c r="BV31" s="66"/>
      <c r="BW31" s="66"/>
      <c r="BX31" s="66"/>
      <c r="BY31" s="66"/>
      <c r="BZ31" s="67"/>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8"/>
      <c r="BM32" s="66"/>
      <c r="BN32" s="66"/>
      <c r="BO32" s="66"/>
      <c r="BP32" s="66"/>
      <c r="BQ32" s="66"/>
      <c r="BR32" s="66"/>
      <c r="BS32" s="66"/>
      <c r="BT32" s="66"/>
      <c r="BU32" s="66"/>
      <c r="BV32" s="66"/>
      <c r="BW32" s="66"/>
      <c r="BX32" s="66"/>
      <c r="BY32" s="66"/>
      <c r="BZ32" s="67"/>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8"/>
      <c r="BM33" s="66"/>
      <c r="BN33" s="66"/>
      <c r="BO33" s="66"/>
      <c r="BP33" s="66"/>
      <c r="BQ33" s="66"/>
      <c r="BR33" s="66"/>
      <c r="BS33" s="66"/>
      <c r="BT33" s="66"/>
      <c r="BU33" s="66"/>
      <c r="BV33" s="66"/>
      <c r="BW33" s="66"/>
      <c r="BX33" s="66"/>
      <c r="BY33" s="66"/>
      <c r="BZ33" s="67"/>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8"/>
      <c r="BM34" s="66"/>
      <c r="BN34" s="66"/>
      <c r="BO34" s="66"/>
      <c r="BP34" s="66"/>
      <c r="BQ34" s="66"/>
      <c r="BR34" s="66"/>
      <c r="BS34" s="66"/>
      <c r="BT34" s="66"/>
      <c r="BU34" s="66"/>
      <c r="BV34" s="66"/>
      <c r="BW34" s="66"/>
      <c r="BX34" s="66"/>
      <c r="BY34" s="66"/>
      <c r="BZ34" s="67"/>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8"/>
      <c r="BM35" s="66"/>
      <c r="BN35" s="66"/>
      <c r="BO35" s="66"/>
      <c r="BP35" s="66"/>
      <c r="BQ35" s="66"/>
      <c r="BR35" s="66"/>
      <c r="BS35" s="66"/>
      <c r="BT35" s="66"/>
      <c r="BU35" s="66"/>
      <c r="BV35" s="66"/>
      <c r="BW35" s="66"/>
      <c r="BX35" s="66"/>
      <c r="BY35" s="66"/>
      <c r="BZ35" s="67"/>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8"/>
      <c r="BM36" s="66"/>
      <c r="BN36" s="66"/>
      <c r="BO36" s="66"/>
      <c r="BP36" s="66"/>
      <c r="BQ36" s="66"/>
      <c r="BR36" s="66"/>
      <c r="BS36" s="66"/>
      <c r="BT36" s="66"/>
      <c r="BU36" s="66"/>
      <c r="BV36" s="66"/>
      <c r="BW36" s="66"/>
      <c r="BX36" s="66"/>
      <c r="BY36" s="66"/>
      <c r="BZ36" s="67"/>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8"/>
      <c r="BM37" s="66"/>
      <c r="BN37" s="66"/>
      <c r="BO37" s="66"/>
      <c r="BP37" s="66"/>
      <c r="BQ37" s="66"/>
      <c r="BR37" s="66"/>
      <c r="BS37" s="66"/>
      <c r="BT37" s="66"/>
      <c r="BU37" s="66"/>
      <c r="BV37" s="66"/>
      <c r="BW37" s="66"/>
      <c r="BX37" s="66"/>
      <c r="BY37" s="66"/>
      <c r="BZ37" s="67"/>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8"/>
      <c r="BM38" s="66"/>
      <c r="BN38" s="66"/>
      <c r="BO38" s="66"/>
      <c r="BP38" s="66"/>
      <c r="BQ38" s="66"/>
      <c r="BR38" s="66"/>
      <c r="BS38" s="66"/>
      <c r="BT38" s="66"/>
      <c r="BU38" s="66"/>
      <c r="BV38" s="66"/>
      <c r="BW38" s="66"/>
      <c r="BX38" s="66"/>
      <c r="BY38" s="66"/>
      <c r="BZ38" s="67"/>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8"/>
      <c r="BM39" s="66"/>
      <c r="BN39" s="66"/>
      <c r="BO39" s="66"/>
      <c r="BP39" s="66"/>
      <c r="BQ39" s="66"/>
      <c r="BR39" s="66"/>
      <c r="BS39" s="66"/>
      <c r="BT39" s="66"/>
      <c r="BU39" s="66"/>
      <c r="BV39" s="66"/>
      <c r="BW39" s="66"/>
      <c r="BX39" s="66"/>
      <c r="BY39" s="66"/>
      <c r="BZ39" s="67"/>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8"/>
      <c r="BM40" s="66"/>
      <c r="BN40" s="66"/>
      <c r="BO40" s="66"/>
      <c r="BP40" s="66"/>
      <c r="BQ40" s="66"/>
      <c r="BR40" s="66"/>
      <c r="BS40" s="66"/>
      <c r="BT40" s="66"/>
      <c r="BU40" s="66"/>
      <c r="BV40" s="66"/>
      <c r="BW40" s="66"/>
      <c r="BX40" s="66"/>
      <c r="BY40" s="66"/>
      <c r="BZ40" s="67"/>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8"/>
      <c r="BM41" s="66"/>
      <c r="BN41" s="66"/>
      <c r="BO41" s="66"/>
      <c r="BP41" s="66"/>
      <c r="BQ41" s="66"/>
      <c r="BR41" s="66"/>
      <c r="BS41" s="66"/>
      <c r="BT41" s="66"/>
      <c r="BU41" s="66"/>
      <c r="BV41" s="66"/>
      <c r="BW41" s="66"/>
      <c r="BX41" s="66"/>
      <c r="BY41" s="66"/>
      <c r="BZ41" s="67"/>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8"/>
      <c r="BM42" s="66"/>
      <c r="BN42" s="66"/>
      <c r="BO42" s="66"/>
      <c r="BP42" s="66"/>
      <c r="BQ42" s="66"/>
      <c r="BR42" s="66"/>
      <c r="BS42" s="66"/>
      <c r="BT42" s="66"/>
      <c r="BU42" s="66"/>
      <c r="BV42" s="66"/>
      <c r="BW42" s="66"/>
      <c r="BX42" s="66"/>
      <c r="BY42" s="66"/>
      <c r="BZ42" s="67"/>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8"/>
      <c r="BM43" s="66"/>
      <c r="BN43" s="66"/>
      <c r="BO43" s="66"/>
      <c r="BP43" s="66"/>
      <c r="BQ43" s="66"/>
      <c r="BR43" s="66"/>
      <c r="BS43" s="66"/>
      <c r="BT43" s="66"/>
      <c r="BU43" s="66"/>
      <c r="BV43" s="66"/>
      <c r="BW43" s="66"/>
      <c r="BX43" s="66"/>
      <c r="BY43" s="66"/>
      <c r="BZ43" s="67"/>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8" t="s">
        <v>114</v>
      </c>
      <c r="BM47" s="66"/>
      <c r="BN47" s="66"/>
      <c r="BO47" s="66"/>
      <c r="BP47" s="66"/>
      <c r="BQ47" s="66"/>
      <c r="BR47" s="66"/>
      <c r="BS47" s="66"/>
      <c r="BT47" s="66"/>
      <c r="BU47" s="66"/>
      <c r="BV47" s="66"/>
      <c r="BW47" s="66"/>
      <c r="BX47" s="66"/>
      <c r="BY47" s="66"/>
      <c r="BZ47" s="67"/>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8"/>
      <c r="BM48" s="66"/>
      <c r="BN48" s="66"/>
      <c r="BO48" s="66"/>
      <c r="BP48" s="66"/>
      <c r="BQ48" s="66"/>
      <c r="BR48" s="66"/>
      <c r="BS48" s="66"/>
      <c r="BT48" s="66"/>
      <c r="BU48" s="66"/>
      <c r="BV48" s="66"/>
      <c r="BW48" s="66"/>
      <c r="BX48" s="66"/>
      <c r="BY48" s="66"/>
      <c r="BZ48" s="67"/>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8"/>
      <c r="BM49" s="66"/>
      <c r="BN49" s="66"/>
      <c r="BO49" s="66"/>
      <c r="BP49" s="66"/>
      <c r="BQ49" s="66"/>
      <c r="BR49" s="66"/>
      <c r="BS49" s="66"/>
      <c r="BT49" s="66"/>
      <c r="BU49" s="66"/>
      <c r="BV49" s="66"/>
      <c r="BW49" s="66"/>
      <c r="BX49" s="66"/>
      <c r="BY49" s="66"/>
      <c r="BZ49" s="67"/>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8"/>
      <c r="BM50" s="66"/>
      <c r="BN50" s="66"/>
      <c r="BO50" s="66"/>
      <c r="BP50" s="66"/>
      <c r="BQ50" s="66"/>
      <c r="BR50" s="66"/>
      <c r="BS50" s="66"/>
      <c r="BT50" s="66"/>
      <c r="BU50" s="66"/>
      <c r="BV50" s="66"/>
      <c r="BW50" s="66"/>
      <c r="BX50" s="66"/>
      <c r="BY50" s="66"/>
      <c r="BZ50" s="67"/>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8"/>
      <c r="BM51" s="66"/>
      <c r="BN51" s="66"/>
      <c r="BO51" s="66"/>
      <c r="BP51" s="66"/>
      <c r="BQ51" s="66"/>
      <c r="BR51" s="66"/>
      <c r="BS51" s="66"/>
      <c r="BT51" s="66"/>
      <c r="BU51" s="66"/>
      <c r="BV51" s="66"/>
      <c r="BW51" s="66"/>
      <c r="BX51" s="66"/>
      <c r="BY51" s="66"/>
      <c r="BZ51" s="67"/>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8"/>
      <c r="BM52" s="66"/>
      <c r="BN52" s="66"/>
      <c r="BO52" s="66"/>
      <c r="BP52" s="66"/>
      <c r="BQ52" s="66"/>
      <c r="BR52" s="66"/>
      <c r="BS52" s="66"/>
      <c r="BT52" s="66"/>
      <c r="BU52" s="66"/>
      <c r="BV52" s="66"/>
      <c r="BW52" s="66"/>
      <c r="BX52" s="66"/>
      <c r="BY52" s="66"/>
      <c r="BZ52" s="67"/>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8"/>
      <c r="BM53" s="66"/>
      <c r="BN53" s="66"/>
      <c r="BO53" s="66"/>
      <c r="BP53" s="66"/>
      <c r="BQ53" s="66"/>
      <c r="BR53" s="66"/>
      <c r="BS53" s="66"/>
      <c r="BT53" s="66"/>
      <c r="BU53" s="66"/>
      <c r="BV53" s="66"/>
      <c r="BW53" s="66"/>
      <c r="BX53" s="66"/>
      <c r="BY53" s="66"/>
      <c r="BZ53" s="67"/>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8"/>
      <c r="BM54" s="66"/>
      <c r="BN54" s="66"/>
      <c r="BO54" s="66"/>
      <c r="BP54" s="66"/>
      <c r="BQ54" s="66"/>
      <c r="BR54" s="66"/>
      <c r="BS54" s="66"/>
      <c r="BT54" s="66"/>
      <c r="BU54" s="66"/>
      <c r="BV54" s="66"/>
      <c r="BW54" s="66"/>
      <c r="BX54" s="66"/>
      <c r="BY54" s="66"/>
      <c r="BZ54" s="67"/>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8"/>
      <c r="BM55" s="66"/>
      <c r="BN55" s="66"/>
      <c r="BO55" s="66"/>
      <c r="BP55" s="66"/>
      <c r="BQ55" s="66"/>
      <c r="BR55" s="66"/>
      <c r="BS55" s="66"/>
      <c r="BT55" s="66"/>
      <c r="BU55" s="66"/>
      <c r="BV55" s="66"/>
      <c r="BW55" s="66"/>
      <c r="BX55" s="66"/>
      <c r="BY55" s="66"/>
      <c r="BZ55" s="67"/>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8"/>
      <c r="BM56" s="66"/>
      <c r="BN56" s="66"/>
      <c r="BO56" s="66"/>
      <c r="BP56" s="66"/>
      <c r="BQ56" s="66"/>
      <c r="BR56" s="66"/>
      <c r="BS56" s="66"/>
      <c r="BT56" s="66"/>
      <c r="BU56" s="66"/>
      <c r="BV56" s="66"/>
      <c r="BW56" s="66"/>
      <c r="BX56" s="66"/>
      <c r="BY56" s="66"/>
      <c r="BZ56" s="67"/>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8"/>
      <c r="BM57" s="66"/>
      <c r="BN57" s="66"/>
      <c r="BO57" s="66"/>
      <c r="BP57" s="66"/>
      <c r="BQ57" s="66"/>
      <c r="BR57" s="66"/>
      <c r="BS57" s="66"/>
      <c r="BT57" s="66"/>
      <c r="BU57" s="66"/>
      <c r="BV57" s="66"/>
      <c r="BW57" s="66"/>
      <c r="BX57" s="66"/>
      <c r="BY57" s="66"/>
      <c r="BZ57" s="67"/>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8"/>
      <c r="BM58" s="66"/>
      <c r="BN58" s="66"/>
      <c r="BO58" s="66"/>
      <c r="BP58" s="66"/>
      <c r="BQ58" s="66"/>
      <c r="BR58" s="66"/>
      <c r="BS58" s="66"/>
      <c r="BT58" s="66"/>
      <c r="BU58" s="66"/>
      <c r="BV58" s="66"/>
      <c r="BW58" s="66"/>
      <c r="BX58" s="66"/>
      <c r="BY58" s="66"/>
      <c r="BZ58" s="67"/>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8"/>
      <c r="BM59" s="66"/>
      <c r="BN59" s="66"/>
      <c r="BO59" s="66"/>
      <c r="BP59" s="66"/>
      <c r="BQ59" s="66"/>
      <c r="BR59" s="66"/>
      <c r="BS59" s="66"/>
      <c r="BT59" s="66"/>
      <c r="BU59" s="66"/>
      <c r="BV59" s="66"/>
      <c r="BW59" s="66"/>
      <c r="BX59" s="66"/>
      <c r="BY59" s="66"/>
      <c r="BZ59" s="67"/>
    </row>
    <row r="60" spans="1:78" ht="13.5" customHeight="1" x14ac:dyDescent="0.2">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8"/>
      <c r="BM60" s="66"/>
      <c r="BN60" s="66"/>
      <c r="BO60" s="66"/>
      <c r="BP60" s="66"/>
      <c r="BQ60" s="66"/>
      <c r="BR60" s="66"/>
      <c r="BS60" s="66"/>
      <c r="BT60" s="66"/>
      <c r="BU60" s="66"/>
      <c r="BV60" s="66"/>
      <c r="BW60" s="66"/>
      <c r="BX60" s="66"/>
      <c r="BY60" s="66"/>
      <c r="BZ60" s="67"/>
    </row>
    <row r="61" spans="1:78" ht="13.5" customHeight="1" x14ac:dyDescent="0.2">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8"/>
      <c r="BM61" s="66"/>
      <c r="BN61" s="66"/>
      <c r="BO61" s="66"/>
      <c r="BP61" s="66"/>
      <c r="BQ61" s="66"/>
      <c r="BR61" s="66"/>
      <c r="BS61" s="66"/>
      <c r="BT61" s="66"/>
      <c r="BU61" s="66"/>
      <c r="BV61" s="66"/>
      <c r="BW61" s="66"/>
      <c r="BX61" s="66"/>
      <c r="BY61" s="66"/>
      <c r="BZ61" s="67"/>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8"/>
      <c r="BM62" s="66"/>
      <c r="BN62" s="66"/>
      <c r="BO62" s="66"/>
      <c r="BP62" s="66"/>
      <c r="BQ62" s="66"/>
      <c r="BR62" s="66"/>
      <c r="BS62" s="66"/>
      <c r="BT62" s="66"/>
      <c r="BU62" s="66"/>
      <c r="BV62" s="66"/>
      <c r="BW62" s="66"/>
      <c r="BX62" s="66"/>
      <c r="BY62" s="66"/>
      <c r="BZ62" s="67"/>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8" t="s">
        <v>113</v>
      </c>
      <c r="BM66" s="66"/>
      <c r="BN66" s="66"/>
      <c r="BO66" s="66"/>
      <c r="BP66" s="66"/>
      <c r="BQ66" s="66"/>
      <c r="BR66" s="66"/>
      <c r="BS66" s="66"/>
      <c r="BT66" s="66"/>
      <c r="BU66" s="66"/>
      <c r="BV66" s="66"/>
      <c r="BW66" s="66"/>
      <c r="BX66" s="66"/>
      <c r="BY66" s="66"/>
      <c r="BZ66" s="67"/>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8"/>
      <c r="BM67" s="66"/>
      <c r="BN67" s="66"/>
      <c r="BO67" s="66"/>
      <c r="BP67" s="66"/>
      <c r="BQ67" s="66"/>
      <c r="BR67" s="66"/>
      <c r="BS67" s="66"/>
      <c r="BT67" s="66"/>
      <c r="BU67" s="66"/>
      <c r="BV67" s="66"/>
      <c r="BW67" s="66"/>
      <c r="BX67" s="66"/>
      <c r="BY67" s="66"/>
      <c r="BZ67" s="67"/>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8"/>
      <c r="BM68" s="66"/>
      <c r="BN68" s="66"/>
      <c r="BO68" s="66"/>
      <c r="BP68" s="66"/>
      <c r="BQ68" s="66"/>
      <c r="BR68" s="66"/>
      <c r="BS68" s="66"/>
      <c r="BT68" s="66"/>
      <c r="BU68" s="66"/>
      <c r="BV68" s="66"/>
      <c r="BW68" s="66"/>
      <c r="BX68" s="66"/>
      <c r="BY68" s="66"/>
      <c r="BZ68" s="67"/>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8"/>
      <c r="BM69" s="66"/>
      <c r="BN69" s="66"/>
      <c r="BO69" s="66"/>
      <c r="BP69" s="66"/>
      <c r="BQ69" s="66"/>
      <c r="BR69" s="66"/>
      <c r="BS69" s="66"/>
      <c r="BT69" s="66"/>
      <c r="BU69" s="66"/>
      <c r="BV69" s="66"/>
      <c r="BW69" s="66"/>
      <c r="BX69" s="66"/>
      <c r="BY69" s="66"/>
      <c r="BZ69" s="67"/>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8"/>
      <c r="BM70" s="66"/>
      <c r="BN70" s="66"/>
      <c r="BO70" s="66"/>
      <c r="BP70" s="66"/>
      <c r="BQ70" s="66"/>
      <c r="BR70" s="66"/>
      <c r="BS70" s="66"/>
      <c r="BT70" s="66"/>
      <c r="BU70" s="66"/>
      <c r="BV70" s="66"/>
      <c r="BW70" s="66"/>
      <c r="BX70" s="66"/>
      <c r="BY70" s="66"/>
      <c r="BZ70" s="67"/>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8"/>
      <c r="BM71" s="66"/>
      <c r="BN71" s="66"/>
      <c r="BO71" s="66"/>
      <c r="BP71" s="66"/>
      <c r="BQ71" s="66"/>
      <c r="BR71" s="66"/>
      <c r="BS71" s="66"/>
      <c r="BT71" s="66"/>
      <c r="BU71" s="66"/>
      <c r="BV71" s="66"/>
      <c r="BW71" s="66"/>
      <c r="BX71" s="66"/>
      <c r="BY71" s="66"/>
      <c r="BZ71" s="67"/>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8"/>
      <c r="BM72" s="66"/>
      <c r="BN72" s="66"/>
      <c r="BO72" s="66"/>
      <c r="BP72" s="66"/>
      <c r="BQ72" s="66"/>
      <c r="BR72" s="66"/>
      <c r="BS72" s="66"/>
      <c r="BT72" s="66"/>
      <c r="BU72" s="66"/>
      <c r="BV72" s="66"/>
      <c r="BW72" s="66"/>
      <c r="BX72" s="66"/>
      <c r="BY72" s="66"/>
      <c r="BZ72" s="67"/>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8"/>
      <c r="BM73" s="66"/>
      <c r="BN73" s="66"/>
      <c r="BO73" s="66"/>
      <c r="BP73" s="66"/>
      <c r="BQ73" s="66"/>
      <c r="BR73" s="66"/>
      <c r="BS73" s="66"/>
      <c r="BT73" s="66"/>
      <c r="BU73" s="66"/>
      <c r="BV73" s="66"/>
      <c r="BW73" s="66"/>
      <c r="BX73" s="66"/>
      <c r="BY73" s="66"/>
      <c r="BZ73" s="67"/>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8"/>
      <c r="BM74" s="66"/>
      <c r="BN74" s="66"/>
      <c r="BO74" s="66"/>
      <c r="BP74" s="66"/>
      <c r="BQ74" s="66"/>
      <c r="BR74" s="66"/>
      <c r="BS74" s="66"/>
      <c r="BT74" s="66"/>
      <c r="BU74" s="66"/>
      <c r="BV74" s="66"/>
      <c r="BW74" s="66"/>
      <c r="BX74" s="66"/>
      <c r="BY74" s="66"/>
      <c r="BZ74" s="67"/>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8"/>
      <c r="BM75" s="66"/>
      <c r="BN75" s="66"/>
      <c r="BO75" s="66"/>
      <c r="BP75" s="66"/>
      <c r="BQ75" s="66"/>
      <c r="BR75" s="66"/>
      <c r="BS75" s="66"/>
      <c r="BT75" s="66"/>
      <c r="BU75" s="66"/>
      <c r="BV75" s="66"/>
      <c r="BW75" s="66"/>
      <c r="BX75" s="66"/>
      <c r="BY75" s="66"/>
      <c r="BZ75" s="67"/>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8"/>
      <c r="BM76" s="66"/>
      <c r="BN76" s="66"/>
      <c r="BO76" s="66"/>
      <c r="BP76" s="66"/>
      <c r="BQ76" s="66"/>
      <c r="BR76" s="66"/>
      <c r="BS76" s="66"/>
      <c r="BT76" s="66"/>
      <c r="BU76" s="66"/>
      <c r="BV76" s="66"/>
      <c r="BW76" s="66"/>
      <c r="BX76" s="66"/>
      <c r="BY76" s="66"/>
      <c r="BZ76" s="67"/>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8"/>
      <c r="BM77" s="66"/>
      <c r="BN77" s="66"/>
      <c r="BO77" s="66"/>
      <c r="BP77" s="66"/>
      <c r="BQ77" s="66"/>
      <c r="BR77" s="66"/>
      <c r="BS77" s="66"/>
      <c r="BT77" s="66"/>
      <c r="BU77" s="66"/>
      <c r="BV77" s="66"/>
      <c r="BW77" s="66"/>
      <c r="BX77" s="66"/>
      <c r="BY77" s="66"/>
      <c r="BZ77" s="67"/>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8"/>
      <c r="BM78" s="66"/>
      <c r="BN78" s="66"/>
      <c r="BO78" s="66"/>
      <c r="BP78" s="66"/>
      <c r="BQ78" s="66"/>
      <c r="BR78" s="66"/>
      <c r="BS78" s="66"/>
      <c r="BT78" s="66"/>
      <c r="BU78" s="66"/>
      <c r="BV78" s="66"/>
      <c r="BW78" s="66"/>
      <c r="BX78" s="66"/>
      <c r="BY78" s="66"/>
      <c r="BZ78" s="67"/>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8"/>
      <c r="BM79" s="66"/>
      <c r="BN79" s="66"/>
      <c r="BO79" s="66"/>
      <c r="BP79" s="66"/>
      <c r="BQ79" s="66"/>
      <c r="BR79" s="66"/>
      <c r="BS79" s="66"/>
      <c r="BT79" s="66"/>
      <c r="BU79" s="66"/>
      <c r="BV79" s="66"/>
      <c r="BW79" s="66"/>
      <c r="BX79" s="66"/>
      <c r="BY79" s="66"/>
      <c r="BZ79" s="67"/>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8"/>
      <c r="BM80" s="66"/>
      <c r="BN80" s="66"/>
      <c r="BO80" s="66"/>
      <c r="BP80" s="66"/>
      <c r="BQ80" s="66"/>
      <c r="BR80" s="66"/>
      <c r="BS80" s="66"/>
      <c r="BT80" s="66"/>
      <c r="BU80" s="66"/>
      <c r="BV80" s="66"/>
      <c r="BW80" s="66"/>
      <c r="BX80" s="66"/>
      <c r="BY80" s="66"/>
      <c r="BZ80" s="67"/>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8"/>
      <c r="BM81" s="66"/>
      <c r="BN81" s="66"/>
      <c r="BO81" s="66"/>
      <c r="BP81" s="66"/>
      <c r="BQ81" s="66"/>
      <c r="BR81" s="66"/>
      <c r="BS81" s="66"/>
      <c r="BT81" s="66"/>
      <c r="BU81" s="66"/>
      <c r="BV81" s="66"/>
      <c r="BW81" s="66"/>
      <c r="BX81" s="66"/>
      <c r="BY81" s="66"/>
      <c r="BZ81" s="67"/>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2">
      <c r="C83" s="72" t="s">
        <v>30</v>
      </c>
      <c r="D83" s="72"/>
      <c r="E83" s="72"/>
      <c r="F83" s="72"/>
      <c r="G83" s="72"/>
      <c r="H83" s="72"/>
      <c r="I83" s="72"/>
      <c r="J83" s="72"/>
      <c r="K83" s="72"/>
      <c r="L83" s="72"/>
      <c r="M83" s="72"/>
      <c r="N83" s="72"/>
      <c r="O83" s="72"/>
      <c r="P83" s="72"/>
      <c r="Q83" s="72"/>
      <c r="R83" s="72"/>
      <c r="S83" s="72"/>
      <c r="T83" s="72"/>
      <c r="U83" s="72"/>
      <c r="V83" s="72"/>
      <c r="W83" s="72"/>
      <c r="X83" s="72"/>
      <c r="Y83" s="72"/>
      <c r="Z83" s="72"/>
      <c r="AA83" s="72"/>
      <c r="AB83" s="72"/>
      <c r="AC83" s="72"/>
      <c r="AD83" s="72"/>
      <c r="AE83" s="72"/>
      <c r="AF83" s="72"/>
      <c r="AG83" s="72"/>
      <c r="AH83" s="72"/>
      <c r="AI83" s="72"/>
      <c r="AJ83" s="72"/>
      <c r="AK83" s="72"/>
      <c r="AL83" s="72"/>
      <c r="AM83" s="72"/>
      <c r="AN83" s="72"/>
      <c r="AO83" s="72"/>
      <c r="AP83" s="72"/>
      <c r="AQ83" s="72"/>
      <c r="AR83" s="72"/>
      <c r="AS83" s="72"/>
      <c r="AT83" s="72"/>
      <c r="AU83" s="72"/>
      <c r="AV83" s="72"/>
      <c r="AW83" s="72"/>
      <c r="AX83" s="72"/>
      <c r="AY83" s="72"/>
      <c r="AZ83" s="72"/>
      <c r="BA83" s="72"/>
      <c r="BB83" s="72"/>
      <c r="BC83" s="72"/>
      <c r="BD83" s="72"/>
      <c r="BE83" s="72"/>
      <c r="BF83" s="72"/>
      <c r="BG83" s="72"/>
      <c r="BH83" s="72"/>
      <c r="BI83" s="72"/>
      <c r="BJ83" s="72"/>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Xpo54o8aC8YRxAxcqmCwlhv8dQ7UvgNaHHwgz2WrwTdcNBNYhAbHUvCAOy5o0JmaHs55Q5Q5bgw7mkXEzYfEqA==" saltValue="Zr37NiQRUsx6LtniF5Wo5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 x14ac:dyDescent="0.2"/>
  <cols>
    <col min="2" max="144" width="11.9062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4" t="s">
        <v>52</v>
      </c>
      <c r="I3" s="75"/>
      <c r="J3" s="75"/>
      <c r="K3" s="75"/>
      <c r="L3" s="75"/>
      <c r="M3" s="75"/>
      <c r="N3" s="75"/>
      <c r="O3" s="75"/>
      <c r="P3" s="75"/>
      <c r="Q3" s="75"/>
      <c r="R3" s="75"/>
      <c r="S3" s="75"/>
      <c r="T3" s="75"/>
      <c r="U3" s="75"/>
      <c r="V3" s="75"/>
      <c r="W3" s="75"/>
      <c r="X3" s="76"/>
      <c r="Y3" s="80" t="s">
        <v>53</v>
      </c>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c r="DI3" s="73" t="s">
        <v>54</v>
      </c>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c r="EO3" s="73"/>
    </row>
    <row r="4" spans="1:148" x14ac:dyDescent="0.2">
      <c r="A4" s="14" t="s">
        <v>55</v>
      </c>
      <c r="B4" s="16"/>
      <c r="C4" s="16"/>
      <c r="D4" s="16"/>
      <c r="E4" s="16"/>
      <c r="F4" s="16"/>
      <c r="G4" s="16"/>
      <c r="H4" s="77"/>
      <c r="I4" s="78"/>
      <c r="J4" s="78"/>
      <c r="K4" s="78"/>
      <c r="L4" s="78"/>
      <c r="M4" s="78"/>
      <c r="N4" s="78"/>
      <c r="O4" s="78"/>
      <c r="P4" s="78"/>
      <c r="Q4" s="78"/>
      <c r="R4" s="78"/>
      <c r="S4" s="78"/>
      <c r="T4" s="78"/>
      <c r="U4" s="78"/>
      <c r="V4" s="78"/>
      <c r="W4" s="78"/>
      <c r="X4" s="79"/>
      <c r="Y4" s="73" t="s">
        <v>56</v>
      </c>
      <c r="Z4" s="73"/>
      <c r="AA4" s="73"/>
      <c r="AB4" s="73"/>
      <c r="AC4" s="73"/>
      <c r="AD4" s="73"/>
      <c r="AE4" s="73"/>
      <c r="AF4" s="73"/>
      <c r="AG4" s="73"/>
      <c r="AH4" s="73"/>
      <c r="AI4" s="73"/>
      <c r="AJ4" s="73" t="s">
        <v>57</v>
      </c>
      <c r="AK4" s="73"/>
      <c r="AL4" s="73"/>
      <c r="AM4" s="73"/>
      <c r="AN4" s="73"/>
      <c r="AO4" s="73"/>
      <c r="AP4" s="73"/>
      <c r="AQ4" s="73"/>
      <c r="AR4" s="73"/>
      <c r="AS4" s="73"/>
      <c r="AT4" s="73"/>
      <c r="AU4" s="73" t="s">
        <v>58</v>
      </c>
      <c r="AV4" s="73"/>
      <c r="AW4" s="73"/>
      <c r="AX4" s="73"/>
      <c r="AY4" s="73"/>
      <c r="AZ4" s="73"/>
      <c r="BA4" s="73"/>
      <c r="BB4" s="73"/>
      <c r="BC4" s="73"/>
      <c r="BD4" s="73"/>
      <c r="BE4" s="73"/>
      <c r="BF4" s="73" t="s">
        <v>59</v>
      </c>
      <c r="BG4" s="73"/>
      <c r="BH4" s="73"/>
      <c r="BI4" s="73"/>
      <c r="BJ4" s="73"/>
      <c r="BK4" s="73"/>
      <c r="BL4" s="73"/>
      <c r="BM4" s="73"/>
      <c r="BN4" s="73"/>
      <c r="BO4" s="73"/>
      <c r="BP4" s="73"/>
      <c r="BQ4" s="73" t="s">
        <v>60</v>
      </c>
      <c r="BR4" s="73"/>
      <c r="BS4" s="73"/>
      <c r="BT4" s="73"/>
      <c r="BU4" s="73"/>
      <c r="BV4" s="73"/>
      <c r="BW4" s="73"/>
      <c r="BX4" s="73"/>
      <c r="BY4" s="73"/>
      <c r="BZ4" s="73"/>
      <c r="CA4" s="73"/>
      <c r="CB4" s="73" t="s">
        <v>61</v>
      </c>
      <c r="CC4" s="73"/>
      <c r="CD4" s="73"/>
      <c r="CE4" s="73"/>
      <c r="CF4" s="73"/>
      <c r="CG4" s="73"/>
      <c r="CH4" s="73"/>
      <c r="CI4" s="73"/>
      <c r="CJ4" s="73"/>
      <c r="CK4" s="73"/>
      <c r="CL4" s="73"/>
      <c r="CM4" s="73" t="s">
        <v>62</v>
      </c>
      <c r="CN4" s="73"/>
      <c r="CO4" s="73"/>
      <c r="CP4" s="73"/>
      <c r="CQ4" s="73"/>
      <c r="CR4" s="73"/>
      <c r="CS4" s="73"/>
      <c r="CT4" s="73"/>
      <c r="CU4" s="73"/>
      <c r="CV4" s="73"/>
      <c r="CW4" s="73"/>
      <c r="CX4" s="73" t="s">
        <v>63</v>
      </c>
      <c r="CY4" s="73"/>
      <c r="CZ4" s="73"/>
      <c r="DA4" s="73"/>
      <c r="DB4" s="73"/>
      <c r="DC4" s="73"/>
      <c r="DD4" s="73"/>
      <c r="DE4" s="73"/>
      <c r="DF4" s="73"/>
      <c r="DG4" s="73"/>
      <c r="DH4" s="73"/>
      <c r="DI4" s="73" t="s">
        <v>64</v>
      </c>
      <c r="DJ4" s="73"/>
      <c r="DK4" s="73"/>
      <c r="DL4" s="73"/>
      <c r="DM4" s="73"/>
      <c r="DN4" s="73"/>
      <c r="DO4" s="73"/>
      <c r="DP4" s="73"/>
      <c r="DQ4" s="73"/>
      <c r="DR4" s="73"/>
      <c r="DS4" s="73"/>
      <c r="DT4" s="73" t="s">
        <v>65</v>
      </c>
      <c r="DU4" s="73"/>
      <c r="DV4" s="73"/>
      <c r="DW4" s="73"/>
      <c r="DX4" s="73"/>
      <c r="DY4" s="73"/>
      <c r="DZ4" s="73"/>
      <c r="EA4" s="73"/>
      <c r="EB4" s="73"/>
      <c r="EC4" s="73"/>
      <c r="ED4" s="73"/>
      <c r="EE4" s="73" t="s">
        <v>66</v>
      </c>
      <c r="EF4" s="73"/>
      <c r="EG4" s="73"/>
      <c r="EH4" s="73"/>
      <c r="EI4" s="73"/>
      <c r="EJ4" s="73"/>
      <c r="EK4" s="73"/>
      <c r="EL4" s="73"/>
      <c r="EM4" s="73"/>
      <c r="EN4" s="73"/>
      <c r="EO4" s="73"/>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2022</v>
      </c>
      <c r="C6" s="19">
        <f t="shared" ref="C6:X6" si="3">C7</f>
        <v>382159</v>
      </c>
      <c r="D6" s="19">
        <f t="shared" si="3"/>
        <v>46</v>
      </c>
      <c r="E6" s="19">
        <f t="shared" si="3"/>
        <v>17</v>
      </c>
      <c r="F6" s="19">
        <f t="shared" si="3"/>
        <v>5</v>
      </c>
      <c r="G6" s="19">
        <f t="shared" si="3"/>
        <v>0</v>
      </c>
      <c r="H6" s="19" t="str">
        <f t="shared" si="3"/>
        <v>愛媛県　東温市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62.48</v>
      </c>
      <c r="P6" s="20">
        <f t="shared" si="3"/>
        <v>6.71</v>
      </c>
      <c r="Q6" s="20">
        <f t="shared" si="3"/>
        <v>103.65</v>
      </c>
      <c r="R6" s="20">
        <f t="shared" si="3"/>
        <v>3505</v>
      </c>
      <c r="S6" s="20">
        <f t="shared" si="3"/>
        <v>33250</v>
      </c>
      <c r="T6" s="20">
        <f t="shared" si="3"/>
        <v>211.3</v>
      </c>
      <c r="U6" s="20">
        <f t="shared" si="3"/>
        <v>157.36000000000001</v>
      </c>
      <c r="V6" s="20">
        <f t="shared" si="3"/>
        <v>2226</v>
      </c>
      <c r="W6" s="20">
        <f t="shared" si="3"/>
        <v>1.19</v>
      </c>
      <c r="X6" s="20">
        <f t="shared" si="3"/>
        <v>1870.59</v>
      </c>
      <c r="Y6" s="21" t="str">
        <f>IF(Y7="",NA(),Y7)</f>
        <v>-</v>
      </c>
      <c r="Z6" s="21" t="str">
        <f t="shared" ref="Z6:AH6" si="4">IF(Z7="",NA(),Z7)</f>
        <v>-</v>
      </c>
      <c r="AA6" s="21">
        <f t="shared" si="4"/>
        <v>98.22</v>
      </c>
      <c r="AB6" s="21">
        <f t="shared" si="4"/>
        <v>109.56</v>
      </c>
      <c r="AC6" s="21">
        <f t="shared" si="4"/>
        <v>100.5</v>
      </c>
      <c r="AD6" s="21" t="str">
        <f t="shared" si="4"/>
        <v>-</v>
      </c>
      <c r="AE6" s="21" t="str">
        <f t="shared" si="4"/>
        <v>-</v>
      </c>
      <c r="AF6" s="21">
        <f t="shared" si="4"/>
        <v>106.37</v>
      </c>
      <c r="AG6" s="21">
        <f t="shared" si="4"/>
        <v>106.07</v>
      </c>
      <c r="AH6" s="21">
        <f t="shared" si="4"/>
        <v>105.5</v>
      </c>
      <c r="AI6" s="20" t="str">
        <f>IF(AI7="","",IF(AI7="-","【-】","【"&amp;SUBSTITUTE(TEXT(AI7,"#,##0.00"),"-","△")&amp;"】"))</f>
        <v>【103.61】</v>
      </c>
      <c r="AJ6" s="21" t="str">
        <f>IF(AJ7="",NA(),AJ7)</f>
        <v>-</v>
      </c>
      <c r="AK6" s="21" t="str">
        <f t="shared" ref="AK6:AS6" si="5">IF(AK7="",NA(),AK7)</f>
        <v>-</v>
      </c>
      <c r="AL6" s="21">
        <f t="shared" si="5"/>
        <v>9.8699999999999992</v>
      </c>
      <c r="AM6" s="20">
        <f t="shared" si="5"/>
        <v>0</v>
      </c>
      <c r="AN6" s="20">
        <f t="shared" si="5"/>
        <v>0</v>
      </c>
      <c r="AO6" s="21" t="str">
        <f t="shared" si="5"/>
        <v>-</v>
      </c>
      <c r="AP6" s="21" t="str">
        <f t="shared" si="5"/>
        <v>-</v>
      </c>
      <c r="AQ6" s="21">
        <f t="shared" si="5"/>
        <v>139.02000000000001</v>
      </c>
      <c r="AR6" s="21">
        <f t="shared" si="5"/>
        <v>132.04</v>
      </c>
      <c r="AS6" s="21">
        <f t="shared" si="5"/>
        <v>145.43</v>
      </c>
      <c r="AT6" s="20" t="str">
        <f>IF(AT7="","",IF(AT7="-","【-】","【"&amp;SUBSTITUTE(TEXT(AT7,"#,##0.00"),"-","△")&amp;"】"))</f>
        <v>【133.62】</v>
      </c>
      <c r="AU6" s="21" t="str">
        <f>IF(AU7="",NA(),AU7)</f>
        <v>-</v>
      </c>
      <c r="AV6" s="21" t="str">
        <f t="shared" ref="AV6:BD6" si="6">IF(AV7="",NA(),AV7)</f>
        <v>-</v>
      </c>
      <c r="AW6" s="21">
        <f t="shared" si="6"/>
        <v>41.75</v>
      </c>
      <c r="AX6" s="21">
        <f t="shared" si="6"/>
        <v>32.72</v>
      </c>
      <c r="AY6" s="21">
        <f t="shared" si="6"/>
        <v>42.04</v>
      </c>
      <c r="AZ6" s="21" t="str">
        <f t="shared" si="6"/>
        <v>-</v>
      </c>
      <c r="BA6" s="21" t="str">
        <f t="shared" si="6"/>
        <v>-</v>
      </c>
      <c r="BB6" s="21">
        <f t="shared" si="6"/>
        <v>29.13</v>
      </c>
      <c r="BC6" s="21">
        <f t="shared" si="6"/>
        <v>35.69</v>
      </c>
      <c r="BD6" s="21">
        <f t="shared" si="6"/>
        <v>38.4</v>
      </c>
      <c r="BE6" s="20" t="str">
        <f>IF(BE7="","",IF(BE7="-","【-】","【"&amp;SUBSTITUTE(TEXT(BE7,"#,##0.00"),"-","△")&amp;"】"))</f>
        <v>【36.94】</v>
      </c>
      <c r="BF6" s="21" t="str">
        <f>IF(BF7="",NA(),BF7)</f>
        <v>-</v>
      </c>
      <c r="BG6" s="21" t="str">
        <f t="shared" ref="BG6:BO6" si="7">IF(BG7="",NA(),BG7)</f>
        <v>-</v>
      </c>
      <c r="BH6" s="21">
        <f t="shared" si="7"/>
        <v>993.7</v>
      </c>
      <c r="BI6" s="21">
        <f t="shared" si="7"/>
        <v>924.22</v>
      </c>
      <c r="BJ6" s="21">
        <f t="shared" si="7"/>
        <v>727.13</v>
      </c>
      <c r="BK6" s="21" t="str">
        <f t="shared" si="7"/>
        <v>-</v>
      </c>
      <c r="BL6" s="21" t="str">
        <f t="shared" si="7"/>
        <v>-</v>
      </c>
      <c r="BM6" s="21">
        <f t="shared" si="7"/>
        <v>867.83</v>
      </c>
      <c r="BN6" s="21">
        <f t="shared" si="7"/>
        <v>791.76</v>
      </c>
      <c r="BO6" s="21">
        <f t="shared" si="7"/>
        <v>900.82</v>
      </c>
      <c r="BP6" s="20" t="str">
        <f>IF(BP7="","",IF(BP7="-","【-】","【"&amp;SUBSTITUTE(TEXT(BP7,"#,##0.00"),"-","△")&amp;"】"))</f>
        <v>【809.19】</v>
      </c>
      <c r="BQ6" s="21" t="str">
        <f>IF(BQ7="",NA(),BQ7)</f>
        <v>-</v>
      </c>
      <c r="BR6" s="21" t="str">
        <f t="shared" ref="BR6:BZ6" si="8">IF(BR7="",NA(),BR7)</f>
        <v>-</v>
      </c>
      <c r="BS6" s="21">
        <f t="shared" si="8"/>
        <v>67.83</v>
      </c>
      <c r="BT6" s="21">
        <f t="shared" si="8"/>
        <v>81.38</v>
      </c>
      <c r="BU6" s="21">
        <f t="shared" si="8"/>
        <v>83.57</v>
      </c>
      <c r="BV6" s="21" t="str">
        <f t="shared" si="8"/>
        <v>-</v>
      </c>
      <c r="BW6" s="21" t="str">
        <f t="shared" si="8"/>
        <v>-</v>
      </c>
      <c r="BX6" s="21">
        <f t="shared" si="8"/>
        <v>57.08</v>
      </c>
      <c r="BY6" s="21">
        <f t="shared" si="8"/>
        <v>56.26</v>
      </c>
      <c r="BZ6" s="21">
        <f t="shared" si="8"/>
        <v>52.94</v>
      </c>
      <c r="CA6" s="20" t="str">
        <f>IF(CA7="","",IF(CA7="-","【-】","【"&amp;SUBSTITUTE(TEXT(CA7,"#,##0.00"),"-","△")&amp;"】"))</f>
        <v>【57.02】</v>
      </c>
      <c r="CB6" s="21" t="str">
        <f>IF(CB7="",NA(),CB7)</f>
        <v>-</v>
      </c>
      <c r="CC6" s="21" t="str">
        <f t="shared" ref="CC6:CK6" si="9">IF(CC7="",NA(),CC7)</f>
        <v>-</v>
      </c>
      <c r="CD6" s="21">
        <f t="shared" si="9"/>
        <v>214.99</v>
      </c>
      <c r="CE6" s="21">
        <f t="shared" si="9"/>
        <v>179.37</v>
      </c>
      <c r="CF6" s="21">
        <f t="shared" si="9"/>
        <v>200.22</v>
      </c>
      <c r="CG6" s="21" t="str">
        <f t="shared" si="9"/>
        <v>-</v>
      </c>
      <c r="CH6" s="21" t="str">
        <f t="shared" si="9"/>
        <v>-</v>
      </c>
      <c r="CI6" s="21">
        <f t="shared" si="9"/>
        <v>274.99</v>
      </c>
      <c r="CJ6" s="21">
        <f t="shared" si="9"/>
        <v>282.08999999999997</v>
      </c>
      <c r="CK6" s="21">
        <f t="shared" si="9"/>
        <v>303.27999999999997</v>
      </c>
      <c r="CL6" s="20" t="str">
        <f>IF(CL7="","",IF(CL7="-","【-】","【"&amp;SUBSTITUTE(TEXT(CL7,"#,##0.00"),"-","△")&amp;"】"))</f>
        <v>【273.68】</v>
      </c>
      <c r="CM6" s="21" t="str">
        <f>IF(CM7="",NA(),CM7)</f>
        <v>-</v>
      </c>
      <c r="CN6" s="21" t="str">
        <f t="shared" ref="CN6:CV6" si="10">IF(CN7="",NA(),CN7)</f>
        <v>-</v>
      </c>
      <c r="CO6" s="21">
        <f t="shared" si="10"/>
        <v>50.32</v>
      </c>
      <c r="CP6" s="21">
        <f t="shared" si="10"/>
        <v>50.23</v>
      </c>
      <c r="CQ6" s="21">
        <f t="shared" si="10"/>
        <v>63.34</v>
      </c>
      <c r="CR6" s="21" t="str">
        <f t="shared" si="10"/>
        <v>-</v>
      </c>
      <c r="CS6" s="21" t="str">
        <f t="shared" si="10"/>
        <v>-</v>
      </c>
      <c r="CT6" s="21">
        <f t="shared" si="10"/>
        <v>54.83</v>
      </c>
      <c r="CU6" s="21">
        <f t="shared" si="10"/>
        <v>66.53</v>
      </c>
      <c r="CV6" s="21">
        <f t="shared" si="10"/>
        <v>52.35</v>
      </c>
      <c r="CW6" s="20" t="str">
        <f>IF(CW7="","",IF(CW7="-","【-】","【"&amp;SUBSTITUTE(TEXT(CW7,"#,##0.00"),"-","△")&amp;"】"))</f>
        <v>【52.55】</v>
      </c>
      <c r="CX6" s="21" t="str">
        <f>IF(CX7="",NA(),CX7)</f>
        <v>-</v>
      </c>
      <c r="CY6" s="21" t="str">
        <f t="shared" ref="CY6:DG6" si="11">IF(CY7="",NA(),CY7)</f>
        <v>-</v>
      </c>
      <c r="CZ6" s="21">
        <f t="shared" si="11"/>
        <v>96.04</v>
      </c>
      <c r="DA6" s="21">
        <f t="shared" si="11"/>
        <v>96.35</v>
      </c>
      <c r="DB6" s="21">
        <f t="shared" si="11"/>
        <v>96</v>
      </c>
      <c r="DC6" s="21" t="str">
        <f t="shared" si="11"/>
        <v>-</v>
      </c>
      <c r="DD6" s="21" t="str">
        <f t="shared" si="11"/>
        <v>-</v>
      </c>
      <c r="DE6" s="21">
        <f t="shared" si="11"/>
        <v>84.7</v>
      </c>
      <c r="DF6" s="21">
        <f t="shared" si="11"/>
        <v>84.67</v>
      </c>
      <c r="DG6" s="21">
        <f t="shared" si="11"/>
        <v>84.39</v>
      </c>
      <c r="DH6" s="20" t="str">
        <f>IF(DH7="","",IF(DH7="-","【-】","【"&amp;SUBSTITUTE(TEXT(DH7,"#,##0.00"),"-","△")&amp;"】"))</f>
        <v>【87.30】</v>
      </c>
      <c r="DI6" s="21" t="str">
        <f>IF(DI7="",NA(),DI7)</f>
        <v>-</v>
      </c>
      <c r="DJ6" s="21" t="str">
        <f t="shared" ref="DJ6:DR6" si="12">IF(DJ7="",NA(),DJ7)</f>
        <v>-</v>
      </c>
      <c r="DK6" s="21">
        <f t="shared" si="12"/>
        <v>4.4400000000000004</v>
      </c>
      <c r="DL6" s="21">
        <f t="shared" si="12"/>
        <v>8.69</v>
      </c>
      <c r="DM6" s="21">
        <f t="shared" si="12"/>
        <v>11.84</v>
      </c>
      <c r="DN6" s="21" t="str">
        <f t="shared" si="12"/>
        <v>-</v>
      </c>
      <c r="DO6" s="21" t="str">
        <f t="shared" si="12"/>
        <v>-</v>
      </c>
      <c r="DP6" s="21">
        <f t="shared" si="12"/>
        <v>20.34</v>
      </c>
      <c r="DQ6" s="21">
        <f t="shared" si="12"/>
        <v>21.85</v>
      </c>
      <c r="DR6" s="21">
        <f t="shared" si="12"/>
        <v>25.19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1">
        <f t="shared" si="14"/>
        <v>0.4</v>
      </c>
      <c r="EH6" s="21">
        <f t="shared" si="14"/>
        <v>0.09</v>
      </c>
      <c r="EI6" s="20">
        <f t="shared" si="14"/>
        <v>0</v>
      </c>
      <c r="EJ6" s="21" t="str">
        <f t="shared" si="14"/>
        <v>-</v>
      </c>
      <c r="EK6" s="21" t="str">
        <f t="shared" si="14"/>
        <v>-</v>
      </c>
      <c r="EL6" s="21">
        <f t="shared" si="14"/>
        <v>0.25</v>
      </c>
      <c r="EM6" s="21">
        <f t="shared" si="14"/>
        <v>0.05</v>
      </c>
      <c r="EN6" s="21">
        <f t="shared" si="14"/>
        <v>0.03</v>
      </c>
      <c r="EO6" s="20" t="str">
        <f>IF(EO7="","",IF(EO7="-","【-】","【"&amp;SUBSTITUTE(TEXT(EO7,"#,##0.00"),"-","△")&amp;"】"))</f>
        <v>【0.02】</v>
      </c>
    </row>
    <row r="7" spans="1:148" s="22" customFormat="1" x14ac:dyDescent="0.2">
      <c r="A7" s="14"/>
      <c r="B7" s="23">
        <v>2022</v>
      </c>
      <c r="C7" s="23">
        <v>382159</v>
      </c>
      <c r="D7" s="23">
        <v>46</v>
      </c>
      <c r="E7" s="23">
        <v>17</v>
      </c>
      <c r="F7" s="23">
        <v>5</v>
      </c>
      <c r="G7" s="23">
        <v>0</v>
      </c>
      <c r="H7" s="23" t="s">
        <v>96</v>
      </c>
      <c r="I7" s="23" t="s">
        <v>97</v>
      </c>
      <c r="J7" s="23" t="s">
        <v>98</v>
      </c>
      <c r="K7" s="23" t="s">
        <v>99</v>
      </c>
      <c r="L7" s="23" t="s">
        <v>100</v>
      </c>
      <c r="M7" s="23" t="s">
        <v>101</v>
      </c>
      <c r="N7" s="24" t="s">
        <v>102</v>
      </c>
      <c r="O7" s="24">
        <v>62.48</v>
      </c>
      <c r="P7" s="24">
        <v>6.71</v>
      </c>
      <c r="Q7" s="24">
        <v>103.65</v>
      </c>
      <c r="R7" s="24">
        <v>3505</v>
      </c>
      <c r="S7" s="24">
        <v>33250</v>
      </c>
      <c r="T7" s="24">
        <v>211.3</v>
      </c>
      <c r="U7" s="24">
        <v>157.36000000000001</v>
      </c>
      <c r="V7" s="24">
        <v>2226</v>
      </c>
      <c r="W7" s="24">
        <v>1.19</v>
      </c>
      <c r="X7" s="24">
        <v>1870.59</v>
      </c>
      <c r="Y7" s="24" t="s">
        <v>102</v>
      </c>
      <c r="Z7" s="24" t="s">
        <v>102</v>
      </c>
      <c r="AA7" s="24">
        <v>98.22</v>
      </c>
      <c r="AB7" s="24">
        <v>109.56</v>
      </c>
      <c r="AC7" s="24">
        <v>100.5</v>
      </c>
      <c r="AD7" s="24" t="s">
        <v>102</v>
      </c>
      <c r="AE7" s="24" t="s">
        <v>102</v>
      </c>
      <c r="AF7" s="24">
        <v>106.37</v>
      </c>
      <c r="AG7" s="24">
        <v>106.07</v>
      </c>
      <c r="AH7" s="24">
        <v>105.5</v>
      </c>
      <c r="AI7" s="24">
        <v>103.61</v>
      </c>
      <c r="AJ7" s="24" t="s">
        <v>102</v>
      </c>
      <c r="AK7" s="24" t="s">
        <v>102</v>
      </c>
      <c r="AL7" s="24">
        <v>9.8699999999999992</v>
      </c>
      <c r="AM7" s="24">
        <v>0</v>
      </c>
      <c r="AN7" s="24">
        <v>0</v>
      </c>
      <c r="AO7" s="24" t="s">
        <v>102</v>
      </c>
      <c r="AP7" s="24" t="s">
        <v>102</v>
      </c>
      <c r="AQ7" s="24">
        <v>139.02000000000001</v>
      </c>
      <c r="AR7" s="24">
        <v>132.04</v>
      </c>
      <c r="AS7" s="24">
        <v>145.43</v>
      </c>
      <c r="AT7" s="24">
        <v>133.62</v>
      </c>
      <c r="AU7" s="24" t="s">
        <v>102</v>
      </c>
      <c r="AV7" s="24" t="s">
        <v>102</v>
      </c>
      <c r="AW7" s="24">
        <v>41.75</v>
      </c>
      <c r="AX7" s="24">
        <v>32.72</v>
      </c>
      <c r="AY7" s="24">
        <v>42.04</v>
      </c>
      <c r="AZ7" s="24" t="s">
        <v>102</v>
      </c>
      <c r="BA7" s="24" t="s">
        <v>102</v>
      </c>
      <c r="BB7" s="24">
        <v>29.13</v>
      </c>
      <c r="BC7" s="24">
        <v>35.69</v>
      </c>
      <c r="BD7" s="24">
        <v>38.4</v>
      </c>
      <c r="BE7" s="24">
        <v>36.94</v>
      </c>
      <c r="BF7" s="24" t="s">
        <v>102</v>
      </c>
      <c r="BG7" s="24" t="s">
        <v>102</v>
      </c>
      <c r="BH7" s="24">
        <v>993.7</v>
      </c>
      <c r="BI7" s="24">
        <v>924.22</v>
      </c>
      <c r="BJ7" s="24">
        <v>727.13</v>
      </c>
      <c r="BK7" s="24" t="s">
        <v>102</v>
      </c>
      <c r="BL7" s="24" t="s">
        <v>102</v>
      </c>
      <c r="BM7" s="24">
        <v>867.83</v>
      </c>
      <c r="BN7" s="24">
        <v>791.76</v>
      </c>
      <c r="BO7" s="24">
        <v>900.82</v>
      </c>
      <c r="BP7" s="24">
        <v>809.19</v>
      </c>
      <c r="BQ7" s="24" t="s">
        <v>102</v>
      </c>
      <c r="BR7" s="24" t="s">
        <v>102</v>
      </c>
      <c r="BS7" s="24">
        <v>67.83</v>
      </c>
      <c r="BT7" s="24">
        <v>81.38</v>
      </c>
      <c r="BU7" s="24">
        <v>83.57</v>
      </c>
      <c r="BV7" s="24" t="s">
        <v>102</v>
      </c>
      <c r="BW7" s="24" t="s">
        <v>102</v>
      </c>
      <c r="BX7" s="24">
        <v>57.08</v>
      </c>
      <c r="BY7" s="24">
        <v>56.26</v>
      </c>
      <c r="BZ7" s="24">
        <v>52.94</v>
      </c>
      <c r="CA7" s="24">
        <v>57.02</v>
      </c>
      <c r="CB7" s="24" t="s">
        <v>102</v>
      </c>
      <c r="CC7" s="24" t="s">
        <v>102</v>
      </c>
      <c r="CD7" s="24">
        <v>214.99</v>
      </c>
      <c r="CE7" s="24">
        <v>179.37</v>
      </c>
      <c r="CF7" s="24">
        <v>200.22</v>
      </c>
      <c r="CG7" s="24" t="s">
        <v>102</v>
      </c>
      <c r="CH7" s="24" t="s">
        <v>102</v>
      </c>
      <c r="CI7" s="24">
        <v>274.99</v>
      </c>
      <c r="CJ7" s="24">
        <v>282.08999999999997</v>
      </c>
      <c r="CK7" s="24">
        <v>303.27999999999997</v>
      </c>
      <c r="CL7" s="24">
        <v>273.68</v>
      </c>
      <c r="CM7" s="24" t="s">
        <v>102</v>
      </c>
      <c r="CN7" s="24" t="s">
        <v>102</v>
      </c>
      <c r="CO7" s="24">
        <v>50.32</v>
      </c>
      <c r="CP7" s="24">
        <v>50.23</v>
      </c>
      <c r="CQ7" s="24">
        <v>63.34</v>
      </c>
      <c r="CR7" s="24" t="s">
        <v>102</v>
      </c>
      <c r="CS7" s="24" t="s">
        <v>102</v>
      </c>
      <c r="CT7" s="24">
        <v>54.83</v>
      </c>
      <c r="CU7" s="24">
        <v>66.53</v>
      </c>
      <c r="CV7" s="24">
        <v>52.35</v>
      </c>
      <c r="CW7" s="24">
        <v>52.55</v>
      </c>
      <c r="CX7" s="24" t="s">
        <v>102</v>
      </c>
      <c r="CY7" s="24" t="s">
        <v>102</v>
      </c>
      <c r="CZ7" s="24">
        <v>96.04</v>
      </c>
      <c r="DA7" s="24">
        <v>96.35</v>
      </c>
      <c r="DB7" s="24">
        <v>96</v>
      </c>
      <c r="DC7" s="24" t="s">
        <v>102</v>
      </c>
      <c r="DD7" s="24" t="s">
        <v>102</v>
      </c>
      <c r="DE7" s="24">
        <v>84.7</v>
      </c>
      <c r="DF7" s="24">
        <v>84.67</v>
      </c>
      <c r="DG7" s="24">
        <v>84.39</v>
      </c>
      <c r="DH7" s="24">
        <v>87.3</v>
      </c>
      <c r="DI7" s="24" t="s">
        <v>102</v>
      </c>
      <c r="DJ7" s="24" t="s">
        <v>102</v>
      </c>
      <c r="DK7" s="24">
        <v>4.4400000000000004</v>
      </c>
      <c r="DL7" s="24">
        <v>8.69</v>
      </c>
      <c r="DM7" s="24">
        <v>11.84</v>
      </c>
      <c r="DN7" s="24" t="s">
        <v>102</v>
      </c>
      <c r="DO7" s="24" t="s">
        <v>102</v>
      </c>
      <c r="DP7" s="24">
        <v>20.34</v>
      </c>
      <c r="DQ7" s="24">
        <v>21.85</v>
      </c>
      <c r="DR7" s="24">
        <v>25.19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0.4</v>
      </c>
      <c r="EH7" s="24">
        <v>0.09</v>
      </c>
      <c r="EI7" s="24">
        <v>0</v>
      </c>
      <c r="EJ7" s="24" t="s">
        <v>102</v>
      </c>
      <c r="EK7" s="24" t="s">
        <v>102</v>
      </c>
      <c r="EL7" s="24">
        <v>0.25</v>
      </c>
      <c r="EM7" s="24">
        <v>0.05</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2">
      <c r="B11">
        <v>4</v>
      </c>
      <c r="C11">
        <v>3</v>
      </c>
      <c r="D11">
        <v>2</v>
      </c>
      <c r="E11">
        <v>1</v>
      </c>
      <c r="F11">
        <v>0</v>
      </c>
      <c r="G11" t="s">
        <v>108</v>
      </c>
    </row>
    <row r="12" spans="1:148" x14ac:dyDescent="0.2">
      <c r="B12">
        <v>1</v>
      </c>
      <c r="C12">
        <v>1</v>
      </c>
      <c r="D12">
        <v>2</v>
      </c>
      <c r="E12">
        <v>3</v>
      </c>
      <c r="F12">
        <v>4</v>
      </c>
      <c r="G12" t="s">
        <v>109</v>
      </c>
    </row>
    <row r="13" spans="1:148" x14ac:dyDescent="0.2">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髙橋 悠治</cp:lastModifiedBy>
  <cp:lastPrinted>2024-02-21T06:22:20Z</cp:lastPrinted>
  <dcterms:created xsi:type="dcterms:W3CDTF">2023-12-12T01:04:14Z</dcterms:created>
  <dcterms:modified xsi:type="dcterms:W3CDTF">2024-02-21T08:43:18Z</dcterms:modified>
  <cp:category/>
</cp:coreProperties>
</file>