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7 HP公表（最終版データ）\01_最終版（HP公表データ）\382027今治市\"/>
    </mc:Choice>
  </mc:AlternateContent>
  <xr:revisionPtr revIDLastSave="0" documentId="13_ncr:1_{6FFC6744-3D96-4297-84ED-B68A0F3FBF99}" xr6:coauthVersionLast="36" xr6:coauthVersionMax="36" xr10:uidLastSave="{00000000-0000-0000-0000-000000000000}"/>
  <workbookProtection workbookAlgorithmName="SHA-512" workbookHashValue="3NuC17nB4BQwPWdzggvATAfeRC3eldAjJXRsrYQkJQc5ph5rBW9qEl1wkc/l1h180rt5m2bbi8E8da6ZyVKEKQ==" workbookSaltValue="pDCODo77AwimtQn3IFk24Q==" workbookSpinCount="100000" lockStructure="1"/>
  <bookViews>
    <workbookView xWindow="0" yWindow="0" windowWidth="28800" windowHeight="118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AL10" i="4"/>
  <c r="B10" i="4"/>
  <c r="BB8" i="4"/>
  <c r="I8" i="4"/>
</calcChain>
</file>

<file path=xl/sharedStrings.xml><?xml version="1.0" encoding="utf-8"?>
<sst xmlns="http://schemas.openxmlformats.org/spreadsheetml/2006/main" count="247" uniqueCount="121">
  <si>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</si>
  <si>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</si>
  <si>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</si>
  <si>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</si>
  <si>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</si>
  <si>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</si>
  <si>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</si>
  <si>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</si>
  <si>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</si>
  <si>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</si>
  <si>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</si>
  <si>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</si>
  <si>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</si>
  <si>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</si>
  <si>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</si>
  <si>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</si>
  <si>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</si>
  <si>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</si>
  <si>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</si>
  <si>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</si>
  <si>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</si>
  <si>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</si>
  <si>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</si>
  <si>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</si>
  <si>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</si>
  <si>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</si>
  <si>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</si>
  <si>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</si>
  <si>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</si>
  <si>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</si>
  <si>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</si>
  <si>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</si>
  <si>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</si>
  <si>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</si>
  <si>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</si>
  <si>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</si>
  <si>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</si>
  <si>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</si>
  <si>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</si>
  <si>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</si>
  <si>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</si>
  <si>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</si>
  <si>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</si>
  <si>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</si>
  <si>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</si>
  <si>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</si>
  <si>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</si>
  <si>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</si>
  <si>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</si>
  <si>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</si>
  <si>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</si>
  <si>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</si>
  <si>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</si>
  <si>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</si>
  <si>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</si>
  <si>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</si>
  <si>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</si>
  <si>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</si>
  <si>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</si>
  <si>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</si>
  <si>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</si>
  <si>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</si>
  <si>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</si>
  <si>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</si>
  <si>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</si>
  <si>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</si>
  <si>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</si>
  <si>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</si>
  <si>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</si>
  <si>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</si>
  <si>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</si>
  <si>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</si>
  <si>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</si>
  <si>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</si>
  <si>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</si>
  <si>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</si>
  <si>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</si>
  <si>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</si>
  <si>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</si>
  <si>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</si>
  <si>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</si>
  <si>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</si>
  <si>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</si>
  <si>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</si>
  <si>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</si>
  <si>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</si>
  <si>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</si>
  <si>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</si>
  <si>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</si>
  <si>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</si>
  <si>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</si>
  <si>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</si>
  <si>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</si>
  <si>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</si>
  <si>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</si>
  <si>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</si>
  <si>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</si>
  <si>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</si>
  <si>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</si>
  <si>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</si>
  <si>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</si>
  <si>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</si>
  <si>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</si>
  <si>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</si>
  <si>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</si>
  <si>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</si>
  <si>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</si>
  <si>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</si>
  <si>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</si>
  <si>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</si>
  <si>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</si>
  <si>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</si>
  <si>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</si>
  <si>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</si>
  <si>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</si>
  <si>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</si>
  <si>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</si>
  <si>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</si>
  <si>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整備事業は完了しているため、今後、汚水処理費用について逓減していくと考えている。
　また、資産の老朽化や人口減少等に伴う料金収入の減少に対応するため、策定した経営戦略に沿って、経営基盤強化と財政マネジメントの向上に努めるとともに、令和５年度から地方公営企業法を適用したことで、更なる経営の健全化を図っていく予定である。</t>
    <rPh sb="123" eb="125">
      <t>チホウ</t>
    </rPh>
    <rPh sb="125" eb="127">
      <t>コウエイ</t>
    </rPh>
    <rPh sb="127" eb="129">
      <t>キギョウ</t>
    </rPh>
    <rPh sb="129" eb="130">
      <t>ホウ</t>
    </rPh>
    <rPh sb="131" eb="133">
      <t>テキヨウ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</si>
  <si>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令和5年度より地方公営企業法を適用し、令和5年3月31日をもって特別会計の打切り決算を行ったため、①の経常収支比率については前年度と比較し28.64ポイントの改善となった。
　同様に下水道使用料の収入減少に伴い⑤の経費回収率についても0.29ポイント減となった。⑥の汚水処理原価について、類似団体平均値と比べて大幅に高くなっている。
　人口減少や節水機器の普及、社会情勢の変化による上水道使用量の減少等により、施設利用率及び水洗化率は、類似団体平均値と比べて低くなっている。</t>
    <rPh sb="85" eb="87">
      <t>チホウ</t>
    </rPh>
    <rPh sb="87" eb="89">
      <t>コウエイ</t>
    </rPh>
    <rPh sb="89" eb="91">
      <t>キギョウ</t>
    </rPh>
    <rPh sb="91" eb="92">
      <t>ホウ</t>
    </rPh>
    <rPh sb="93" eb="95">
      <t>テキヨウ</t>
    </rPh>
    <rPh sb="97" eb="99">
      <t>レイワ</t>
    </rPh>
    <rPh sb="100" eb="101">
      <t>ネン</t>
    </rPh>
    <rPh sb="102" eb="103">
      <t>ガツ</t>
    </rPh>
    <rPh sb="105" eb="106">
      <t>ニチ</t>
    </rPh>
    <rPh sb="110" eb="112">
      <t>トクベツ</t>
    </rPh>
    <rPh sb="112" eb="114">
      <t>カイケイ</t>
    </rPh>
    <rPh sb="115" eb="117">
      <t>ウチキ</t>
    </rPh>
    <rPh sb="118" eb="120">
      <t>ケッサン</t>
    </rPh>
    <rPh sb="121" eb="122">
      <t>オコナ</t>
    </rPh>
    <rPh sb="129" eb="131">
      <t>ケイジョウ</t>
    </rPh>
    <rPh sb="131" eb="133">
      <t>シュウシ</t>
    </rPh>
    <rPh sb="133" eb="135">
      <t>ヒリツ</t>
    </rPh>
    <rPh sb="140" eb="143">
      <t>ゼンネンド</t>
    </rPh>
    <rPh sb="144" eb="146">
      <t>ヒカク</t>
    </rPh>
    <rPh sb="166" eb="168">
      <t>ドウヨウ</t>
    </rPh>
    <rPh sb="169" eb="172">
      <t>ゲスイドウ</t>
    </rPh>
    <rPh sb="172" eb="175">
      <t>シヨウリョウ</t>
    </rPh>
    <rPh sb="176" eb="178">
      <t>シュウニュウ</t>
    </rPh>
    <rPh sb="178" eb="180">
      <t>ゲンショウ</t>
    </rPh>
    <rPh sb="181" eb="182">
      <t>トモナ</t>
    </rPh>
    <rPh sb="236" eb="237">
      <t>タカ</t>
    </rPh>
    <rPh sb="288" eb="289">
      <t>オヨ</t>
    </rPh>
    <phoneticPr fontId="4"/>
  </si>
  <si>
    <t>供用開始から28年が経過し、ブロアの故障があるが、修繕や取替で対応している。浄化槽本体の耐用年数は30年以上であり、50年程度の使用実績があるため、当面の間、大きな更新経費等は見込んでいない。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</si>
</sst>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1-4B5A-BF05-7943DEFB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1-4B5A-BF05-7943DEFB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19.3</c:v>
                </c:pt>
                <c:pt idx="1">
                  <c:v>19.3</c:v>
                </c:pt>
                <c:pt idx="2">
                  <c:v>21.05</c:v>
                </c:pt>
                <c:pt idx="3">
                  <c:v>21.05</c:v>
                </c:pt>
                <c:pt idx="4">
                  <c:v>18.97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A-4393-8E41-483FE700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393-8E41-483FE700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83.08</c:v>
                </c:pt>
                <c:pt idx="1">
                  <c:v>81.36</c:v>
                </c:pt>
                <c:pt idx="2">
                  <c:v>82.54</c:v>
                </c:pt>
                <c:pt idx="3">
                  <c:v>82.26</c:v>
                </c:pt>
                <c:pt idx="4">
                  <c:v>81.97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EBD-9A4B-5F3F57C7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9-4EBD-9A4B-5F3F57C7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66.72</c:v>
                </c:pt>
                <c:pt idx="1">
                  <c:v>90.48</c:v>
                </c:pt>
                <c:pt idx="2">
                  <c:v>90.19</c:v>
                </c:pt>
                <c:pt idx="3">
                  <c:v>90.46</c:v>
                </c:pt>
                <c:pt idx="4">
                  <c:v>119.1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D-44FF-9AC6-60613662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D-44FF-9AC6-60613662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3-40FE-8C70-FA46EAFF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3-40FE-8C70-FA46EAFF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A-4FE2-B686-4D019518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A-4FE2-B686-4D019518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A01-BD1E-1BF59BCC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F-4A01-BD1E-1BF59BCC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3-4B8F-BC96-78E43AE4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3-4B8F-BC96-78E43AE4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A-4687-9658-D51D16E5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A-4687-9658-D51D16E5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23.12</c:v>
                </c:pt>
                <c:pt idx="1">
                  <c:v>26.53</c:v>
                </c:pt>
                <c:pt idx="2">
                  <c:v>29.19</c:v>
                </c:pt>
                <c:pt idx="3">
                  <c:v>26.88</c:v>
                </c:pt>
                <c:pt idx="4">
                  <c:v>26.59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F-43E4-9C9D-284DF422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F-43E4-9C9D-284DF422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682.85</c:v>
                </c:pt>
                <c:pt idx="1">
                  <c:v>618.05999999999995</c:v>
                </c:pt>
                <c:pt idx="2">
                  <c:v>599.80999999999995</c:v>
                </c:pt>
                <c:pt idx="3">
                  <c:v>643.09</c:v>
                </c:pt>
                <c:pt idx="4">
                  <c:v>550.71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C-4759-9D7F-1C540BAEB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C-4759-9D7F-1C540BAEB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P1" zoomScale="115" zoomScaleNormal="11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愛媛県　今治市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個別排水処理</v>
      </c>
      <c r="Q8" s="40"/>
      <c r="R8" s="40"/>
      <c r="S8" s="40"/>
      <c r="T8" s="40"/>
      <c r="U8" s="40"/>
      <c r="V8" s="40"/>
      <c r="W8" s="40" t="str">
        <f>データ!L6</f>
        <v>L2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151608</v>
      </c>
      <c r="AM8" s="42"/>
      <c r="AN8" s="42"/>
      <c r="AO8" s="42"/>
      <c r="AP8" s="42"/>
      <c r="AQ8" s="42"/>
      <c r="AR8" s="42"/>
      <c r="AS8" s="42"/>
      <c r="AT8" s="35">
        <f>データ!T6</f>
        <v>419.21</v>
      </c>
      <c r="AU8" s="35"/>
      <c r="AV8" s="35"/>
      <c r="AW8" s="35"/>
      <c r="AX8" s="35"/>
      <c r="AY8" s="35"/>
      <c r="AZ8" s="35"/>
      <c r="BA8" s="35"/>
      <c r="BB8" s="35">
        <f>データ!U6</f>
        <v>361.65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0.04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3046</v>
      </c>
      <c r="AE10" s="42"/>
      <c r="AF10" s="42"/>
      <c r="AG10" s="42"/>
      <c r="AH10" s="42"/>
      <c r="AI10" s="42"/>
      <c r="AJ10" s="42"/>
      <c r="AK10" s="2"/>
      <c r="AL10" s="42">
        <f>データ!V6</f>
        <v>61</v>
      </c>
      <c r="AM10" s="42"/>
      <c r="AN10" s="42"/>
      <c r="AO10" s="42"/>
      <c r="AP10" s="42"/>
      <c r="AQ10" s="42"/>
      <c r="AR10" s="42"/>
      <c r="AS10" s="42"/>
      <c r="AT10" s="35">
        <f>データ!W6</f>
        <v>0.01</v>
      </c>
      <c r="AU10" s="35"/>
      <c r="AV10" s="35"/>
      <c r="AW10" s="35"/>
      <c r="AX10" s="35"/>
      <c r="AY10" s="35"/>
      <c r="AZ10" s="35"/>
      <c r="BA10" s="35"/>
      <c r="BB10" s="35">
        <f>データ!X6</f>
        <v>6100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119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120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118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【881.57】</v>
      </c>
      <c r="I86" s="12" t="str">
        <f>データ!CA6</f>
        <v>【46.46】</v>
      </c>
      <c r="J86" s="12" t="str">
        <f>データ!CL6</f>
        <v>【339.86】</v>
      </c>
      <c r="K86" s="12" t="str">
        <f>データ!CW6</f>
        <v>【45.78】</v>
      </c>
      <c r="L86" s="12" t="str">
        <f>データ!DH6</f>
        <v>【81.82】</v>
      </c>
      <c r="M86" s="12" t="s">
        <v>44</v>
      </c>
      <c r="N86" s="12" t="s">
        <v>45</v>
      </c>
      <c r="O86" s="12" t="str">
        <f>データ!EO6</f>
        <v>【-】</v>
      </c>
    </row>
  </sheetData>
  <sheetProtection algorithmName="SHA-512" hashValue="K8SuIORWq/MWOqKqPXf0fsKi2hWpyt6xYXekdwenNfyKDWHHIdvaXfzTKzJuFlsjAugSsbWeapQ1bYf87lXsYw==" saltValue="1OivrtsQ4unlJa29wV2yD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9" t="s">
        <v>55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56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57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59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60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61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63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64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65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66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67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68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69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382027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0.04</v>
      </c>
      <c r="Q6" s="20">
        <f t="shared" si="3"/>
        <v>100</v>
      </c>
      <c r="R6" s="20">
        <f t="shared" si="3"/>
        <v>3046</v>
      </c>
      <c r="S6" s="20">
        <f t="shared" si="3"/>
        <v>151608</v>
      </c>
      <c r="T6" s="20">
        <f t="shared" si="3"/>
        <v>419.21</v>
      </c>
      <c r="U6" s="20">
        <f t="shared" si="3"/>
        <v>361.65</v>
      </c>
      <c r="V6" s="20">
        <f t="shared" si="3"/>
        <v>61</v>
      </c>
      <c r="W6" s="20">
        <f t="shared" si="3"/>
        <v>0.01</v>
      </c>
      <c r="X6" s="20">
        <f t="shared" si="3"/>
        <v>6100</v>
      </c>
      <c r="Y6" s="21">
        <f>IF(Y7="",NA(),Y7)</f>
        <v>66.72</v>
      </c>
      <c r="Z6" s="21">
        <f t="shared" ref="Z6:AH6" si="4">IF(Z7="",NA(),Z7)</f>
        <v>90.48</v>
      </c>
      <c r="AA6" s="21">
        <f t="shared" si="4"/>
        <v>90.19</v>
      </c>
      <c r="AB6" s="21">
        <f t="shared" si="4"/>
        <v>90.46</v>
      </c>
      <c r="AC6" s="21">
        <f t="shared" si="4"/>
        <v>119.1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23.12</v>
      </c>
      <c r="BR6" s="21">
        <f t="shared" ref="BR6:BZ6" si="8">IF(BR7="",NA(),BR7)</f>
        <v>26.53</v>
      </c>
      <c r="BS6" s="21">
        <f t="shared" si="8"/>
        <v>29.19</v>
      </c>
      <c r="BT6" s="21">
        <f t="shared" si="8"/>
        <v>26.88</v>
      </c>
      <c r="BU6" s="21">
        <f t="shared" si="8"/>
        <v>26.59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682.85</v>
      </c>
      <c r="CC6" s="21">
        <f t="shared" ref="CC6:CK6" si="9">IF(CC7="",NA(),CC7)</f>
        <v>618.05999999999995</v>
      </c>
      <c r="CD6" s="21">
        <f t="shared" si="9"/>
        <v>599.80999999999995</v>
      </c>
      <c r="CE6" s="21">
        <f t="shared" si="9"/>
        <v>643.09</v>
      </c>
      <c r="CF6" s="21">
        <f t="shared" si="9"/>
        <v>550.71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>
        <f>IF(CM7="",NA(),CM7)</f>
        <v>19.3</v>
      </c>
      <c r="CN6" s="21">
        <f t="shared" ref="CN6:CV6" si="10">IF(CN7="",NA(),CN7)</f>
        <v>19.3</v>
      </c>
      <c r="CO6" s="21">
        <f t="shared" si="10"/>
        <v>21.05</v>
      </c>
      <c r="CP6" s="21">
        <f t="shared" si="10"/>
        <v>21.05</v>
      </c>
      <c r="CQ6" s="21">
        <f t="shared" si="10"/>
        <v>18.97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83.08</v>
      </c>
      <c r="CY6" s="21">
        <f t="shared" ref="CY6:DG6" si="11">IF(CY7="",NA(),CY7)</f>
        <v>81.36</v>
      </c>
      <c r="CZ6" s="21">
        <f t="shared" si="11"/>
        <v>82.54</v>
      </c>
      <c r="DA6" s="21">
        <f t="shared" si="11"/>
        <v>82.26</v>
      </c>
      <c r="DB6" s="21">
        <f t="shared" si="11"/>
        <v>81.97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382027</v>
      </c>
      <c r="D7" s="23">
        <v>47</v>
      </c>
      <c r="E7" s="23">
        <v>18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0.04</v>
      </c>
      <c r="Q7" s="24">
        <v>100</v>
      </c>
      <c r="R7" s="24">
        <v>3046</v>
      </c>
      <c r="S7" s="24">
        <v>151608</v>
      </c>
      <c r="T7" s="24">
        <v>419.21</v>
      </c>
      <c r="U7" s="24">
        <v>361.65</v>
      </c>
      <c r="V7" s="24">
        <v>61</v>
      </c>
      <c r="W7" s="24">
        <v>0.01</v>
      </c>
      <c r="X7" s="24">
        <v>6100</v>
      </c>
      <c r="Y7" s="24">
        <v>66.72</v>
      </c>
      <c r="Z7" s="24">
        <v>90.48</v>
      </c>
      <c r="AA7" s="24">
        <v>90.19</v>
      </c>
      <c r="AB7" s="24">
        <v>90.46</v>
      </c>
      <c r="AC7" s="24">
        <v>119.1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23.12</v>
      </c>
      <c r="BR7" s="24">
        <v>26.53</v>
      </c>
      <c r="BS7" s="24">
        <v>29.19</v>
      </c>
      <c r="BT7" s="24">
        <v>26.88</v>
      </c>
      <c r="BU7" s="24">
        <v>26.59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682.85</v>
      </c>
      <c r="CC7" s="24">
        <v>618.05999999999995</v>
      </c>
      <c r="CD7" s="24">
        <v>599.80999999999995</v>
      </c>
      <c r="CE7" s="24">
        <v>643.09</v>
      </c>
      <c r="CF7" s="24">
        <v>550.71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>
        <v>19.3</v>
      </c>
      <c r="CN7" s="24">
        <v>19.3</v>
      </c>
      <c r="CO7" s="24">
        <v>21.05</v>
      </c>
      <c r="CP7" s="24">
        <v>21.05</v>
      </c>
      <c r="CQ7" s="24">
        <v>18.97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83.08</v>
      </c>
      <c r="CY7" s="24">
        <v>81.36</v>
      </c>
      <c r="CZ7" s="24">
        <v>82.54</v>
      </c>
      <c r="DA7" s="24">
        <v>82.26</v>
      </c>
      <c r="DB7" s="24">
        <v>81.97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 t="s">
        <v>105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 t="s">
        <v>105</v>
      </c>
      <c r="EO7" s="24" t="s">
        <v>105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2023-12-12T03:02:21Z</dcterms:created>
  <dcterms:modified xsi:type="dcterms:W3CDTF">2024-02-26T01:54:46Z</dcterms:modified>
  <cp:category/>
</cp:coreProperties>
</file>