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水道係\02調査回答\R05\20240213　経営比較分析表内子町\"/>
    </mc:Choice>
  </mc:AlternateContent>
  <workbookProtection workbookAlgorithmName="SHA-512" workbookHashValue="sJz9w1t/Sfr7azpp0WTr50DvNTog5CVpjjrzvQ3pAGmKFCMVYJ/v5nk+UrBHnokmen+KfVkv+yK+D8REXSzMfw==" workbookSaltValue="LCc0RlCJEtVhEWjnisboLw=="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<sst xmlns="http://schemas.openxmlformats.org/spreadsheetml/2006/main" count="228" uniqueCount="114">
  <si>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</si>
  <si>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</si>
  <si>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</si>
  <si>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</si>
  <si>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</si>
  <si>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</si>
  <si>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</si>
  <si>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</si>
  <si>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</si>
  <si>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</si>
  <si>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</si>
  <si>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</si>
  <si>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</si>
  <si>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</si>
  <si>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</si>
  <si>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</si>
  <si>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</si>
  <si>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</si>
  <si>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</si>
  <si>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</si>
  <si>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</si>
  <si>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</si>
  <si>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</si>
  <si>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</si>
  <si>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</si>
  <si>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</si>
  <si>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</si>
  <si>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</si>
  <si>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</si>
  <si>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</si>
  <si>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</si>
  <si>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</si>
  <si>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</si>
  <si>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</si>
  <si>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</si>
  <si>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</si>
  <si>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</si>
  <si>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</si>
  <si>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</si>
  <si>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</si>
  <si>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</si>
  <si>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</si>
  <si>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</si>
  <si>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</si>
  <si>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</si>
  <si>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</si>
  <si>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</si>
  <si>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</si>
  <si>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</si>
  <si>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</si>
  <si>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</si>
  <si>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</si>
  <si>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</si>
  <si>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</si>
  <si>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</si>
  <si>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</si>
  <si>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</si>
  <si>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</si>
  <si>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</si>
  <si>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</si>
  <si>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</si>
  <si>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</si>
  <si>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</si>
  <si>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</si>
  <si>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</si>
  <si>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</si>
  <si>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</si>
  <si>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</si>
  <si>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</si>
  <si>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</si>
  <si>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</si>
  <si>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</si>
  <si>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</si>
  <si>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</si>
  <si>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</si>
  <si>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</si>
  <si>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</si>
  <si>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</si>
  <si>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</si>
  <si>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</si>
  <si>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</si>
  <si>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</si>
  <si>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</si>
  <si>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</si>
  <si>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</si>
  <si>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</si>
  <si>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</si>
  <si>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</si>
  <si>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</si>
  <si>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</si>
  <si>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</si>
  <si>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</si>
  <si>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</si>
  <si>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内子町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</si>
  <si>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</si>
  <si>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</si>
  <si>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</si>
  <si>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</si>
  <si>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</si>
  <si>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</si>
  <si>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</si>
  <si>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</si>
  <si>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</si>
  <si>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</si>
  <si>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</si>
  <si>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</si>
  <si>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</si>
  <si>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</si>
  <si>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</si>
  <si>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</si>
  <si>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</si>
  <si>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①有形固定資産減価償却率及び②管路経年化率は、高いほど施設の老朽化が進んでいることを示す。類似団体の平均値よりも下回っており、現在のところ問題ない状況である。
　③管路更新率については、未普及地域への水道整備事業による管路延長や送・配水管の耐震化を行ったが、類似団体の平均値よりも低い。
　旧簡易水道の施設、送・配水管等においては、老朽化が深刻なものも少なくない。引き続きリスクの高い管路から順次更新し、基幹病院や災害時の重要給水拠点に至る配水管の耐震化を優先的に進めていく。</t>
    <rPh sb="135" eb="138">
      <t>ヘイキンチ</t>
    </rPh>
    <rPh sb="141" eb="142">
      <t>ヒク</t>
    </rPh>
    <phoneticPr fontId="4"/>
  </si>
  <si>
    <t>　経営指数等の分析から、内子町は安定した経営状況であると言える。しかし、近年の人口減少や節水型機器の普及、節水意識の高まりから、水道使用量は徐々に減少している。
　水道事業を取り巻く環境は、一層の厳しさを増していくことが確実な状況にあるが、安心・安全な水を供給するためには、施設や管路の耐震化、老朽化による更新を実施していかなくてはならない。
　今後は、経営健全化を図るため、実情に応じた運営基盤の強化や水道料金の見直しを検討しなければならない。</t>
    <phoneticPr fontId="4"/>
  </si>
  <si>
    <t>　①経常収支比率は、前年度を上回っており、類似団体より比率は高く健全経営を行っている。収益の減額は、水道使用料の減少、一般会計補助金の減少が主な要因であるが、総費用についても減額している。
　②累積欠損金比率は、累積欠損金は発生しておらず健全な経営が行われている。
　③流動比率は、流動資産が増加した。その結果、前年度に比べ流動比率が増加し、類似団体の平均値を上回っている。
　④水道未普及地域への拡張事業に対する企業債の借入を行っているため、他団体と比べ比率が高くなっている。
　⑤料金回収率は、前年度より増加し、類似団体の平均値を上回っている。引き続き、適切な料金収入が確保できているか検討していく。
  ⑥給水原価は、類似団体の平均値よりも低いが、引き続き効果的な維持管理や有収率の向上を図るため、現状を分析しながら経営改善の検討を行っていく。
　⑦施設利用率は、類似団体の平均値を上回っており、施設の効率的な運用ができている。
　⑧有収率は、前年度より増加し類似団体の平均値を上回っている。引き続き、漏水調査や老朽管の更新に努めていく。</t>
    <rPh sb="2" eb="4">
      <t>ケイジョウ</t>
    </rPh>
    <rPh sb="4" eb="6">
      <t>シュウシ</t>
    </rPh>
    <rPh sb="6" eb="8">
      <t>ヒリツ</t>
    </rPh>
    <rPh sb="21" eb="23">
      <t>ルイジ</t>
    </rPh>
    <rPh sb="23" eb="25">
      <t>ダンタイ</t>
    </rPh>
    <rPh sb="27" eb="29">
      <t>ヒリツ</t>
    </rPh>
    <rPh sb="30" eb="31">
      <t>タカ</t>
    </rPh>
    <rPh sb="32" eb="34">
      <t>ケンゼン</t>
    </rPh>
    <rPh sb="34" eb="36">
      <t>ケイエイ</t>
    </rPh>
    <rPh sb="37" eb="38">
      <t>オコナ</t>
    </rPh>
    <rPh sb="50" eb="52">
      <t>スイドウ</t>
    </rPh>
    <rPh sb="52" eb="55">
      <t>シヨウリョウ</t>
    </rPh>
    <rPh sb="79" eb="80">
      <t>ソウ</t>
    </rPh>
    <rPh sb="87" eb="89">
      <t>ゲンガク</t>
    </rPh>
    <rPh sb="106" eb="108">
      <t>ルイセキ</t>
    </rPh>
    <rPh sb="108" eb="110">
      <t>ケッソン</t>
    </rPh>
    <rPh sb="110" eb="111">
      <t>キン</t>
    </rPh>
    <rPh sb="112" eb="114">
      <t>ハッセイ</t>
    </rPh>
    <rPh sb="119" eb="121">
      <t>ケンゼン</t>
    </rPh>
    <rPh sb="122" eb="124">
      <t>ケイエイ</t>
    </rPh>
    <rPh sb="125" eb="126">
      <t>オコナ</t>
    </rPh>
    <rPh sb="135" eb="137">
      <t>リュウドウ</t>
    </rPh>
    <rPh sb="137" eb="139">
      <t>ヒリツ</t>
    </rPh>
    <rPh sb="141" eb="143">
      <t>リュウドウ</t>
    </rPh>
    <rPh sb="143" eb="145">
      <t>シサン</t>
    </rPh>
    <rPh sb="146" eb="148">
      <t>ゾウカ</t>
    </rPh>
    <rPh sb="167" eb="169">
      <t>ゾウカ</t>
    </rPh>
    <rPh sb="176" eb="179">
      <t>ヘイキンチ</t>
    </rPh>
    <rPh sb="249" eb="252">
      <t>ゼンネンド</t>
    </rPh>
    <rPh sb="254" eb="256">
      <t>ゾウカ</t>
    </rPh>
    <rPh sb="267" eb="269">
      <t>ウワマワ</t>
    </rPh>
    <rPh sb="274" eb="275">
      <t>ヒ</t>
    </rPh>
    <rPh sb="276" eb="277">
      <t>ツヅ</t>
    </rPh>
    <rPh sb="312" eb="314">
      <t>ルイジ</t>
    </rPh>
    <rPh sb="314" eb="316">
      <t>ダンタイ</t>
    </rPh>
    <rPh sb="317" eb="320">
      <t>ヘイキンチ</t>
    </rPh>
    <rPh sb="323" eb="324">
      <t>ヒク</t>
    </rPh>
    <rPh sb="425" eb="426">
      <t>ゼン</t>
    </rPh>
    <rPh sb="426" eb="427">
      <t>ネン</t>
    </rPh>
    <rPh sb="427" eb="428">
      <t>ド</t>
    </rPh>
    <rPh sb="430" eb="432">
      <t>ゾウカ</t>
    </rPh>
    <rPh sb="442" eb="443">
      <t>ウエ</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</si>
</sst>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5" fillId="0" borderId="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1.52</c:v>
                </c:pt>
                <c:pt idx="1">
                  <c:v>0.44</c:v>
                </c:pt>
                <c:pt idx="2">
                  <c:v>0.38</c:v>
                </c:pt>
                <c:pt idx="3">
                  <c:v>0.22</c:v>
                </c:pt>
                <c:pt idx="4">
                  <c:v>0.15</c:v>
                </c:pt>
              </c:numCache>
            </c:numRef>
          </c:val>
          <c:extLst>
            <c:ext xmlns:c16="http://schemas.microsoft.com/office/drawing/2014/chart" uri="{C3380CC4-5D6E-409C-BE32-E72D297353CC}">
              <c16:uniqueId val="{00000000-5697-48FF-8879-C7E61E8F066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0.43</c:v>
                </c:pt>
                <c:pt idx="1">
                  <c:v>0.42</c:v>
                </c:pt>
                <c:pt idx="2">
                  <c:v>0.44</c:v>
                </c:pt>
                <c:pt idx="3">
                  <c:v>0.5</c:v>
                </c:pt>
                <c:pt idx="4">
                  <c:v>0.4</c:v>
                </c:pt>
              </c:numCache>
            </c:numRef>
          </c:val>
          <c:smooth val="0"/>
          <c:extLst>
            <c:ext xmlns:c16="http://schemas.microsoft.com/office/drawing/2014/chart" uri="{C3380CC4-5D6E-409C-BE32-E72D297353CC}">
              <c16:uniqueId val="{00000001-5697-48FF-8879-C7E61E8F066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65.11</c:v>
                </c:pt>
                <c:pt idx="1">
                  <c:v>60.06</c:v>
                </c:pt>
                <c:pt idx="2">
                  <c:v>57.93</c:v>
                </c:pt>
                <c:pt idx="3">
                  <c:v>54.04</c:v>
                </c:pt>
                <c:pt idx="4">
                  <c:v>54.8</c:v>
                </c:pt>
              </c:numCache>
            </c:numRef>
          </c:val>
          <c:extLst>
            <c:ext xmlns:c16="http://schemas.microsoft.com/office/drawing/2014/chart" uri="{C3380CC4-5D6E-409C-BE32-E72D297353CC}">
              <c16:uniqueId val="{00000000-320E-4FB8-85D4-2AFCD19B072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55.22</c:v>
                </c:pt>
                <c:pt idx="1">
                  <c:v>54.05</c:v>
                </c:pt>
                <c:pt idx="2">
                  <c:v>54.43</c:v>
                </c:pt>
                <c:pt idx="3">
                  <c:v>53.87</c:v>
                </c:pt>
                <c:pt idx="4">
                  <c:v>54.49</c:v>
                </c:pt>
              </c:numCache>
            </c:numRef>
          </c:val>
          <c:smooth val="0"/>
          <c:extLst>
            <c:ext xmlns:c16="http://schemas.microsoft.com/office/drawing/2014/chart" uri="{C3380CC4-5D6E-409C-BE32-E72D297353CC}">
              <c16:uniqueId val="{00000001-320E-4FB8-85D4-2AFCD19B072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71</c:v>
                </c:pt>
                <c:pt idx="1">
                  <c:v>74.760000000000005</c:v>
                </c:pt>
                <c:pt idx="2">
                  <c:v>77.260000000000005</c:v>
                </c:pt>
                <c:pt idx="3">
                  <c:v>80.760000000000005</c:v>
                </c:pt>
                <c:pt idx="4">
                  <c:v>82.36</c:v>
                </c:pt>
              </c:numCache>
            </c:numRef>
          </c:val>
          <c:extLst>
            <c:ext xmlns:c16="http://schemas.microsoft.com/office/drawing/2014/chart" uri="{C3380CC4-5D6E-409C-BE32-E72D297353CC}">
              <c16:uniqueId val="{00000000-FEC7-4D1C-9418-BC6D35CA368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80.930000000000007</c:v>
                </c:pt>
                <c:pt idx="1">
                  <c:v>80.510000000000005</c:v>
                </c:pt>
                <c:pt idx="2">
                  <c:v>79.44</c:v>
                </c:pt>
                <c:pt idx="3">
                  <c:v>79.489999999999995</c:v>
                </c:pt>
                <c:pt idx="4">
                  <c:v>78.8</c:v>
                </c:pt>
              </c:numCache>
            </c:numRef>
          </c:val>
          <c:smooth val="0"/>
          <c:extLst>
            <c:ext xmlns:c16="http://schemas.microsoft.com/office/drawing/2014/chart" uri="{C3380CC4-5D6E-409C-BE32-E72D297353CC}">
              <c16:uniqueId val="{00000001-FEC7-4D1C-9418-BC6D35CA368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107.5</c:v>
                </c:pt>
                <c:pt idx="1">
                  <c:v>116.76</c:v>
                </c:pt>
                <c:pt idx="2">
                  <c:v>113.95</c:v>
                </c:pt>
                <c:pt idx="3">
                  <c:v>116.92</c:v>
                </c:pt>
                <c:pt idx="4">
                  <c:v>118.44</c:v>
                </c:pt>
              </c:numCache>
            </c:numRef>
          </c:val>
          <c:extLst>
            <c:ext xmlns:c16="http://schemas.microsoft.com/office/drawing/2014/chart" uri="{C3380CC4-5D6E-409C-BE32-E72D297353CC}">
              <c16:uniqueId val="{00000000-CD69-4D5E-9B3D-C917AE5822A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108.76</c:v>
                </c:pt>
                <c:pt idx="1">
                  <c:v>108.46</c:v>
                </c:pt>
                <c:pt idx="2">
                  <c:v>109.02</c:v>
                </c:pt>
                <c:pt idx="3">
                  <c:v>107.81</c:v>
                </c:pt>
                <c:pt idx="4">
                  <c:v>107.21</c:v>
                </c:pt>
              </c:numCache>
            </c:numRef>
          </c:val>
          <c:smooth val="0"/>
          <c:extLst>
            <c:ext xmlns:c16="http://schemas.microsoft.com/office/drawing/2014/chart" uri="{C3380CC4-5D6E-409C-BE32-E72D297353CC}">
              <c16:uniqueId val="{00000001-CD69-4D5E-9B3D-C917AE5822A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27.67</c:v>
                </c:pt>
                <c:pt idx="1">
                  <c:v>30.02</c:v>
                </c:pt>
                <c:pt idx="2">
                  <c:v>31.66</c:v>
                </c:pt>
                <c:pt idx="3">
                  <c:v>33.97</c:v>
                </c:pt>
                <c:pt idx="4">
                  <c:v>36.21</c:v>
                </c:pt>
              </c:numCache>
            </c:numRef>
          </c:val>
          <c:extLst>
            <c:ext xmlns:c16="http://schemas.microsoft.com/office/drawing/2014/chart" uri="{C3380CC4-5D6E-409C-BE32-E72D297353CC}">
              <c16:uniqueId val="{00000000-4B5D-4A25-817C-64435CE71C5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47.97</c:v>
                </c:pt>
                <c:pt idx="1">
                  <c:v>49.12</c:v>
                </c:pt>
                <c:pt idx="2">
                  <c:v>49.39</c:v>
                </c:pt>
                <c:pt idx="3">
                  <c:v>50.75</c:v>
                </c:pt>
                <c:pt idx="4">
                  <c:v>51.72</c:v>
                </c:pt>
              </c:numCache>
            </c:numRef>
          </c:val>
          <c:smooth val="0"/>
          <c:extLst>
            <c:ext xmlns:c16="http://schemas.microsoft.com/office/drawing/2014/chart" uri="{C3380CC4-5D6E-409C-BE32-E72D297353CC}">
              <c16:uniqueId val="{00000001-4B5D-4A25-817C-64435CE71C5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0</c:v>
                </c:pt>
                <c:pt idx="1">
                  <c:v>0</c:v>
                </c:pt>
                <c:pt idx="2">
                  <c:v>0</c:v>
                </c:pt>
                <c:pt idx="3" formatCode="#,##0.00;&quot;△&quot;#,##0.00;&quot;-&quot;">
                  <c:v>18.670000000000002</c:v>
                </c:pt>
                <c:pt idx="4" formatCode="#,##0.00;&quot;△&quot;#,##0.00;&quot;-&quot;">
                  <c:v>20.34</c:v>
                </c:pt>
              </c:numCache>
            </c:numRef>
          </c:val>
          <c:extLst>
            <c:ext xmlns:c16="http://schemas.microsoft.com/office/drawing/2014/chart" uri="{C3380CC4-5D6E-409C-BE32-E72D297353CC}">
              <c16:uniqueId val="{00000000-E862-414C-95CB-AEBDD6694CC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15.33</c:v>
                </c:pt>
                <c:pt idx="1">
                  <c:v>16.760000000000002</c:v>
                </c:pt>
                <c:pt idx="2">
                  <c:v>18.57</c:v>
                </c:pt>
                <c:pt idx="3">
                  <c:v>21.14</c:v>
                </c:pt>
                <c:pt idx="4">
                  <c:v>22.12</c:v>
                </c:pt>
              </c:numCache>
            </c:numRef>
          </c:val>
          <c:smooth val="0"/>
          <c:extLst>
            <c:ext xmlns:c16="http://schemas.microsoft.com/office/drawing/2014/chart" uri="{C3380CC4-5D6E-409C-BE32-E72D297353CC}">
              <c16:uniqueId val="{00000001-E862-414C-95CB-AEBDD6694CC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E9F-40CC-AFE2-1287491F833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7.48</c:v>
                </c:pt>
                <c:pt idx="1">
                  <c:v>11.94</c:v>
                </c:pt>
                <c:pt idx="2">
                  <c:v>11</c:v>
                </c:pt>
                <c:pt idx="3">
                  <c:v>8.86</c:v>
                </c:pt>
                <c:pt idx="4">
                  <c:v>7.65</c:v>
                </c:pt>
              </c:numCache>
            </c:numRef>
          </c:val>
          <c:smooth val="0"/>
          <c:extLst>
            <c:ext xmlns:c16="http://schemas.microsoft.com/office/drawing/2014/chart" uri="{C3380CC4-5D6E-409C-BE32-E72D297353CC}">
              <c16:uniqueId val="{00000001-5E9F-40CC-AFE2-1287491F833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238.63</c:v>
                </c:pt>
                <c:pt idx="1">
                  <c:v>361.04</c:v>
                </c:pt>
                <c:pt idx="2">
                  <c:v>327.58</c:v>
                </c:pt>
                <c:pt idx="3">
                  <c:v>518.39</c:v>
                </c:pt>
                <c:pt idx="4">
                  <c:v>642.87</c:v>
                </c:pt>
              </c:numCache>
            </c:numRef>
          </c:val>
          <c:extLst>
            <c:ext xmlns:c16="http://schemas.microsoft.com/office/drawing/2014/chart" uri="{C3380CC4-5D6E-409C-BE32-E72D297353CC}">
              <c16:uniqueId val="{00000000-BA17-45AC-9D26-0B8058D113F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359.7</c:v>
                </c:pt>
                <c:pt idx="1">
                  <c:v>362.93</c:v>
                </c:pt>
                <c:pt idx="2">
                  <c:v>371.81</c:v>
                </c:pt>
                <c:pt idx="3">
                  <c:v>384.23</c:v>
                </c:pt>
                <c:pt idx="4">
                  <c:v>364.3</c:v>
                </c:pt>
              </c:numCache>
            </c:numRef>
          </c:val>
          <c:smooth val="0"/>
          <c:extLst>
            <c:ext xmlns:c16="http://schemas.microsoft.com/office/drawing/2014/chart" uri="{C3380CC4-5D6E-409C-BE32-E72D297353CC}">
              <c16:uniqueId val="{00000001-BA17-45AC-9D26-0B8058D113F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1026.05</c:v>
                </c:pt>
                <c:pt idx="1">
                  <c:v>1020.96</c:v>
                </c:pt>
                <c:pt idx="2">
                  <c:v>1015.88</c:v>
                </c:pt>
                <c:pt idx="3">
                  <c:v>973.14</c:v>
                </c:pt>
                <c:pt idx="4">
                  <c:v>962.96</c:v>
                </c:pt>
              </c:numCache>
            </c:numRef>
          </c:val>
          <c:extLst>
            <c:ext xmlns:c16="http://schemas.microsoft.com/office/drawing/2014/chart" uri="{C3380CC4-5D6E-409C-BE32-E72D297353CC}">
              <c16:uniqueId val="{00000000-3D7E-402B-8C1C-3E2BA16280A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447.01</c:v>
                </c:pt>
                <c:pt idx="1">
                  <c:v>439.05</c:v>
                </c:pt>
                <c:pt idx="2">
                  <c:v>465.85</c:v>
                </c:pt>
                <c:pt idx="3">
                  <c:v>439.43</c:v>
                </c:pt>
                <c:pt idx="4">
                  <c:v>438.41</c:v>
                </c:pt>
              </c:numCache>
            </c:numRef>
          </c:val>
          <c:smooth val="0"/>
          <c:extLst>
            <c:ext xmlns:c16="http://schemas.microsoft.com/office/drawing/2014/chart" uri="{C3380CC4-5D6E-409C-BE32-E72D297353CC}">
              <c16:uniqueId val="{00000001-3D7E-402B-8C1C-3E2BA16280A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81.78</c:v>
                </c:pt>
                <c:pt idx="1">
                  <c:v>87.78</c:v>
                </c:pt>
                <c:pt idx="2">
                  <c:v>87.92</c:v>
                </c:pt>
                <c:pt idx="3">
                  <c:v>91.24</c:v>
                </c:pt>
                <c:pt idx="4">
                  <c:v>94.2</c:v>
                </c:pt>
              </c:numCache>
            </c:numRef>
          </c:val>
          <c:extLst>
            <c:ext xmlns:c16="http://schemas.microsoft.com/office/drawing/2014/chart" uri="{C3380CC4-5D6E-409C-BE32-E72D297353CC}">
              <c16:uniqueId val="{00000000-2878-473A-98E0-8CEC4A33E37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95.81</c:v>
                </c:pt>
                <c:pt idx="1">
                  <c:v>95.26</c:v>
                </c:pt>
                <c:pt idx="2">
                  <c:v>92.39</c:v>
                </c:pt>
                <c:pt idx="3">
                  <c:v>94.41</c:v>
                </c:pt>
                <c:pt idx="4">
                  <c:v>90.96</c:v>
                </c:pt>
              </c:numCache>
            </c:numRef>
          </c:val>
          <c:smooth val="0"/>
          <c:extLst>
            <c:ext xmlns:c16="http://schemas.microsoft.com/office/drawing/2014/chart" uri="{C3380CC4-5D6E-409C-BE32-E72D297353CC}">
              <c16:uniqueId val="{00000001-2878-473A-98E0-8CEC4A33E37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190.22</c:v>
                </c:pt>
                <c:pt idx="1">
                  <c:v>181.02</c:v>
                </c:pt>
                <c:pt idx="2">
                  <c:v>180.6</c:v>
                </c:pt>
                <c:pt idx="3">
                  <c:v>177.33</c:v>
                </c:pt>
                <c:pt idx="4">
                  <c:v>172.32</c:v>
                </c:pt>
              </c:numCache>
            </c:numRef>
          </c:val>
          <c:extLst>
            <c:ext xmlns:c16="http://schemas.microsoft.com/office/drawing/2014/chart" uri="{C3380CC4-5D6E-409C-BE32-E72D297353CC}">
              <c16:uniqueId val="{00000000-E1A8-4F2F-A2C4-0F51E36D47A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189.58</c:v>
                </c:pt>
                <c:pt idx="1">
                  <c:v>192.82</c:v>
                </c:pt>
                <c:pt idx="2">
                  <c:v>192.98</c:v>
                </c:pt>
                <c:pt idx="3">
                  <c:v>192.13</c:v>
                </c:pt>
                <c:pt idx="4">
                  <c:v>197.04</c:v>
                </c:pt>
              </c:numCache>
            </c:numRef>
          </c:val>
          <c:smooth val="0"/>
          <c:extLst>
            <c:ext xmlns:c16="http://schemas.microsoft.com/office/drawing/2014/chart" uri="{C3380CC4-5D6E-409C-BE32-E72D297353CC}">
              <c16:uniqueId val="{00000001-E1A8-4F2F-A2C4-0F51E36D47A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4" zoomScale="80" zoomScaleNormal="80" workbookViewId="0">
      <selection activeCell="BH35" sqref="BH3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愛媛県　内子町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A7</v>
      </c>
      <c r="X8" s="75"/>
      <c r="Y8" s="75"/>
      <c r="Z8" s="75"/>
      <c r="AA8" s="75"/>
      <c r="AB8" s="75"/>
      <c r="AC8" s="75"/>
      <c r="AD8" s="75" t="str">
        <f>データ!$M$6</f>
        <v>非設置</v>
      </c>
      <c r="AE8" s="75"/>
      <c r="AF8" s="75"/>
      <c r="AG8" s="75"/>
      <c r="AH8" s="75"/>
      <c r="AI8" s="75"/>
      <c r="AJ8" s="75"/>
      <c r="AK8" s="2"/>
      <c r="AL8" s="58">
        <f>データ!$R$6</f>
        <v>15406</v>
      </c>
      <c r="AM8" s="58"/>
      <c r="AN8" s="58"/>
      <c r="AO8" s="58"/>
      <c r="AP8" s="58"/>
      <c r="AQ8" s="58"/>
      <c r="AR8" s="58"/>
      <c r="AS8" s="58"/>
      <c r="AT8" s="55">
        <f>データ!$S$6</f>
        <v>299.43</v>
      </c>
      <c r="AU8" s="56"/>
      <c r="AV8" s="56"/>
      <c r="AW8" s="56"/>
      <c r="AX8" s="56"/>
      <c r="AY8" s="56"/>
      <c r="AZ8" s="56"/>
      <c r="BA8" s="56"/>
      <c r="BB8" s="45">
        <f>データ!$T$6</f>
        <v>51.45</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67.66</v>
      </c>
      <c r="J10" s="56"/>
      <c r="K10" s="56"/>
      <c r="L10" s="56"/>
      <c r="M10" s="56"/>
      <c r="N10" s="56"/>
      <c r="O10" s="57"/>
      <c r="P10" s="45">
        <f>データ!$P$6</f>
        <v>89.97</v>
      </c>
      <c r="Q10" s="45"/>
      <c r="R10" s="45"/>
      <c r="S10" s="45"/>
      <c r="T10" s="45"/>
      <c r="U10" s="45"/>
      <c r="V10" s="45"/>
      <c r="W10" s="58">
        <f>データ!$Q$6</f>
        <v>2940</v>
      </c>
      <c r="X10" s="58"/>
      <c r="Y10" s="58"/>
      <c r="Z10" s="58"/>
      <c r="AA10" s="58"/>
      <c r="AB10" s="58"/>
      <c r="AC10" s="58"/>
      <c r="AD10" s="2"/>
      <c r="AE10" s="2"/>
      <c r="AF10" s="2"/>
      <c r="AG10" s="2"/>
      <c r="AH10" s="2"/>
      <c r="AI10" s="2"/>
      <c r="AJ10" s="2"/>
      <c r="AK10" s="2"/>
      <c r="AL10" s="58">
        <f>データ!$U$6</f>
        <v>13736</v>
      </c>
      <c r="AM10" s="58"/>
      <c r="AN10" s="58"/>
      <c r="AO10" s="58"/>
      <c r="AP10" s="58"/>
      <c r="AQ10" s="58"/>
      <c r="AR10" s="58"/>
      <c r="AS10" s="58"/>
      <c r="AT10" s="55">
        <f>データ!$V$6</f>
        <v>42.05</v>
      </c>
      <c r="AU10" s="56"/>
      <c r="AV10" s="56"/>
      <c r="AW10" s="56"/>
      <c r="AX10" s="56"/>
      <c r="AY10" s="56"/>
      <c r="AZ10" s="56"/>
      <c r="BA10" s="56"/>
      <c r="BB10" s="45">
        <f>データ!$W$6</f>
        <v>326.66000000000003</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1" t="s">
        <v>113</v>
      </c>
      <c r="BM16" s="89"/>
      <c r="BN16" s="89"/>
      <c r="BO16" s="89"/>
      <c r="BP16" s="89"/>
      <c r="BQ16" s="89"/>
      <c r="BR16" s="89"/>
      <c r="BS16" s="89"/>
      <c r="BT16" s="89"/>
      <c r="BU16" s="89"/>
      <c r="BV16" s="89"/>
      <c r="BW16" s="89"/>
      <c r="BX16" s="89"/>
      <c r="BY16" s="89"/>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1"/>
      <c r="BM17" s="89"/>
      <c r="BN17" s="89"/>
      <c r="BO17" s="89"/>
      <c r="BP17" s="89"/>
      <c r="BQ17" s="89"/>
      <c r="BR17" s="89"/>
      <c r="BS17" s="89"/>
      <c r="BT17" s="89"/>
      <c r="BU17" s="89"/>
      <c r="BV17" s="89"/>
      <c r="BW17" s="89"/>
      <c r="BX17" s="89"/>
      <c r="BY17" s="89"/>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1"/>
      <c r="BM18" s="89"/>
      <c r="BN18" s="89"/>
      <c r="BO18" s="89"/>
      <c r="BP18" s="89"/>
      <c r="BQ18" s="89"/>
      <c r="BR18" s="89"/>
      <c r="BS18" s="89"/>
      <c r="BT18" s="89"/>
      <c r="BU18" s="89"/>
      <c r="BV18" s="89"/>
      <c r="BW18" s="89"/>
      <c r="BX18" s="89"/>
      <c r="BY18" s="89"/>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1"/>
      <c r="BM19" s="89"/>
      <c r="BN19" s="89"/>
      <c r="BO19" s="89"/>
      <c r="BP19" s="89"/>
      <c r="BQ19" s="89"/>
      <c r="BR19" s="89"/>
      <c r="BS19" s="89"/>
      <c r="BT19" s="89"/>
      <c r="BU19" s="89"/>
      <c r="BV19" s="89"/>
      <c r="BW19" s="89"/>
      <c r="BX19" s="89"/>
      <c r="BY19" s="89"/>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1"/>
      <c r="BM20" s="89"/>
      <c r="BN20" s="89"/>
      <c r="BO20" s="89"/>
      <c r="BP20" s="89"/>
      <c r="BQ20" s="89"/>
      <c r="BR20" s="89"/>
      <c r="BS20" s="89"/>
      <c r="BT20" s="89"/>
      <c r="BU20" s="89"/>
      <c r="BV20" s="89"/>
      <c r="BW20" s="89"/>
      <c r="BX20" s="89"/>
      <c r="BY20" s="89"/>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1"/>
      <c r="BM21" s="89"/>
      <c r="BN21" s="89"/>
      <c r="BO21" s="89"/>
      <c r="BP21" s="89"/>
      <c r="BQ21" s="89"/>
      <c r="BR21" s="89"/>
      <c r="BS21" s="89"/>
      <c r="BT21" s="89"/>
      <c r="BU21" s="89"/>
      <c r="BV21" s="89"/>
      <c r="BW21" s="89"/>
      <c r="BX21" s="89"/>
      <c r="BY21" s="89"/>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1"/>
      <c r="BM22" s="89"/>
      <c r="BN22" s="89"/>
      <c r="BO22" s="89"/>
      <c r="BP22" s="89"/>
      <c r="BQ22" s="89"/>
      <c r="BR22" s="89"/>
      <c r="BS22" s="89"/>
      <c r="BT22" s="89"/>
      <c r="BU22" s="89"/>
      <c r="BV22" s="89"/>
      <c r="BW22" s="89"/>
      <c r="BX22" s="89"/>
      <c r="BY22" s="89"/>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1"/>
      <c r="BM23" s="89"/>
      <c r="BN23" s="89"/>
      <c r="BO23" s="89"/>
      <c r="BP23" s="89"/>
      <c r="BQ23" s="89"/>
      <c r="BR23" s="89"/>
      <c r="BS23" s="89"/>
      <c r="BT23" s="89"/>
      <c r="BU23" s="89"/>
      <c r="BV23" s="89"/>
      <c r="BW23" s="89"/>
      <c r="BX23" s="89"/>
      <c r="BY23" s="89"/>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1"/>
      <c r="BM24" s="89"/>
      <c r="BN24" s="89"/>
      <c r="BO24" s="89"/>
      <c r="BP24" s="89"/>
      <c r="BQ24" s="89"/>
      <c r="BR24" s="89"/>
      <c r="BS24" s="89"/>
      <c r="BT24" s="89"/>
      <c r="BU24" s="89"/>
      <c r="BV24" s="89"/>
      <c r="BW24" s="89"/>
      <c r="BX24" s="89"/>
      <c r="BY24" s="89"/>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1"/>
      <c r="BM25" s="89"/>
      <c r="BN25" s="89"/>
      <c r="BO25" s="89"/>
      <c r="BP25" s="89"/>
      <c r="BQ25" s="89"/>
      <c r="BR25" s="89"/>
      <c r="BS25" s="89"/>
      <c r="BT25" s="89"/>
      <c r="BU25" s="89"/>
      <c r="BV25" s="89"/>
      <c r="BW25" s="89"/>
      <c r="BX25" s="89"/>
      <c r="BY25" s="89"/>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1"/>
      <c r="BM26" s="89"/>
      <c r="BN26" s="89"/>
      <c r="BO26" s="89"/>
      <c r="BP26" s="89"/>
      <c r="BQ26" s="89"/>
      <c r="BR26" s="89"/>
      <c r="BS26" s="89"/>
      <c r="BT26" s="89"/>
      <c r="BU26" s="89"/>
      <c r="BV26" s="89"/>
      <c r="BW26" s="89"/>
      <c r="BX26" s="89"/>
      <c r="BY26" s="89"/>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1"/>
      <c r="BM27" s="89"/>
      <c r="BN27" s="89"/>
      <c r="BO27" s="89"/>
      <c r="BP27" s="89"/>
      <c r="BQ27" s="89"/>
      <c r="BR27" s="89"/>
      <c r="BS27" s="89"/>
      <c r="BT27" s="89"/>
      <c r="BU27" s="89"/>
      <c r="BV27" s="89"/>
      <c r="BW27" s="89"/>
      <c r="BX27" s="89"/>
      <c r="BY27" s="89"/>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1"/>
      <c r="BM28" s="89"/>
      <c r="BN28" s="89"/>
      <c r="BO28" s="89"/>
      <c r="BP28" s="89"/>
      <c r="BQ28" s="89"/>
      <c r="BR28" s="89"/>
      <c r="BS28" s="89"/>
      <c r="BT28" s="89"/>
      <c r="BU28" s="89"/>
      <c r="BV28" s="89"/>
      <c r="BW28" s="89"/>
      <c r="BX28" s="89"/>
      <c r="BY28" s="89"/>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1"/>
      <c r="BM29" s="89"/>
      <c r="BN29" s="89"/>
      <c r="BO29" s="89"/>
      <c r="BP29" s="89"/>
      <c r="BQ29" s="89"/>
      <c r="BR29" s="89"/>
      <c r="BS29" s="89"/>
      <c r="BT29" s="89"/>
      <c r="BU29" s="89"/>
      <c r="BV29" s="89"/>
      <c r="BW29" s="89"/>
      <c r="BX29" s="89"/>
      <c r="BY29" s="89"/>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1"/>
      <c r="BM30" s="89"/>
      <c r="BN30" s="89"/>
      <c r="BO30" s="89"/>
      <c r="BP30" s="89"/>
      <c r="BQ30" s="89"/>
      <c r="BR30" s="89"/>
      <c r="BS30" s="89"/>
      <c r="BT30" s="89"/>
      <c r="BU30" s="89"/>
      <c r="BV30" s="89"/>
      <c r="BW30" s="89"/>
      <c r="BX30" s="89"/>
      <c r="BY30" s="89"/>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1"/>
      <c r="BM31" s="89"/>
      <c r="BN31" s="89"/>
      <c r="BO31" s="89"/>
      <c r="BP31" s="89"/>
      <c r="BQ31" s="89"/>
      <c r="BR31" s="89"/>
      <c r="BS31" s="89"/>
      <c r="BT31" s="89"/>
      <c r="BU31" s="89"/>
      <c r="BV31" s="89"/>
      <c r="BW31" s="89"/>
      <c r="BX31" s="89"/>
      <c r="BY31" s="89"/>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1"/>
      <c r="BM32" s="89"/>
      <c r="BN32" s="89"/>
      <c r="BO32" s="89"/>
      <c r="BP32" s="89"/>
      <c r="BQ32" s="89"/>
      <c r="BR32" s="89"/>
      <c r="BS32" s="89"/>
      <c r="BT32" s="89"/>
      <c r="BU32" s="89"/>
      <c r="BV32" s="89"/>
      <c r="BW32" s="89"/>
      <c r="BX32" s="89"/>
      <c r="BY32" s="89"/>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1"/>
      <c r="BM33" s="89"/>
      <c r="BN33" s="89"/>
      <c r="BO33" s="89"/>
      <c r="BP33" s="89"/>
      <c r="BQ33" s="89"/>
      <c r="BR33" s="89"/>
      <c r="BS33" s="89"/>
      <c r="BT33" s="89"/>
      <c r="BU33" s="89"/>
      <c r="BV33" s="89"/>
      <c r="BW33" s="89"/>
      <c r="BX33" s="89"/>
      <c r="BY33" s="89"/>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1"/>
      <c r="BM34" s="89"/>
      <c r="BN34" s="89"/>
      <c r="BO34" s="89"/>
      <c r="BP34" s="89"/>
      <c r="BQ34" s="89"/>
      <c r="BR34" s="89"/>
      <c r="BS34" s="89"/>
      <c r="BT34" s="89"/>
      <c r="BU34" s="89"/>
      <c r="BV34" s="89"/>
      <c r="BW34" s="89"/>
      <c r="BX34" s="89"/>
      <c r="BY34" s="89"/>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1"/>
      <c r="BM35" s="89"/>
      <c r="BN35" s="89"/>
      <c r="BO35" s="89"/>
      <c r="BP35" s="89"/>
      <c r="BQ35" s="89"/>
      <c r="BR35" s="89"/>
      <c r="BS35" s="89"/>
      <c r="BT35" s="89"/>
      <c r="BU35" s="89"/>
      <c r="BV35" s="89"/>
      <c r="BW35" s="89"/>
      <c r="BX35" s="89"/>
      <c r="BY35" s="89"/>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1"/>
      <c r="BM36" s="89"/>
      <c r="BN36" s="89"/>
      <c r="BO36" s="89"/>
      <c r="BP36" s="89"/>
      <c r="BQ36" s="89"/>
      <c r="BR36" s="89"/>
      <c r="BS36" s="89"/>
      <c r="BT36" s="89"/>
      <c r="BU36" s="89"/>
      <c r="BV36" s="89"/>
      <c r="BW36" s="89"/>
      <c r="BX36" s="89"/>
      <c r="BY36" s="89"/>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1"/>
      <c r="BM37" s="89"/>
      <c r="BN37" s="89"/>
      <c r="BO37" s="89"/>
      <c r="BP37" s="89"/>
      <c r="BQ37" s="89"/>
      <c r="BR37" s="89"/>
      <c r="BS37" s="89"/>
      <c r="BT37" s="89"/>
      <c r="BU37" s="89"/>
      <c r="BV37" s="89"/>
      <c r="BW37" s="89"/>
      <c r="BX37" s="89"/>
      <c r="BY37" s="89"/>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1"/>
      <c r="BM38" s="89"/>
      <c r="BN38" s="89"/>
      <c r="BO38" s="89"/>
      <c r="BP38" s="89"/>
      <c r="BQ38" s="89"/>
      <c r="BR38" s="89"/>
      <c r="BS38" s="89"/>
      <c r="BT38" s="89"/>
      <c r="BU38" s="89"/>
      <c r="BV38" s="89"/>
      <c r="BW38" s="89"/>
      <c r="BX38" s="89"/>
      <c r="BY38" s="89"/>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1"/>
      <c r="BM39" s="89"/>
      <c r="BN39" s="89"/>
      <c r="BO39" s="89"/>
      <c r="BP39" s="89"/>
      <c r="BQ39" s="89"/>
      <c r="BR39" s="89"/>
      <c r="BS39" s="89"/>
      <c r="BT39" s="89"/>
      <c r="BU39" s="89"/>
      <c r="BV39" s="89"/>
      <c r="BW39" s="89"/>
      <c r="BX39" s="89"/>
      <c r="BY39" s="89"/>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1"/>
      <c r="BM40" s="89"/>
      <c r="BN40" s="89"/>
      <c r="BO40" s="89"/>
      <c r="BP40" s="89"/>
      <c r="BQ40" s="89"/>
      <c r="BR40" s="89"/>
      <c r="BS40" s="89"/>
      <c r="BT40" s="89"/>
      <c r="BU40" s="89"/>
      <c r="BV40" s="89"/>
      <c r="BW40" s="89"/>
      <c r="BX40" s="89"/>
      <c r="BY40" s="89"/>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1"/>
      <c r="BM41" s="89"/>
      <c r="BN41" s="89"/>
      <c r="BO41" s="89"/>
      <c r="BP41" s="89"/>
      <c r="BQ41" s="89"/>
      <c r="BR41" s="89"/>
      <c r="BS41" s="89"/>
      <c r="BT41" s="89"/>
      <c r="BU41" s="89"/>
      <c r="BV41" s="89"/>
      <c r="BW41" s="89"/>
      <c r="BX41" s="89"/>
      <c r="BY41" s="89"/>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1"/>
      <c r="BM42" s="89"/>
      <c r="BN42" s="89"/>
      <c r="BO42" s="89"/>
      <c r="BP42" s="89"/>
      <c r="BQ42" s="89"/>
      <c r="BR42" s="89"/>
      <c r="BS42" s="89"/>
      <c r="BT42" s="89"/>
      <c r="BU42" s="89"/>
      <c r="BV42" s="89"/>
      <c r="BW42" s="89"/>
      <c r="BX42" s="89"/>
      <c r="BY42" s="89"/>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1"/>
      <c r="BM43" s="89"/>
      <c r="BN43" s="89"/>
      <c r="BO43" s="89"/>
      <c r="BP43" s="89"/>
      <c r="BQ43" s="89"/>
      <c r="BR43" s="89"/>
      <c r="BS43" s="89"/>
      <c r="BT43" s="89"/>
      <c r="BU43" s="89"/>
      <c r="BV43" s="89"/>
      <c r="BW43" s="89"/>
      <c r="BX43" s="89"/>
      <c r="BY43" s="89"/>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89"/>
      <c r="BN44" s="89"/>
      <c r="BO44" s="89"/>
      <c r="BP44" s="89"/>
      <c r="BQ44" s="89"/>
      <c r="BR44" s="89"/>
      <c r="BS44" s="89"/>
      <c r="BT44" s="89"/>
      <c r="BU44" s="89"/>
      <c r="BV44" s="89"/>
      <c r="BW44" s="89"/>
      <c r="BX44" s="89"/>
      <c r="BY44" s="89"/>
      <c r="BZ44" s="3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1" t="s">
        <v>111</v>
      </c>
      <c r="BM47" s="89"/>
      <c r="BN47" s="89"/>
      <c r="BO47" s="89"/>
      <c r="BP47" s="89"/>
      <c r="BQ47" s="89"/>
      <c r="BR47" s="89"/>
      <c r="BS47" s="89"/>
      <c r="BT47" s="89"/>
      <c r="BU47" s="89"/>
      <c r="BV47" s="89"/>
      <c r="BW47" s="89"/>
      <c r="BX47" s="89"/>
      <c r="BY47" s="89"/>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1"/>
      <c r="BM48" s="89"/>
      <c r="BN48" s="89"/>
      <c r="BO48" s="89"/>
      <c r="BP48" s="89"/>
      <c r="BQ48" s="89"/>
      <c r="BR48" s="89"/>
      <c r="BS48" s="89"/>
      <c r="BT48" s="89"/>
      <c r="BU48" s="89"/>
      <c r="BV48" s="89"/>
      <c r="BW48" s="89"/>
      <c r="BX48" s="89"/>
      <c r="BY48" s="89"/>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1"/>
      <c r="BM49" s="89"/>
      <c r="BN49" s="89"/>
      <c r="BO49" s="89"/>
      <c r="BP49" s="89"/>
      <c r="BQ49" s="89"/>
      <c r="BR49" s="89"/>
      <c r="BS49" s="89"/>
      <c r="BT49" s="89"/>
      <c r="BU49" s="89"/>
      <c r="BV49" s="89"/>
      <c r="BW49" s="89"/>
      <c r="BX49" s="89"/>
      <c r="BY49" s="89"/>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1"/>
      <c r="BM50" s="89"/>
      <c r="BN50" s="89"/>
      <c r="BO50" s="89"/>
      <c r="BP50" s="89"/>
      <c r="BQ50" s="89"/>
      <c r="BR50" s="89"/>
      <c r="BS50" s="89"/>
      <c r="BT50" s="89"/>
      <c r="BU50" s="89"/>
      <c r="BV50" s="89"/>
      <c r="BW50" s="89"/>
      <c r="BX50" s="89"/>
      <c r="BY50" s="89"/>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1"/>
      <c r="BM51" s="89"/>
      <c r="BN51" s="89"/>
      <c r="BO51" s="89"/>
      <c r="BP51" s="89"/>
      <c r="BQ51" s="89"/>
      <c r="BR51" s="89"/>
      <c r="BS51" s="89"/>
      <c r="BT51" s="89"/>
      <c r="BU51" s="89"/>
      <c r="BV51" s="89"/>
      <c r="BW51" s="89"/>
      <c r="BX51" s="89"/>
      <c r="BY51" s="89"/>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1"/>
      <c r="BM52" s="89"/>
      <c r="BN52" s="89"/>
      <c r="BO52" s="89"/>
      <c r="BP52" s="89"/>
      <c r="BQ52" s="89"/>
      <c r="BR52" s="89"/>
      <c r="BS52" s="89"/>
      <c r="BT52" s="89"/>
      <c r="BU52" s="89"/>
      <c r="BV52" s="89"/>
      <c r="BW52" s="89"/>
      <c r="BX52" s="89"/>
      <c r="BY52" s="89"/>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1"/>
      <c r="BM53" s="89"/>
      <c r="BN53" s="89"/>
      <c r="BO53" s="89"/>
      <c r="BP53" s="89"/>
      <c r="BQ53" s="89"/>
      <c r="BR53" s="89"/>
      <c r="BS53" s="89"/>
      <c r="BT53" s="89"/>
      <c r="BU53" s="89"/>
      <c r="BV53" s="89"/>
      <c r="BW53" s="89"/>
      <c r="BX53" s="89"/>
      <c r="BY53" s="89"/>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1"/>
      <c r="BM54" s="89"/>
      <c r="BN54" s="89"/>
      <c r="BO54" s="89"/>
      <c r="BP54" s="89"/>
      <c r="BQ54" s="89"/>
      <c r="BR54" s="89"/>
      <c r="BS54" s="89"/>
      <c r="BT54" s="89"/>
      <c r="BU54" s="89"/>
      <c r="BV54" s="89"/>
      <c r="BW54" s="89"/>
      <c r="BX54" s="89"/>
      <c r="BY54" s="89"/>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1"/>
      <c r="BM55" s="89"/>
      <c r="BN55" s="89"/>
      <c r="BO55" s="89"/>
      <c r="BP55" s="89"/>
      <c r="BQ55" s="89"/>
      <c r="BR55" s="89"/>
      <c r="BS55" s="89"/>
      <c r="BT55" s="89"/>
      <c r="BU55" s="89"/>
      <c r="BV55" s="89"/>
      <c r="BW55" s="89"/>
      <c r="BX55" s="89"/>
      <c r="BY55" s="89"/>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1"/>
      <c r="BM56" s="89"/>
      <c r="BN56" s="89"/>
      <c r="BO56" s="89"/>
      <c r="BP56" s="89"/>
      <c r="BQ56" s="89"/>
      <c r="BR56" s="89"/>
      <c r="BS56" s="89"/>
      <c r="BT56" s="89"/>
      <c r="BU56" s="89"/>
      <c r="BV56" s="89"/>
      <c r="BW56" s="89"/>
      <c r="BX56" s="89"/>
      <c r="BY56" s="89"/>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1"/>
      <c r="BM57" s="89"/>
      <c r="BN57" s="89"/>
      <c r="BO57" s="89"/>
      <c r="BP57" s="89"/>
      <c r="BQ57" s="89"/>
      <c r="BR57" s="89"/>
      <c r="BS57" s="89"/>
      <c r="BT57" s="89"/>
      <c r="BU57" s="89"/>
      <c r="BV57" s="89"/>
      <c r="BW57" s="89"/>
      <c r="BX57" s="89"/>
      <c r="BY57" s="89"/>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1"/>
      <c r="BM58" s="89"/>
      <c r="BN58" s="89"/>
      <c r="BO58" s="89"/>
      <c r="BP58" s="89"/>
      <c r="BQ58" s="89"/>
      <c r="BR58" s="89"/>
      <c r="BS58" s="89"/>
      <c r="BT58" s="89"/>
      <c r="BU58" s="89"/>
      <c r="BV58" s="89"/>
      <c r="BW58" s="89"/>
      <c r="BX58" s="89"/>
      <c r="BY58" s="89"/>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1"/>
      <c r="BM59" s="89"/>
      <c r="BN59" s="89"/>
      <c r="BO59" s="89"/>
      <c r="BP59" s="89"/>
      <c r="BQ59" s="89"/>
      <c r="BR59" s="89"/>
      <c r="BS59" s="89"/>
      <c r="BT59" s="89"/>
      <c r="BU59" s="89"/>
      <c r="BV59" s="89"/>
      <c r="BW59" s="89"/>
      <c r="BX59" s="89"/>
      <c r="BY59" s="89"/>
      <c r="BZ59" s="32"/>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1"/>
      <c r="BM60" s="89"/>
      <c r="BN60" s="89"/>
      <c r="BO60" s="89"/>
      <c r="BP60" s="89"/>
      <c r="BQ60" s="89"/>
      <c r="BR60" s="89"/>
      <c r="BS60" s="89"/>
      <c r="BT60" s="89"/>
      <c r="BU60" s="89"/>
      <c r="BV60" s="89"/>
      <c r="BW60" s="89"/>
      <c r="BX60" s="89"/>
      <c r="BY60" s="89"/>
      <c r="BZ60" s="32"/>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1"/>
      <c r="BM61" s="89"/>
      <c r="BN61" s="89"/>
      <c r="BO61" s="89"/>
      <c r="BP61" s="89"/>
      <c r="BQ61" s="89"/>
      <c r="BR61" s="89"/>
      <c r="BS61" s="89"/>
      <c r="BT61" s="89"/>
      <c r="BU61" s="89"/>
      <c r="BV61" s="89"/>
      <c r="BW61" s="89"/>
      <c r="BX61" s="89"/>
      <c r="BY61" s="89"/>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1"/>
      <c r="BM62" s="89"/>
      <c r="BN62" s="89"/>
      <c r="BO62" s="89"/>
      <c r="BP62" s="89"/>
      <c r="BQ62" s="89"/>
      <c r="BR62" s="89"/>
      <c r="BS62" s="89"/>
      <c r="BT62" s="89"/>
      <c r="BU62" s="89"/>
      <c r="BV62" s="89"/>
      <c r="BW62" s="89"/>
      <c r="BX62" s="89"/>
      <c r="BY62" s="89"/>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89"/>
      <c r="BN63" s="89"/>
      <c r="BO63" s="89"/>
      <c r="BP63" s="89"/>
      <c r="BQ63" s="89"/>
      <c r="BR63" s="89"/>
      <c r="BS63" s="89"/>
      <c r="BT63" s="89"/>
      <c r="BU63" s="89"/>
      <c r="BV63" s="89"/>
      <c r="BW63" s="89"/>
      <c r="BX63" s="89"/>
      <c r="BY63" s="89"/>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1" t="s">
        <v>112</v>
      </c>
      <c r="BM66" s="89"/>
      <c r="BN66" s="89"/>
      <c r="BO66" s="89"/>
      <c r="BP66" s="89"/>
      <c r="BQ66" s="89"/>
      <c r="BR66" s="89"/>
      <c r="BS66" s="89"/>
      <c r="BT66" s="89"/>
      <c r="BU66" s="89"/>
      <c r="BV66" s="89"/>
      <c r="BW66" s="89"/>
      <c r="BX66" s="89"/>
      <c r="BY66" s="89"/>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1"/>
      <c r="BM67" s="89"/>
      <c r="BN67" s="89"/>
      <c r="BO67" s="89"/>
      <c r="BP67" s="89"/>
      <c r="BQ67" s="89"/>
      <c r="BR67" s="89"/>
      <c r="BS67" s="89"/>
      <c r="BT67" s="89"/>
      <c r="BU67" s="89"/>
      <c r="BV67" s="89"/>
      <c r="BW67" s="89"/>
      <c r="BX67" s="89"/>
      <c r="BY67" s="89"/>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1"/>
      <c r="BM68" s="89"/>
      <c r="BN68" s="89"/>
      <c r="BO68" s="89"/>
      <c r="BP68" s="89"/>
      <c r="BQ68" s="89"/>
      <c r="BR68" s="89"/>
      <c r="BS68" s="89"/>
      <c r="BT68" s="89"/>
      <c r="BU68" s="89"/>
      <c r="BV68" s="89"/>
      <c r="BW68" s="89"/>
      <c r="BX68" s="89"/>
      <c r="BY68" s="89"/>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1"/>
      <c r="BM69" s="89"/>
      <c r="BN69" s="89"/>
      <c r="BO69" s="89"/>
      <c r="BP69" s="89"/>
      <c r="BQ69" s="89"/>
      <c r="BR69" s="89"/>
      <c r="BS69" s="89"/>
      <c r="BT69" s="89"/>
      <c r="BU69" s="89"/>
      <c r="BV69" s="89"/>
      <c r="BW69" s="89"/>
      <c r="BX69" s="89"/>
      <c r="BY69" s="89"/>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1"/>
      <c r="BM70" s="89"/>
      <c r="BN70" s="89"/>
      <c r="BO70" s="89"/>
      <c r="BP70" s="89"/>
      <c r="BQ70" s="89"/>
      <c r="BR70" s="89"/>
      <c r="BS70" s="89"/>
      <c r="BT70" s="89"/>
      <c r="BU70" s="89"/>
      <c r="BV70" s="89"/>
      <c r="BW70" s="89"/>
      <c r="BX70" s="89"/>
      <c r="BY70" s="89"/>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1"/>
      <c r="BM71" s="89"/>
      <c r="BN71" s="89"/>
      <c r="BO71" s="89"/>
      <c r="BP71" s="89"/>
      <c r="BQ71" s="89"/>
      <c r="BR71" s="89"/>
      <c r="BS71" s="89"/>
      <c r="BT71" s="89"/>
      <c r="BU71" s="89"/>
      <c r="BV71" s="89"/>
      <c r="BW71" s="89"/>
      <c r="BX71" s="89"/>
      <c r="BY71" s="89"/>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1"/>
      <c r="BM72" s="89"/>
      <c r="BN72" s="89"/>
      <c r="BO72" s="89"/>
      <c r="BP72" s="89"/>
      <c r="BQ72" s="89"/>
      <c r="BR72" s="89"/>
      <c r="BS72" s="89"/>
      <c r="BT72" s="89"/>
      <c r="BU72" s="89"/>
      <c r="BV72" s="89"/>
      <c r="BW72" s="89"/>
      <c r="BX72" s="89"/>
      <c r="BY72" s="89"/>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1"/>
      <c r="BM73" s="89"/>
      <c r="BN73" s="89"/>
      <c r="BO73" s="89"/>
      <c r="BP73" s="89"/>
      <c r="BQ73" s="89"/>
      <c r="BR73" s="89"/>
      <c r="BS73" s="89"/>
      <c r="BT73" s="89"/>
      <c r="BU73" s="89"/>
      <c r="BV73" s="89"/>
      <c r="BW73" s="89"/>
      <c r="BX73" s="89"/>
      <c r="BY73" s="89"/>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1"/>
      <c r="BM74" s="89"/>
      <c r="BN74" s="89"/>
      <c r="BO74" s="89"/>
      <c r="BP74" s="89"/>
      <c r="BQ74" s="89"/>
      <c r="BR74" s="89"/>
      <c r="BS74" s="89"/>
      <c r="BT74" s="89"/>
      <c r="BU74" s="89"/>
      <c r="BV74" s="89"/>
      <c r="BW74" s="89"/>
      <c r="BX74" s="89"/>
      <c r="BY74" s="89"/>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1"/>
      <c r="BM75" s="89"/>
      <c r="BN75" s="89"/>
      <c r="BO75" s="89"/>
      <c r="BP75" s="89"/>
      <c r="BQ75" s="89"/>
      <c r="BR75" s="89"/>
      <c r="BS75" s="89"/>
      <c r="BT75" s="89"/>
      <c r="BU75" s="89"/>
      <c r="BV75" s="89"/>
      <c r="BW75" s="89"/>
      <c r="BX75" s="89"/>
      <c r="BY75" s="89"/>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1"/>
      <c r="BM76" s="89"/>
      <c r="BN76" s="89"/>
      <c r="BO76" s="89"/>
      <c r="BP76" s="89"/>
      <c r="BQ76" s="89"/>
      <c r="BR76" s="89"/>
      <c r="BS76" s="89"/>
      <c r="BT76" s="89"/>
      <c r="BU76" s="89"/>
      <c r="BV76" s="89"/>
      <c r="BW76" s="89"/>
      <c r="BX76" s="89"/>
      <c r="BY76" s="89"/>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1"/>
      <c r="BM77" s="89"/>
      <c r="BN77" s="89"/>
      <c r="BO77" s="89"/>
      <c r="BP77" s="89"/>
      <c r="BQ77" s="89"/>
      <c r="BR77" s="89"/>
      <c r="BS77" s="89"/>
      <c r="BT77" s="89"/>
      <c r="BU77" s="89"/>
      <c r="BV77" s="89"/>
      <c r="BW77" s="89"/>
      <c r="BX77" s="89"/>
      <c r="BY77" s="89"/>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1"/>
      <c r="BM78" s="89"/>
      <c r="BN78" s="89"/>
      <c r="BO78" s="89"/>
      <c r="BP78" s="89"/>
      <c r="BQ78" s="89"/>
      <c r="BR78" s="89"/>
      <c r="BS78" s="89"/>
      <c r="BT78" s="89"/>
      <c r="BU78" s="89"/>
      <c r="BV78" s="89"/>
      <c r="BW78" s="89"/>
      <c r="BX78" s="89"/>
      <c r="BY78" s="89"/>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1"/>
      <c r="BM79" s="89"/>
      <c r="BN79" s="89"/>
      <c r="BO79" s="89"/>
      <c r="BP79" s="89"/>
      <c r="BQ79" s="89"/>
      <c r="BR79" s="89"/>
      <c r="BS79" s="89"/>
      <c r="BT79" s="89"/>
      <c r="BU79" s="89"/>
      <c r="BV79" s="89"/>
      <c r="BW79" s="89"/>
      <c r="BX79" s="89"/>
      <c r="BY79" s="89"/>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1"/>
      <c r="BM80" s="89"/>
      <c r="BN80" s="89"/>
      <c r="BO80" s="89"/>
      <c r="BP80" s="89"/>
      <c r="BQ80" s="89"/>
      <c r="BR80" s="89"/>
      <c r="BS80" s="89"/>
      <c r="BT80" s="89"/>
      <c r="BU80" s="89"/>
      <c r="BV80" s="89"/>
      <c r="BW80" s="89"/>
      <c r="BX80" s="89"/>
      <c r="BY80" s="89"/>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1"/>
      <c r="BM81" s="89"/>
      <c r="BN81" s="89"/>
      <c r="BO81" s="89"/>
      <c r="BP81" s="89"/>
      <c r="BQ81" s="89"/>
      <c r="BR81" s="89"/>
      <c r="BS81" s="89"/>
      <c r="BT81" s="89"/>
      <c r="BU81" s="89"/>
      <c r="BV81" s="89"/>
      <c r="BW81" s="89"/>
      <c r="BX81" s="89"/>
      <c r="BY81" s="89"/>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lfF4vO8cnOgQUPCy2CroSup5oJDdtDwzT8PreXsCdg1pI1fYXGhPSAM3fj2etqVnjPRWB/7pr1fLduaMGAO7kA==" saltValue="nXq6CxSXN02cREkbfusGD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384224</v>
      </c>
      <c r="D6" s="20">
        <f t="shared" si="3"/>
        <v>46</v>
      </c>
      <c r="E6" s="20">
        <f t="shared" si="3"/>
        <v>1</v>
      </c>
      <c r="F6" s="20">
        <f t="shared" si="3"/>
        <v>0</v>
      </c>
      <c r="G6" s="20">
        <f t="shared" si="3"/>
        <v>1</v>
      </c>
      <c r="H6" s="20" t="str">
        <f t="shared" si="3"/>
        <v>愛媛県　内子町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67.66</v>
      </c>
      <c r="P6" s="21">
        <f t="shared" si="3"/>
        <v>89.97</v>
      </c>
      <c r="Q6" s="21">
        <f t="shared" si="3"/>
        <v>2940</v>
      </c>
      <c r="R6" s="21">
        <f t="shared" si="3"/>
        <v>15406</v>
      </c>
      <c r="S6" s="21">
        <f t="shared" si="3"/>
        <v>299.43</v>
      </c>
      <c r="T6" s="21">
        <f t="shared" si="3"/>
        <v>51.45</v>
      </c>
      <c r="U6" s="21">
        <f t="shared" si="3"/>
        <v>13736</v>
      </c>
      <c r="V6" s="21">
        <f t="shared" si="3"/>
        <v>42.05</v>
      </c>
      <c r="W6" s="21">
        <f t="shared" si="3"/>
        <v>326.66000000000003</v>
      </c>
      <c r="X6" s="22">
        <f>IF(X7="",NA(),X7)</f>
        <v>107.5</v>
      </c>
      <c r="Y6" s="22">
        <f t="shared" ref="Y6:AG6" si="4">IF(Y7="",NA(),Y7)</f>
        <v>116.76</v>
      </c>
      <c r="Z6" s="22">
        <f t="shared" si="4"/>
        <v>113.95</v>
      </c>
      <c r="AA6" s="22">
        <f t="shared" si="4"/>
        <v>116.92</v>
      </c>
      <c r="AB6" s="22">
        <f t="shared" si="4"/>
        <v>118.44</v>
      </c>
      <c r="AC6" s="22">
        <f t="shared" si="4"/>
        <v>108.76</v>
      </c>
      <c r="AD6" s="22">
        <f t="shared" si="4"/>
        <v>108.46</v>
      </c>
      <c r="AE6" s="22">
        <f t="shared" si="4"/>
        <v>109.02</v>
      </c>
      <c r="AF6" s="22">
        <f t="shared" si="4"/>
        <v>107.81</v>
      </c>
      <c r="AG6" s="22">
        <f t="shared" si="4"/>
        <v>107.21</v>
      </c>
      <c r="AH6" s="21" t="str">
        <f>IF(AH7="","",IF(AH7="-","【-】","【"&amp;SUBSTITUTE(TEXT(AH7,"#,##0.00"),"-","△")&amp;"】"))</f>
        <v>【108.70】</v>
      </c>
      <c r="AI6" s="21">
        <f>IF(AI7="",NA(),AI7)</f>
        <v>0</v>
      </c>
      <c r="AJ6" s="21">
        <f t="shared" ref="AJ6:AR6" si="5">IF(AJ7="",NA(),AJ7)</f>
        <v>0</v>
      </c>
      <c r="AK6" s="21">
        <f t="shared" si="5"/>
        <v>0</v>
      </c>
      <c r="AL6" s="21">
        <f t="shared" si="5"/>
        <v>0</v>
      </c>
      <c r="AM6" s="21">
        <f t="shared" si="5"/>
        <v>0</v>
      </c>
      <c r="AN6" s="22">
        <f t="shared" si="5"/>
        <v>7.48</v>
      </c>
      <c r="AO6" s="22">
        <f t="shared" si="5"/>
        <v>11.94</v>
      </c>
      <c r="AP6" s="22">
        <f t="shared" si="5"/>
        <v>11</v>
      </c>
      <c r="AQ6" s="22">
        <f t="shared" si="5"/>
        <v>8.86</v>
      </c>
      <c r="AR6" s="22">
        <f t="shared" si="5"/>
        <v>7.65</v>
      </c>
      <c r="AS6" s="21" t="str">
        <f>IF(AS7="","",IF(AS7="-","【-】","【"&amp;SUBSTITUTE(TEXT(AS7,"#,##0.00"),"-","△")&amp;"】"))</f>
        <v>【1.34】</v>
      </c>
      <c r="AT6" s="22">
        <f>IF(AT7="",NA(),AT7)</f>
        <v>238.63</v>
      </c>
      <c r="AU6" s="22">
        <f t="shared" ref="AU6:BC6" si="6">IF(AU7="",NA(),AU7)</f>
        <v>361.04</v>
      </c>
      <c r="AV6" s="22">
        <f t="shared" si="6"/>
        <v>327.58</v>
      </c>
      <c r="AW6" s="22">
        <f t="shared" si="6"/>
        <v>518.39</v>
      </c>
      <c r="AX6" s="22">
        <f t="shared" si="6"/>
        <v>642.87</v>
      </c>
      <c r="AY6" s="22">
        <f t="shared" si="6"/>
        <v>359.7</v>
      </c>
      <c r="AZ6" s="22">
        <f t="shared" si="6"/>
        <v>362.93</v>
      </c>
      <c r="BA6" s="22">
        <f t="shared" si="6"/>
        <v>371.81</v>
      </c>
      <c r="BB6" s="22">
        <f t="shared" si="6"/>
        <v>384.23</v>
      </c>
      <c r="BC6" s="22">
        <f t="shared" si="6"/>
        <v>364.3</v>
      </c>
      <c r="BD6" s="21" t="str">
        <f>IF(BD7="","",IF(BD7="-","【-】","【"&amp;SUBSTITUTE(TEXT(BD7,"#,##0.00"),"-","△")&amp;"】"))</f>
        <v>【252.29】</v>
      </c>
      <c r="BE6" s="22">
        <f>IF(BE7="",NA(),BE7)</f>
        <v>1026.05</v>
      </c>
      <c r="BF6" s="22">
        <f t="shared" ref="BF6:BN6" si="7">IF(BF7="",NA(),BF7)</f>
        <v>1020.96</v>
      </c>
      <c r="BG6" s="22">
        <f t="shared" si="7"/>
        <v>1015.88</v>
      </c>
      <c r="BH6" s="22">
        <f t="shared" si="7"/>
        <v>973.14</v>
      </c>
      <c r="BI6" s="22">
        <f t="shared" si="7"/>
        <v>962.96</v>
      </c>
      <c r="BJ6" s="22">
        <f t="shared" si="7"/>
        <v>447.01</v>
      </c>
      <c r="BK6" s="22">
        <f t="shared" si="7"/>
        <v>439.05</v>
      </c>
      <c r="BL6" s="22">
        <f t="shared" si="7"/>
        <v>465.85</v>
      </c>
      <c r="BM6" s="22">
        <f t="shared" si="7"/>
        <v>439.43</v>
      </c>
      <c r="BN6" s="22">
        <f t="shared" si="7"/>
        <v>438.41</v>
      </c>
      <c r="BO6" s="21" t="str">
        <f>IF(BO7="","",IF(BO7="-","【-】","【"&amp;SUBSTITUTE(TEXT(BO7,"#,##0.00"),"-","△")&amp;"】"))</f>
        <v>【268.07】</v>
      </c>
      <c r="BP6" s="22">
        <f>IF(BP7="",NA(),BP7)</f>
        <v>81.78</v>
      </c>
      <c r="BQ6" s="22">
        <f t="shared" ref="BQ6:BY6" si="8">IF(BQ7="",NA(),BQ7)</f>
        <v>87.78</v>
      </c>
      <c r="BR6" s="22">
        <f t="shared" si="8"/>
        <v>87.92</v>
      </c>
      <c r="BS6" s="22">
        <f t="shared" si="8"/>
        <v>91.24</v>
      </c>
      <c r="BT6" s="22">
        <f t="shared" si="8"/>
        <v>94.2</v>
      </c>
      <c r="BU6" s="22">
        <f t="shared" si="8"/>
        <v>95.81</v>
      </c>
      <c r="BV6" s="22">
        <f t="shared" si="8"/>
        <v>95.26</v>
      </c>
      <c r="BW6" s="22">
        <f t="shared" si="8"/>
        <v>92.39</v>
      </c>
      <c r="BX6" s="22">
        <f t="shared" si="8"/>
        <v>94.41</v>
      </c>
      <c r="BY6" s="22">
        <f t="shared" si="8"/>
        <v>90.96</v>
      </c>
      <c r="BZ6" s="21" t="str">
        <f>IF(BZ7="","",IF(BZ7="-","【-】","【"&amp;SUBSTITUTE(TEXT(BZ7,"#,##0.00"),"-","△")&amp;"】"))</f>
        <v>【97.47】</v>
      </c>
      <c r="CA6" s="22">
        <f>IF(CA7="",NA(),CA7)</f>
        <v>190.22</v>
      </c>
      <c r="CB6" s="22">
        <f t="shared" ref="CB6:CJ6" si="9">IF(CB7="",NA(),CB7)</f>
        <v>181.02</v>
      </c>
      <c r="CC6" s="22">
        <f t="shared" si="9"/>
        <v>180.6</v>
      </c>
      <c r="CD6" s="22">
        <f t="shared" si="9"/>
        <v>177.33</v>
      </c>
      <c r="CE6" s="22">
        <f t="shared" si="9"/>
        <v>172.32</v>
      </c>
      <c r="CF6" s="22">
        <f t="shared" si="9"/>
        <v>189.58</v>
      </c>
      <c r="CG6" s="22">
        <f t="shared" si="9"/>
        <v>192.82</v>
      </c>
      <c r="CH6" s="22">
        <f t="shared" si="9"/>
        <v>192.98</v>
      </c>
      <c r="CI6" s="22">
        <f t="shared" si="9"/>
        <v>192.13</v>
      </c>
      <c r="CJ6" s="22">
        <f t="shared" si="9"/>
        <v>197.04</v>
      </c>
      <c r="CK6" s="21" t="str">
        <f>IF(CK7="","",IF(CK7="-","【-】","【"&amp;SUBSTITUTE(TEXT(CK7,"#,##0.00"),"-","△")&amp;"】"))</f>
        <v>【174.75】</v>
      </c>
      <c r="CL6" s="22">
        <f>IF(CL7="",NA(),CL7)</f>
        <v>65.11</v>
      </c>
      <c r="CM6" s="22">
        <f t="shared" ref="CM6:CU6" si="10">IF(CM7="",NA(),CM7)</f>
        <v>60.06</v>
      </c>
      <c r="CN6" s="22">
        <f t="shared" si="10"/>
        <v>57.93</v>
      </c>
      <c r="CO6" s="22">
        <f t="shared" si="10"/>
        <v>54.04</v>
      </c>
      <c r="CP6" s="22">
        <f t="shared" si="10"/>
        <v>54.8</v>
      </c>
      <c r="CQ6" s="22">
        <f t="shared" si="10"/>
        <v>55.22</v>
      </c>
      <c r="CR6" s="22">
        <f t="shared" si="10"/>
        <v>54.05</v>
      </c>
      <c r="CS6" s="22">
        <f t="shared" si="10"/>
        <v>54.43</v>
      </c>
      <c r="CT6" s="22">
        <f t="shared" si="10"/>
        <v>53.87</v>
      </c>
      <c r="CU6" s="22">
        <f t="shared" si="10"/>
        <v>54.49</v>
      </c>
      <c r="CV6" s="21" t="str">
        <f>IF(CV7="","",IF(CV7="-","【-】","【"&amp;SUBSTITUTE(TEXT(CV7,"#,##0.00"),"-","△")&amp;"】"))</f>
        <v>【59.97】</v>
      </c>
      <c r="CW6" s="22">
        <f>IF(CW7="",NA(),CW7)</f>
        <v>71</v>
      </c>
      <c r="CX6" s="22">
        <f t="shared" ref="CX6:DF6" si="11">IF(CX7="",NA(),CX7)</f>
        <v>74.760000000000005</v>
      </c>
      <c r="CY6" s="22">
        <f t="shared" si="11"/>
        <v>77.260000000000005</v>
      </c>
      <c r="CZ6" s="22">
        <f t="shared" si="11"/>
        <v>80.760000000000005</v>
      </c>
      <c r="DA6" s="22">
        <f t="shared" si="11"/>
        <v>82.36</v>
      </c>
      <c r="DB6" s="22">
        <f t="shared" si="11"/>
        <v>80.930000000000007</v>
      </c>
      <c r="DC6" s="22">
        <f t="shared" si="11"/>
        <v>80.510000000000005</v>
      </c>
      <c r="DD6" s="22">
        <f t="shared" si="11"/>
        <v>79.44</v>
      </c>
      <c r="DE6" s="22">
        <f t="shared" si="11"/>
        <v>79.489999999999995</v>
      </c>
      <c r="DF6" s="22">
        <f t="shared" si="11"/>
        <v>78.8</v>
      </c>
      <c r="DG6" s="21" t="str">
        <f>IF(DG7="","",IF(DG7="-","【-】","【"&amp;SUBSTITUTE(TEXT(DG7,"#,##0.00"),"-","△")&amp;"】"))</f>
        <v>【89.76】</v>
      </c>
      <c r="DH6" s="22">
        <f>IF(DH7="",NA(),DH7)</f>
        <v>27.67</v>
      </c>
      <c r="DI6" s="22">
        <f t="shared" ref="DI6:DQ6" si="12">IF(DI7="",NA(),DI7)</f>
        <v>30.02</v>
      </c>
      <c r="DJ6" s="22">
        <f t="shared" si="12"/>
        <v>31.66</v>
      </c>
      <c r="DK6" s="22">
        <f t="shared" si="12"/>
        <v>33.97</v>
      </c>
      <c r="DL6" s="22">
        <f t="shared" si="12"/>
        <v>36.21</v>
      </c>
      <c r="DM6" s="22">
        <f t="shared" si="12"/>
        <v>47.97</v>
      </c>
      <c r="DN6" s="22">
        <f t="shared" si="12"/>
        <v>49.12</v>
      </c>
      <c r="DO6" s="22">
        <f t="shared" si="12"/>
        <v>49.39</v>
      </c>
      <c r="DP6" s="22">
        <f t="shared" si="12"/>
        <v>50.75</v>
      </c>
      <c r="DQ6" s="22">
        <f t="shared" si="12"/>
        <v>51.72</v>
      </c>
      <c r="DR6" s="21" t="str">
        <f>IF(DR7="","",IF(DR7="-","【-】","【"&amp;SUBSTITUTE(TEXT(DR7,"#,##0.00"),"-","△")&amp;"】"))</f>
        <v>【51.51】</v>
      </c>
      <c r="DS6" s="21">
        <f>IF(DS7="",NA(),DS7)</f>
        <v>0</v>
      </c>
      <c r="DT6" s="21">
        <f t="shared" ref="DT6:EB6" si="13">IF(DT7="",NA(),DT7)</f>
        <v>0</v>
      </c>
      <c r="DU6" s="21">
        <f t="shared" si="13"/>
        <v>0</v>
      </c>
      <c r="DV6" s="22">
        <f t="shared" si="13"/>
        <v>18.670000000000002</v>
      </c>
      <c r="DW6" s="22">
        <f t="shared" si="13"/>
        <v>20.34</v>
      </c>
      <c r="DX6" s="22">
        <f t="shared" si="13"/>
        <v>15.33</v>
      </c>
      <c r="DY6" s="22">
        <f t="shared" si="13"/>
        <v>16.760000000000002</v>
      </c>
      <c r="DZ6" s="22">
        <f t="shared" si="13"/>
        <v>18.57</v>
      </c>
      <c r="EA6" s="22">
        <f t="shared" si="13"/>
        <v>21.14</v>
      </c>
      <c r="EB6" s="22">
        <f t="shared" si="13"/>
        <v>22.12</v>
      </c>
      <c r="EC6" s="21" t="str">
        <f>IF(EC7="","",IF(EC7="-","【-】","【"&amp;SUBSTITUTE(TEXT(EC7,"#,##0.00"),"-","△")&amp;"】"))</f>
        <v>【23.75】</v>
      </c>
      <c r="ED6" s="22">
        <f>IF(ED7="",NA(),ED7)</f>
        <v>1.52</v>
      </c>
      <c r="EE6" s="22">
        <f t="shared" ref="EE6:EM6" si="14">IF(EE7="",NA(),EE7)</f>
        <v>0.44</v>
      </c>
      <c r="EF6" s="22">
        <f t="shared" si="14"/>
        <v>0.38</v>
      </c>
      <c r="EG6" s="22">
        <f t="shared" si="14"/>
        <v>0.22</v>
      </c>
      <c r="EH6" s="22">
        <f t="shared" si="14"/>
        <v>0.15</v>
      </c>
      <c r="EI6" s="22">
        <f t="shared" si="14"/>
        <v>0.43</v>
      </c>
      <c r="EJ6" s="22">
        <f t="shared" si="14"/>
        <v>0.42</v>
      </c>
      <c r="EK6" s="22">
        <f t="shared" si="14"/>
        <v>0.44</v>
      </c>
      <c r="EL6" s="22">
        <f t="shared" si="14"/>
        <v>0.5</v>
      </c>
      <c r="EM6" s="22">
        <f t="shared" si="14"/>
        <v>0.4</v>
      </c>
      <c r="EN6" s="21" t="str">
        <f>IF(EN7="","",IF(EN7="-","【-】","【"&amp;SUBSTITUTE(TEXT(EN7,"#,##0.00"),"-","△")&amp;"】"))</f>
        <v>【0.67】</v>
      </c>
    </row>
    <row r="7" spans="1:144" s="23" customFormat="1" x14ac:dyDescent="0.15">
      <c r="A7" s="15"/>
      <c r="B7" s="24">
        <v>2022</v>
      </c>
      <c r="C7" s="24">
        <v>384224</v>
      </c>
      <c r="D7" s="24">
        <v>46</v>
      </c>
      <c r="E7" s="24">
        <v>1</v>
      </c>
      <c r="F7" s="24">
        <v>0</v>
      </c>
      <c r="G7" s="24">
        <v>1</v>
      </c>
      <c r="H7" s="24" t="s">
        <v>93</v>
      </c>
      <c r="I7" s="24" t="s">
        <v>94</v>
      </c>
      <c r="J7" s="24" t="s">
        <v>95</v>
      </c>
      <c r="K7" s="24" t="s">
        <v>96</v>
      </c>
      <c r="L7" s="24" t="s">
        <v>97</v>
      </c>
      <c r="M7" s="24" t="s">
        <v>98</v>
      </c>
      <c r="N7" s="25" t="s">
        <v>99</v>
      </c>
      <c r="O7" s="25">
        <v>67.66</v>
      </c>
      <c r="P7" s="25">
        <v>89.97</v>
      </c>
      <c r="Q7" s="25">
        <v>2940</v>
      </c>
      <c r="R7" s="25">
        <v>15406</v>
      </c>
      <c r="S7" s="25">
        <v>299.43</v>
      </c>
      <c r="T7" s="25">
        <v>51.45</v>
      </c>
      <c r="U7" s="25">
        <v>13736</v>
      </c>
      <c r="V7" s="25">
        <v>42.05</v>
      </c>
      <c r="W7" s="25">
        <v>326.66000000000003</v>
      </c>
      <c r="X7" s="25">
        <v>107.5</v>
      </c>
      <c r="Y7" s="25">
        <v>116.76</v>
      </c>
      <c r="Z7" s="25">
        <v>113.95</v>
      </c>
      <c r="AA7" s="25">
        <v>116.92</v>
      </c>
      <c r="AB7" s="25">
        <v>118.44</v>
      </c>
      <c r="AC7" s="25">
        <v>108.76</v>
      </c>
      <c r="AD7" s="25">
        <v>108.46</v>
      </c>
      <c r="AE7" s="25">
        <v>109.02</v>
      </c>
      <c r="AF7" s="25">
        <v>107.81</v>
      </c>
      <c r="AG7" s="25">
        <v>107.21</v>
      </c>
      <c r="AH7" s="25">
        <v>108.7</v>
      </c>
      <c r="AI7" s="25">
        <v>0</v>
      </c>
      <c r="AJ7" s="25">
        <v>0</v>
      </c>
      <c r="AK7" s="25">
        <v>0</v>
      </c>
      <c r="AL7" s="25">
        <v>0</v>
      </c>
      <c r="AM7" s="25">
        <v>0</v>
      </c>
      <c r="AN7" s="25">
        <v>7.48</v>
      </c>
      <c r="AO7" s="25">
        <v>11.94</v>
      </c>
      <c r="AP7" s="25">
        <v>11</v>
      </c>
      <c r="AQ7" s="25">
        <v>8.86</v>
      </c>
      <c r="AR7" s="25">
        <v>7.65</v>
      </c>
      <c r="AS7" s="25">
        <v>1.34</v>
      </c>
      <c r="AT7" s="25">
        <v>238.63</v>
      </c>
      <c r="AU7" s="25">
        <v>361.04</v>
      </c>
      <c r="AV7" s="25">
        <v>327.58</v>
      </c>
      <c r="AW7" s="25">
        <v>518.39</v>
      </c>
      <c r="AX7" s="25">
        <v>642.87</v>
      </c>
      <c r="AY7" s="25">
        <v>359.7</v>
      </c>
      <c r="AZ7" s="25">
        <v>362.93</v>
      </c>
      <c r="BA7" s="25">
        <v>371.81</v>
      </c>
      <c r="BB7" s="25">
        <v>384.23</v>
      </c>
      <c r="BC7" s="25">
        <v>364.3</v>
      </c>
      <c r="BD7" s="25">
        <v>252.29</v>
      </c>
      <c r="BE7" s="25">
        <v>1026.05</v>
      </c>
      <c r="BF7" s="25">
        <v>1020.96</v>
      </c>
      <c r="BG7" s="25">
        <v>1015.88</v>
      </c>
      <c r="BH7" s="25">
        <v>973.14</v>
      </c>
      <c r="BI7" s="25">
        <v>962.96</v>
      </c>
      <c r="BJ7" s="25">
        <v>447.01</v>
      </c>
      <c r="BK7" s="25">
        <v>439.05</v>
      </c>
      <c r="BL7" s="25">
        <v>465.85</v>
      </c>
      <c r="BM7" s="25">
        <v>439.43</v>
      </c>
      <c r="BN7" s="25">
        <v>438.41</v>
      </c>
      <c r="BO7" s="25">
        <v>268.07</v>
      </c>
      <c r="BP7" s="25">
        <v>81.78</v>
      </c>
      <c r="BQ7" s="25">
        <v>87.78</v>
      </c>
      <c r="BR7" s="25">
        <v>87.92</v>
      </c>
      <c r="BS7" s="25">
        <v>91.24</v>
      </c>
      <c r="BT7" s="25">
        <v>94.2</v>
      </c>
      <c r="BU7" s="25">
        <v>95.81</v>
      </c>
      <c r="BV7" s="25">
        <v>95.26</v>
      </c>
      <c r="BW7" s="25">
        <v>92.39</v>
      </c>
      <c r="BX7" s="25">
        <v>94.41</v>
      </c>
      <c r="BY7" s="25">
        <v>90.96</v>
      </c>
      <c r="BZ7" s="25">
        <v>97.47</v>
      </c>
      <c r="CA7" s="25">
        <v>190.22</v>
      </c>
      <c r="CB7" s="25">
        <v>181.02</v>
      </c>
      <c r="CC7" s="25">
        <v>180.6</v>
      </c>
      <c r="CD7" s="25">
        <v>177.33</v>
      </c>
      <c r="CE7" s="25">
        <v>172.32</v>
      </c>
      <c r="CF7" s="25">
        <v>189.58</v>
      </c>
      <c r="CG7" s="25">
        <v>192.82</v>
      </c>
      <c r="CH7" s="25">
        <v>192.98</v>
      </c>
      <c r="CI7" s="25">
        <v>192.13</v>
      </c>
      <c r="CJ7" s="25">
        <v>197.04</v>
      </c>
      <c r="CK7" s="25">
        <v>174.75</v>
      </c>
      <c r="CL7" s="25">
        <v>65.11</v>
      </c>
      <c r="CM7" s="25">
        <v>60.06</v>
      </c>
      <c r="CN7" s="25">
        <v>57.93</v>
      </c>
      <c r="CO7" s="25">
        <v>54.04</v>
      </c>
      <c r="CP7" s="25">
        <v>54.8</v>
      </c>
      <c r="CQ7" s="25">
        <v>55.22</v>
      </c>
      <c r="CR7" s="25">
        <v>54.05</v>
      </c>
      <c r="CS7" s="25">
        <v>54.43</v>
      </c>
      <c r="CT7" s="25">
        <v>53.87</v>
      </c>
      <c r="CU7" s="25">
        <v>54.49</v>
      </c>
      <c r="CV7" s="25">
        <v>59.97</v>
      </c>
      <c r="CW7" s="25">
        <v>71</v>
      </c>
      <c r="CX7" s="25">
        <v>74.760000000000005</v>
      </c>
      <c r="CY7" s="25">
        <v>77.260000000000005</v>
      </c>
      <c r="CZ7" s="25">
        <v>80.760000000000005</v>
      </c>
      <c r="DA7" s="25">
        <v>82.36</v>
      </c>
      <c r="DB7" s="25">
        <v>80.930000000000007</v>
      </c>
      <c r="DC7" s="25">
        <v>80.510000000000005</v>
      </c>
      <c r="DD7" s="25">
        <v>79.44</v>
      </c>
      <c r="DE7" s="25">
        <v>79.489999999999995</v>
      </c>
      <c r="DF7" s="25">
        <v>78.8</v>
      </c>
      <c r="DG7" s="25">
        <v>89.76</v>
      </c>
      <c r="DH7" s="25">
        <v>27.67</v>
      </c>
      <c r="DI7" s="25">
        <v>30.02</v>
      </c>
      <c r="DJ7" s="25">
        <v>31.66</v>
      </c>
      <c r="DK7" s="25">
        <v>33.97</v>
      </c>
      <c r="DL7" s="25">
        <v>36.21</v>
      </c>
      <c r="DM7" s="25">
        <v>47.97</v>
      </c>
      <c r="DN7" s="25">
        <v>49.12</v>
      </c>
      <c r="DO7" s="25">
        <v>49.39</v>
      </c>
      <c r="DP7" s="25">
        <v>50.75</v>
      </c>
      <c r="DQ7" s="25">
        <v>51.72</v>
      </c>
      <c r="DR7" s="25">
        <v>51.51</v>
      </c>
      <c r="DS7" s="25">
        <v>0</v>
      </c>
      <c r="DT7" s="25">
        <v>0</v>
      </c>
      <c r="DU7" s="25">
        <v>0</v>
      </c>
      <c r="DV7" s="25">
        <v>18.670000000000002</v>
      </c>
      <c r="DW7" s="25">
        <v>20.34</v>
      </c>
      <c r="DX7" s="25">
        <v>15.33</v>
      </c>
      <c r="DY7" s="25">
        <v>16.760000000000002</v>
      </c>
      <c r="DZ7" s="25">
        <v>18.57</v>
      </c>
      <c r="EA7" s="25">
        <v>21.14</v>
      </c>
      <c r="EB7" s="25">
        <v>22.12</v>
      </c>
      <c r="EC7" s="25">
        <v>23.75</v>
      </c>
      <c r="ED7" s="25">
        <v>1.52</v>
      </c>
      <c r="EE7" s="25">
        <v>0.44</v>
      </c>
      <c r="EF7" s="25">
        <v>0.38</v>
      </c>
      <c r="EG7" s="25">
        <v>0.22</v>
      </c>
      <c r="EH7" s="25">
        <v>0.15</v>
      </c>
      <c r="EI7" s="25">
        <v>0.43</v>
      </c>
      <c r="EJ7" s="25">
        <v>0.42</v>
      </c>
      <c r="EK7" s="25">
        <v>0.44</v>
      </c>
      <c r="EL7" s="25">
        <v>0.5</v>
      </c>
      <c r="EM7" s="25">
        <v>0.4</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108</v>
      </c>
      <c r="E13" t="s">
        <v>109</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cp:lastPrinted>2024-02-12T07:56:35Z</cp:lastPrinted>
  <dcterms:created xsi:type="dcterms:W3CDTF">2023-12-05T01:00:18Z</dcterms:created>
  <dcterms:modified xsi:type="dcterms:W3CDTF">2023-12-05T01:00:18Z</dcterms:modified>
  <cp:category/>
</cp:coreProperties>
</file>