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h.kogoe\Documents\水道課\★水道課(松浦）\経営分析\R6.1\【経営比較分析表】2022_384887_46_010\"/>
    </mc:Choice>
  </mc:AlternateContent>
  <workbookProtection workbookAlgorithmName="SHA-512" workbookHashValue="1IpOreEFj9Vsp4qoifMSHrm+Lv7Mlwj45jWy3ytl6WM8l0301iR0nSih6a+Lt92KM0YVVi6K1TItDoDSI+u2MA==" workbookSaltValue="6hkcfb6mZqje8Iranbczm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<sst xmlns="http://schemas.openxmlformats.org/spreadsheetml/2006/main" count="228" uniqueCount="114">
  <si>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</si>
  <si>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</si>
  <si>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</si>
  <si>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</si>
  <si>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</si>
  <si>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</si>
  <si>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</si>
  <si>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</si>
  <si>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</si>
  <si>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</si>
  <si>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</si>
  <si>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</si>
  <si>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</si>
  <si>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</si>
  <si>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</si>
  <si>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</si>
  <si>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</si>
  <si>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</si>
  <si>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</si>
  <si>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</si>
  <si>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</si>
  <si>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</si>
  <si>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</si>
  <si>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</si>
  <si>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</si>
  <si>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</si>
  <si>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</si>
  <si>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</si>
  <si>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</si>
  <si>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</si>
  <si>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</si>
  <si>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</si>
  <si>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</si>
  <si>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</si>
  <si>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</si>
  <si>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</si>
  <si>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</si>
  <si>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</si>
  <si>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</si>
  <si>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</si>
  <si>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</si>
  <si>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</si>
  <si>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</si>
  <si>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</si>
  <si>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</si>
  <si>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</si>
  <si>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</si>
  <si>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</si>
  <si>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</si>
  <si>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</si>
  <si>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</si>
  <si>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</si>
  <si>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</si>
  <si>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</si>
  <si>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</si>
  <si>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</si>
  <si>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</si>
  <si>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</si>
  <si>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</si>
  <si>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</si>
  <si>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</si>
  <si>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</si>
  <si>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</si>
  <si>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</si>
  <si>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</si>
  <si>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</si>
  <si>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</si>
  <si>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</si>
  <si>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</si>
  <si>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</si>
  <si>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</si>
  <si>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</si>
  <si>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</si>
  <si>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</si>
  <si>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</si>
  <si>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</si>
  <si>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</si>
  <si>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</si>
  <si>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</si>
  <si>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</si>
  <si>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</si>
  <si>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</si>
  <si>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</si>
  <si>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</si>
  <si>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</si>
  <si>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</si>
  <si>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</si>
  <si>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</si>
  <si>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</si>
  <si>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</si>
  <si>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</si>
  <si>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</si>
  <si>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</si>
  <si>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</si>
  <si>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</si>
  <si>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</si>
  <si>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</si>
  <si>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</si>
  <si>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</si>
  <si>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</si>
  <si>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</si>
  <si>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</si>
  <si>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</si>
  <si>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</si>
  <si>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</si>
  <si>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</si>
  <si>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</si>
  <si>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</si>
  <si>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</si>
  <si>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</si>
  <si>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</si>
  <si>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効率化について、経常収支比率・累積欠損比率とも全国平均・類似団体平均値よりおおむね良好な数値を表している。流動比率については改善傾向にあるが、全国平均・類似団体平均より低い数値なので少しでも近づけるようにつとめたい。料金回収率については全国平均値、類似団体平均値よりも良い数値となっている。給水原価については全国平均と類似団体平均の間に位置している。有収率については全国平均・類似団体を下回っており、計画的な漏水調査等を実施し、有収率100％に少しでも近づけたい。管路更新率については改良工事費に制限があり伸びていく見込みは少ないが、耐震化等施設の更新と合わせて計画的に実施していきたい。</t>
    <rPh sb="70" eb="72">
      <t>カイゼン</t>
    </rPh>
    <rPh sb="72" eb="74">
      <t>ケイコウ</t>
    </rPh>
    <phoneticPr fontId="4"/>
  </si>
  <si>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流動比率について、平成27年度以降、減少傾向にあったが、少し上昇傾向に改善した。しかしながら、全国平均・類似団体平均値を下回っているので少しでも近づけるようにつとめたい。企業債残高対給水収益比率については、減少傾向にはあるものの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類似団体平均値を上回っている。有収率については全国平均・類似団体平均値を下回っている。老朽管等からの漏水・事故等による漏水が原因であり、計画的な漏水調査を実施し有収率のアップにつとめたい。</t>
    <rPh sb="160" eb="162">
      <t>ケイコウ</t>
    </rPh>
    <rPh sb="163" eb="165">
      <t>カイゼン</t>
    </rPh>
    <rPh sb="231" eb="233">
      <t>ゲンショウ</t>
    </rPh>
    <rPh sb="233" eb="235">
      <t>ケイコウ</t>
    </rPh>
    <phoneticPr fontId="4"/>
  </si>
  <si>
    <t>　有形固定資産減価償却率について、値が平均値と差があるが、令和5年度以降に更新を完了する施設もあり、今後減少することが見込まれる。管路経年化率は、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ている。更新等の必要性がでてきているので配水池等の施設の耐震化と合わせて計画的な更新を実施していく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</si>
</sst>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0.23</c:v>
                </c:pt>
                <c:pt idx="1">
                  <c:v>0.09</c:v>
                </c:pt>
                <c:pt idx="2">
                  <c:v>0.37</c:v>
                </c:pt>
                <c:pt idx="3">
                  <c:v>0.32</c:v>
                </c:pt>
                <c:pt idx="4">
                  <c:v>0.47</c:v>
                </c:pt>
              </c:numCache>
            </c:numRef>
          </c:val>
          <c:extLst>
            <c:ext xmlns:c16="http://schemas.microsoft.com/office/drawing/2014/chart" uri="{C3380CC4-5D6E-409C-BE32-E72D297353CC}">
              <c16:uniqueId val="{00000000-821C-40E7-81E4-120939A794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821C-40E7-81E4-120939A794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70.44</c:v>
                </c:pt>
                <c:pt idx="1">
                  <c:v>61.51</c:v>
                </c:pt>
                <c:pt idx="2">
                  <c:v>61.34</c:v>
                </c:pt>
                <c:pt idx="3">
                  <c:v>59.21</c:v>
                </c:pt>
                <c:pt idx="4">
                  <c:v>58.66</c:v>
                </c:pt>
              </c:numCache>
            </c:numRef>
          </c:val>
          <c:extLst>
            <c:ext xmlns:c16="http://schemas.microsoft.com/office/drawing/2014/chart" uri="{C3380CC4-5D6E-409C-BE32-E72D297353CC}">
              <c16:uniqueId val="{00000000-16EA-4926-8036-9D808DA04B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16EA-4926-8036-9D808DA04B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67.75</c:v>
                </c:pt>
                <c:pt idx="1">
                  <c:v>75.02</c:v>
                </c:pt>
                <c:pt idx="2">
                  <c:v>74.459999999999994</c:v>
                </c:pt>
                <c:pt idx="3">
                  <c:v>75.66</c:v>
                </c:pt>
                <c:pt idx="4">
                  <c:v>74.44</c:v>
                </c:pt>
              </c:numCache>
            </c:numRef>
          </c:val>
          <c:extLst>
            <c:ext xmlns:c16="http://schemas.microsoft.com/office/drawing/2014/chart" uri="{C3380CC4-5D6E-409C-BE32-E72D297353CC}">
              <c16:uniqueId val="{00000000-0937-4CF6-AE20-EA5A04D426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937-4CF6-AE20-EA5A04D426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126.9</c:v>
                </c:pt>
                <c:pt idx="1">
                  <c:v>131.83000000000001</c:v>
                </c:pt>
                <c:pt idx="2">
                  <c:v>131.59</c:v>
                </c:pt>
                <c:pt idx="3">
                  <c:v>130.57</c:v>
                </c:pt>
                <c:pt idx="4">
                  <c:v>122.04</c:v>
                </c:pt>
              </c:numCache>
            </c:numRef>
          </c:val>
          <c:extLst>
            <c:ext xmlns:c16="http://schemas.microsoft.com/office/drawing/2014/chart" uri="{C3380CC4-5D6E-409C-BE32-E72D297353CC}">
              <c16:uniqueId val="{00000000-7E1A-4CB0-A182-0AC960F39C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E1A-4CB0-A182-0AC960F39C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54.22</c:v>
                </c:pt>
                <c:pt idx="1">
                  <c:v>55.93</c:v>
                </c:pt>
                <c:pt idx="2">
                  <c:v>56.81</c:v>
                </c:pt>
                <c:pt idx="3">
                  <c:v>58.26</c:v>
                </c:pt>
                <c:pt idx="4">
                  <c:v>59.67</c:v>
                </c:pt>
              </c:numCache>
            </c:numRef>
          </c:val>
          <c:extLst>
            <c:ext xmlns:c16="http://schemas.microsoft.com/office/drawing/2014/chart" uri="{C3380CC4-5D6E-409C-BE32-E72D297353CC}">
              <c16:uniqueId val="{00000000-4AC5-47BD-8BD9-0344A2591A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4AC5-47BD-8BD9-0344A2591A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4.63</c:v>
                </c:pt>
                <c:pt idx="3" formatCode="#,##0.00;&quot;△&quot;#,##0.00;&quot;-&quot;">
                  <c:v>4.29</c:v>
                </c:pt>
                <c:pt idx="4" formatCode="#,##0.00;&quot;△&quot;#,##0.00;&quot;-&quot;">
                  <c:v>6.37</c:v>
                </c:pt>
              </c:numCache>
            </c:numRef>
          </c:val>
          <c:extLst>
            <c:ext xmlns:c16="http://schemas.microsoft.com/office/drawing/2014/chart" uri="{C3380CC4-5D6E-409C-BE32-E72D297353CC}">
              <c16:uniqueId val="{00000000-78BF-441C-98FB-CB3B20E3D7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78BF-441C-98FB-CB3B20E3D7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62-447A-988E-682D90EDD68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3A62-447A-988E-682D90EDD68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93.19</c:v>
                </c:pt>
                <c:pt idx="1">
                  <c:v>93.6</c:v>
                </c:pt>
                <c:pt idx="2">
                  <c:v>107.4</c:v>
                </c:pt>
                <c:pt idx="3">
                  <c:v>104.37</c:v>
                </c:pt>
                <c:pt idx="4">
                  <c:v>147.41</c:v>
                </c:pt>
              </c:numCache>
            </c:numRef>
          </c:val>
          <c:extLst>
            <c:ext xmlns:c16="http://schemas.microsoft.com/office/drawing/2014/chart" uri="{C3380CC4-5D6E-409C-BE32-E72D297353CC}">
              <c16:uniqueId val="{00000000-CD02-4BE9-8A93-DEF2871D15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CD02-4BE9-8A93-DEF2871D15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822.52</c:v>
                </c:pt>
                <c:pt idx="1">
                  <c:v>761.68</c:v>
                </c:pt>
                <c:pt idx="2">
                  <c:v>728.98</c:v>
                </c:pt>
                <c:pt idx="3">
                  <c:v>682.79</c:v>
                </c:pt>
                <c:pt idx="4">
                  <c:v>680.85</c:v>
                </c:pt>
              </c:numCache>
            </c:numRef>
          </c:val>
          <c:extLst>
            <c:ext xmlns:c16="http://schemas.microsoft.com/office/drawing/2014/chart" uri="{C3380CC4-5D6E-409C-BE32-E72D297353CC}">
              <c16:uniqueId val="{00000000-AFE6-4910-8B50-1CF6197844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AFE6-4910-8B50-1CF6197844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121.05</c:v>
                </c:pt>
                <c:pt idx="1">
                  <c:v>143.01</c:v>
                </c:pt>
                <c:pt idx="2">
                  <c:v>141.56</c:v>
                </c:pt>
                <c:pt idx="3">
                  <c:v>140.9</c:v>
                </c:pt>
                <c:pt idx="4">
                  <c:v>125.55</c:v>
                </c:pt>
              </c:numCache>
            </c:numRef>
          </c:val>
          <c:extLst>
            <c:ext xmlns:c16="http://schemas.microsoft.com/office/drawing/2014/chart" uri="{C3380CC4-5D6E-409C-BE32-E72D297353CC}">
              <c16:uniqueId val="{00000000-1B1C-44E8-A52E-9CDE7EE319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1B1C-44E8-A52E-9CDE7EE319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220.75</c:v>
                </c:pt>
                <c:pt idx="1">
                  <c:v>188.97</c:v>
                </c:pt>
                <c:pt idx="2">
                  <c:v>192.48</c:v>
                </c:pt>
                <c:pt idx="3">
                  <c:v>193.12</c:v>
                </c:pt>
                <c:pt idx="4">
                  <c:v>217.09</c:v>
                </c:pt>
              </c:numCache>
            </c:numRef>
          </c:val>
          <c:extLst>
            <c:ext xmlns:c16="http://schemas.microsoft.com/office/drawing/2014/chart" uri="{C3380CC4-5D6E-409C-BE32-E72D297353CC}">
              <c16:uniqueId val="{00000000-4C78-4846-A189-FEE132E240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4C78-4846-A189-FEE132E240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0" zoomScale="85" zoomScaleNormal="85"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鬼北町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自治体職員</v>
      </c>
      <c r="AE8" s="75"/>
      <c r="AF8" s="75"/>
      <c r="AG8" s="75"/>
      <c r="AH8" s="75"/>
      <c r="AI8" s="75"/>
      <c r="AJ8" s="75"/>
      <c r="AK8" s="2"/>
      <c r="AL8" s="66">
        <f>データ!$R$6</f>
        <v>9563</v>
      </c>
      <c r="AM8" s="66"/>
      <c r="AN8" s="66"/>
      <c r="AO8" s="66"/>
      <c r="AP8" s="66"/>
      <c r="AQ8" s="66"/>
      <c r="AR8" s="66"/>
      <c r="AS8" s="66"/>
      <c r="AT8" s="37">
        <f>データ!$S$6</f>
        <v>241.88</v>
      </c>
      <c r="AU8" s="38"/>
      <c r="AV8" s="38"/>
      <c r="AW8" s="38"/>
      <c r="AX8" s="38"/>
      <c r="AY8" s="38"/>
      <c r="AZ8" s="38"/>
      <c r="BA8" s="38"/>
      <c r="BB8" s="55">
        <f>データ!$T$6</f>
        <v>39.54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64.260000000000005</v>
      </c>
      <c r="J10" s="38"/>
      <c r="K10" s="38"/>
      <c r="L10" s="38"/>
      <c r="M10" s="38"/>
      <c r="N10" s="38"/>
      <c r="O10" s="65"/>
      <c r="P10" s="55">
        <f>データ!$P$6</f>
        <v>99.84</v>
      </c>
      <c r="Q10" s="55"/>
      <c r="R10" s="55"/>
      <c r="S10" s="55"/>
      <c r="T10" s="55"/>
      <c r="U10" s="55"/>
      <c r="V10" s="55"/>
      <c r="W10" s="66">
        <f>データ!$Q$6</f>
        <v>5170</v>
      </c>
      <c r="X10" s="66"/>
      <c r="Y10" s="66"/>
      <c r="Z10" s="66"/>
      <c r="AA10" s="66"/>
      <c r="AB10" s="66"/>
      <c r="AC10" s="66"/>
      <c r="AD10" s="2"/>
      <c r="AE10" s="2"/>
      <c r="AF10" s="2"/>
      <c r="AG10" s="2"/>
      <c r="AH10" s="2"/>
      <c r="AI10" s="2"/>
      <c r="AJ10" s="2"/>
      <c r="AK10" s="2"/>
      <c r="AL10" s="66">
        <f>データ!$U$6</f>
        <v>9167</v>
      </c>
      <c r="AM10" s="66"/>
      <c r="AN10" s="66"/>
      <c r="AO10" s="66"/>
      <c r="AP10" s="66"/>
      <c r="AQ10" s="66"/>
      <c r="AR10" s="66"/>
      <c r="AS10" s="66"/>
      <c r="AT10" s="37">
        <f>データ!$V$6</f>
        <v>34.03</v>
      </c>
      <c r="AU10" s="38"/>
      <c r="AV10" s="38"/>
      <c r="AW10" s="38"/>
      <c r="AX10" s="38"/>
      <c r="AY10" s="38"/>
      <c r="AZ10" s="38"/>
      <c r="BA10" s="38"/>
      <c r="BB10" s="55">
        <f>データ!$W$6</f>
        <v>269.38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WfuwwT2X89A4lnM+6WCqGbNRV8vFvz+sAcChTbbZiP2sN4ltCYdlmXn9lCZncEDh/BXqlWRCXEt903i6JPdyFQ==" saltValue="kP8KBMYWHlKVkcEcoIR59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384887</v>
      </c>
      <c r="D6" s="20">
        <f t="shared" si="3"/>
        <v>46</v>
      </c>
      <c r="E6" s="20">
        <f t="shared" si="3"/>
        <v>1</v>
      </c>
      <c r="F6" s="20">
        <f t="shared" si="3"/>
        <v>0</v>
      </c>
      <c r="G6" s="20">
        <f t="shared" si="3"/>
        <v>1</v>
      </c>
      <c r="H6" s="20" t="str">
        <f t="shared" si="3"/>
        <v>愛媛県　鬼北町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64.260000000000005</v>
      </c>
      <c r="P6" s="21">
        <f t="shared" si="3"/>
        <v>99.84</v>
      </c>
      <c r="Q6" s="21">
        <f t="shared" si="3"/>
        <v>5170</v>
      </c>
      <c r="R6" s="21">
        <f t="shared" si="3"/>
        <v>9563</v>
      </c>
      <c r="S6" s="21">
        <f t="shared" si="3"/>
        <v>241.88</v>
      </c>
      <c r="T6" s="21">
        <f t="shared" si="3"/>
        <v>39.54</v>
      </c>
      <c r="U6" s="21">
        <f t="shared" si="3"/>
        <v>9167</v>
      </c>
      <c r="V6" s="21">
        <f t="shared" si="3"/>
        <v>34.03</v>
      </c>
      <c r="W6" s="21">
        <f t="shared" si="3"/>
        <v>269.38</v>
      </c>
      <c r="X6" s="22">
        <f>IF(X7="",NA(),X7)</f>
        <v>126.9</v>
      </c>
      <c r="Y6" s="22">
        <f t="shared" ref="Y6:AG6" si="4">IF(Y7="",NA(),Y7)</f>
        <v>131.83000000000001</v>
      </c>
      <c r="Z6" s="22">
        <f t="shared" si="4"/>
        <v>131.59</v>
      </c>
      <c r="AA6" s="22">
        <f t="shared" si="4"/>
        <v>130.57</v>
      </c>
      <c r="AB6" s="22">
        <f t="shared" si="4"/>
        <v>122.04</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93.19</v>
      </c>
      <c r="AU6" s="22">
        <f t="shared" ref="AU6:BC6" si="6">IF(AU7="",NA(),AU7)</f>
        <v>93.6</v>
      </c>
      <c r="AV6" s="22">
        <f t="shared" si="6"/>
        <v>107.4</v>
      </c>
      <c r="AW6" s="22">
        <f t="shared" si="6"/>
        <v>104.37</v>
      </c>
      <c r="AX6" s="22">
        <f t="shared" si="6"/>
        <v>147.41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822.52</v>
      </c>
      <c r="BF6" s="22">
        <f t="shared" ref="BF6:BN6" si="7">IF(BF7="",NA(),BF7)</f>
        <v>761.68</v>
      </c>
      <c r="BG6" s="22">
        <f t="shared" si="7"/>
        <v>728.98</v>
      </c>
      <c r="BH6" s="22">
        <f t="shared" si="7"/>
        <v>682.79</v>
      </c>
      <c r="BI6" s="22">
        <f t="shared" si="7"/>
        <v>680.85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121.05</v>
      </c>
      <c r="BQ6" s="22">
        <f t="shared" ref="BQ6:BY6" si="8">IF(BQ7="",NA(),BQ7)</f>
        <v>143.01</v>
      </c>
      <c r="BR6" s="22">
        <f t="shared" si="8"/>
        <v>141.56</v>
      </c>
      <c r="BS6" s="22">
        <f t="shared" si="8"/>
        <v>140.9</v>
      </c>
      <c r="BT6" s="22">
        <f t="shared" si="8"/>
        <v>125.55</v>
      </c>
      <c r="BU6" s="22">
        <f t="shared" si="8"/>
        <v>84.77</v>
      </c>
      <c r="BV6" s="22">
        <f t="shared" si="8"/>
        <v>87.11</v>
      </c>
      <c r="BW6" s="22">
        <f t="shared" si="8"/>
        <v>82.78</v>
      </c>
      <c r="BX6" s="22">
        <f t="shared" si="8"/>
        <v>84.82</v>
      </c>
      <c r="BY6" s="22">
        <f t="shared" si="8"/>
        <v>82.29</v>
      </c>
      <c r="BZ6" s="21" t="str">
        <f>IF(BZ7="","",IF(BZ7="-","【-】","【"&amp;SUBSTITUTE(TEXT(BZ7,"#,##0.00"),"-","△")&amp;"】"))</f>
        <v>【97.47】</v>
      </c>
      <c r="CA6" s="22">
        <f>IF(CA7="",NA(),CA7)</f>
        <v>220.75</v>
      </c>
      <c r="CB6" s="22">
        <f t="shared" ref="CB6:CJ6" si="9">IF(CB7="",NA(),CB7)</f>
        <v>188.97</v>
      </c>
      <c r="CC6" s="22">
        <f t="shared" si="9"/>
        <v>192.48</v>
      </c>
      <c r="CD6" s="22">
        <f t="shared" si="9"/>
        <v>193.12</v>
      </c>
      <c r="CE6" s="22">
        <f t="shared" si="9"/>
        <v>217.09</v>
      </c>
      <c r="CF6" s="22">
        <f t="shared" si="9"/>
        <v>227.27</v>
      </c>
      <c r="CG6" s="22">
        <f t="shared" si="9"/>
        <v>223.98</v>
      </c>
      <c r="CH6" s="22">
        <f t="shared" si="9"/>
        <v>225.09</v>
      </c>
      <c r="CI6" s="22">
        <f t="shared" si="9"/>
        <v>224.82</v>
      </c>
      <c r="CJ6" s="22">
        <f t="shared" si="9"/>
        <v>230.85</v>
      </c>
      <c r="CK6" s="21" t="str">
        <f>IF(CK7="","",IF(CK7="-","【-】","【"&amp;SUBSTITUTE(TEXT(CK7,"#,##0.00"),"-","△")&amp;"】"))</f>
        <v>【174.75】</v>
      </c>
      <c r="CL6" s="22">
        <f>IF(CL7="",NA(),CL7)</f>
        <v>70.44</v>
      </c>
      <c r="CM6" s="22">
        <f t="shared" ref="CM6:CU6" si="10">IF(CM7="",NA(),CM7)</f>
        <v>61.51</v>
      </c>
      <c r="CN6" s="22">
        <f t="shared" si="10"/>
        <v>61.34</v>
      </c>
      <c r="CO6" s="22">
        <f t="shared" si="10"/>
        <v>59.21</v>
      </c>
      <c r="CP6" s="22">
        <f t="shared" si="10"/>
        <v>58.66</v>
      </c>
      <c r="CQ6" s="22">
        <f t="shared" si="10"/>
        <v>50.29</v>
      </c>
      <c r="CR6" s="22">
        <f t="shared" si="10"/>
        <v>49.64</v>
      </c>
      <c r="CS6" s="22">
        <f t="shared" si="10"/>
        <v>49.38</v>
      </c>
      <c r="CT6" s="22">
        <f t="shared" si="10"/>
        <v>50.09</v>
      </c>
      <c r="CU6" s="22">
        <f t="shared" si="10"/>
        <v>50.1</v>
      </c>
      <c r="CV6" s="21" t="str">
        <f>IF(CV7="","",IF(CV7="-","【-】","【"&amp;SUBSTITUTE(TEXT(CV7,"#,##0.00"),"-","△")&amp;"】"))</f>
        <v>【59.97】</v>
      </c>
      <c r="CW6" s="22">
        <f>IF(CW7="",NA(),CW7)</f>
        <v>67.75</v>
      </c>
      <c r="CX6" s="22">
        <f t="shared" ref="CX6:DF6" si="11">IF(CX7="",NA(),CX7)</f>
        <v>75.02</v>
      </c>
      <c r="CY6" s="22">
        <f t="shared" si="11"/>
        <v>74.459999999999994</v>
      </c>
      <c r="CZ6" s="22">
        <f t="shared" si="11"/>
        <v>75.66</v>
      </c>
      <c r="DA6" s="22">
        <f t="shared" si="11"/>
        <v>74.44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54.22</v>
      </c>
      <c r="DI6" s="22">
        <f t="shared" ref="DI6:DQ6" si="12">IF(DI7="",NA(),DI7)</f>
        <v>55.93</v>
      </c>
      <c r="DJ6" s="22">
        <f t="shared" si="12"/>
        <v>56.81</v>
      </c>
      <c r="DK6" s="22">
        <f t="shared" si="12"/>
        <v>58.26</v>
      </c>
      <c r="DL6" s="22">
        <f t="shared" si="12"/>
        <v>59.67</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2">
        <f t="shared" si="13"/>
        <v>4.63</v>
      </c>
      <c r="DV6" s="22">
        <f t="shared" si="13"/>
        <v>4.29</v>
      </c>
      <c r="DW6" s="22">
        <f t="shared" si="13"/>
        <v>6.37</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0.23</v>
      </c>
      <c r="EE6" s="22">
        <f t="shared" ref="EE6:EM6" si="14">IF(EE7="",NA(),EE7)</f>
        <v>0.09</v>
      </c>
      <c r="EF6" s="22">
        <f t="shared" si="14"/>
        <v>0.37</v>
      </c>
      <c r="EG6" s="22">
        <f t="shared" si="14"/>
        <v>0.32</v>
      </c>
      <c r="EH6" s="22">
        <f t="shared" si="14"/>
        <v>0.47</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384887</v>
      </c>
      <c r="D7" s="24">
        <v>46</v>
      </c>
      <c r="E7" s="24">
        <v>1</v>
      </c>
      <c r="F7" s="24">
        <v>0</v>
      </c>
      <c r="G7" s="24">
        <v>1</v>
      </c>
      <c r="H7" s="24" t="s">
        <v>93</v>
      </c>
      <c r="I7" s="24" t="s">
        <v>94</v>
      </c>
      <c r="J7" s="24" t="s">
        <v>95</v>
      </c>
      <c r="K7" s="24" t="s">
        <v>96</v>
      </c>
      <c r="L7" s="24" t="s">
        <v>97</v>
      </c>
      <c r="M7" s="24" t="s">
        <v>98</v>
      </c>
      <c r="N7" s="25" t="s">
        <v>99</v>
      </c>
      <c r="O7" s="25">
        <v>64.260000000000005</v>
      </c>
      <c r="P7" s="25">
        <v>99.84</v>
      </c>
      <c r="Q7" s="25">
        <v>5170</v>
      </c>
      <c r="R7" s="25">
        <v>9563</v>
      </c>
      <c r="S7" s="25">
        <v>241.88</v>
      </c>
      <c r="T7" s="25">
        <v>39.54</v>
      </c>
      <c r="U7" s="25">
        <v>9167</v>
      </c>
      <c r="V7" s="25">
        <v>34.03</v>
      </c>
      <c r="W7" s="25">
        <v>269.38</v>
      </c>
      <c r="X7" s="25">
        <v>126.9</v>
      </c>
      <c r="Y7" s="25">
        <v>131.83000000000001</v>
      </c>
      <c r="Z7" s="25">
        <v>131.59</v>
      </c>
      <c r="AA7" s="25">
        <v>130.57</v>
      </c>
      <c r="AB7" s="25">
        <v>122.04</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93.19</v>
      </c>
      <c r="AU7" s="25">
        <v>93.6</v>
      </c>
      <c r="AV7" s="25">
        <v>107.4</v>
      </c>
      <c r="AW7" s="25">
        <v>104.37</v>
      </c>
      <c r="AX7" s="25">
        <v>147.41</v>
      </c>
      <c r="AY7" s="25">
        <v>300.14</v>
      </c>
      <c r="AZ7" s="25">
        <v>301.04000000000002</v>
      </c>
      <c r="BA7" s="25">
        <v>305.08</v>
      </c>
      <c r="BB7" s="25">
        <v>305.33999999999997</v>
      </c>
      <c r="BC7" s="25">
        <v>310.01</v>
      </c>
      <c r="BD7" s="25">
        <v>252.29</v>
      </c>
      <c r="BE7" s="25">
        <v>822.52</v>
      </c>
      <c r="BF7" s="25">
        <v>761.68</v>
      </c>
      <c r="BG7" s="25">
        <v>728.98</v>
      </c>
      <c r="BH7" s="25">
        <v>682.79</v>
      </c>
      <c r="BI7" s="25">
        <v>680.85</v>
      </c>
      <c r="BJ7" s="25">
        <v>566.65</v>
      </c>
      <c r="BK7" s="25">
        <v>551.62</v>
      </c>
      <c r="BL7" s="25">
        <v>585.59</v>
      </c>
      <c r="BM7" s="25">
        <v>561.34</v>
      </c>
      <c r="BN7" s="25">
        <v>538.33000000000004</v>
      </c>
      <c r="BO7" s="25">
        <v>268.07</v>
      </c>
      <c r="BP7" s="25">
        <v>121.05</v>
      </c>
      <c r="BQ7" s="25">
        <v>143.01</v>
      </c>
      <c r="BR7" s="25">
        <v>141.56</v>
      </c>
      <c r="BS7" s="25">
        <v>140.9</v>
      </c>
      <c r="BT7" s="25">
        <v>125.55</v>
      </c>
      <c r="BU7" s="25">
        <v>84.77</v>
      </c>
      <c r="BV7" s="25">
        <v>87.11</v>
      </c>
      <c r="BW7" s="25">
        <v>82.78</v>
      </c>
      <c r="BX7" s="25">
        <v>84.82</v>
      </c>
      <c r="BY7" s="25">
        <v>82.29</v>
      </c>
      <c r="BZ7" s="25">
        <v>97.47</v>
      </c>
      <c r="CA7" s="25">
        <v>220.75</v>
      </c>
      <c r="CB7" s="25">
        <v>188.97</v>
      </c>
      <c r="CC7" s="25">
        <v>192.48</v>
      </c>
      <c r="CD7" s="25">
        <v>193.12</v>
      </c>
      <c r="CE7" s="25">
        <v>217.09</v>
      </c>
      <c r="CF7" s="25">
        <v>227.27</v>
      </c>
      <c r="CG7" s="25">
        <v>223.98</v>
      </c>
      <c r="CH7" s="25">
        <v>225.09</v>
      </c>
      <c r="CI7" s="25">
        <v>224.82</v>
      </c>
      <c r="CJ7" s="25">
        <v>230.85</v>
      </c>
      <c r="CK7" s="25">
        <v>174.75</v>
      </c>
      <c r="CL7" s="25">
        <v>70.44</v>
      </c>
      <c r="CM7" s="25">
        <v>61.51</v>
      </c>
      <c r="CN7" s="25">
        <v>61.34</v>
      </c>
      <c r="CO7" s="25">
        <v>59.21</v>
      </c>
      <c r="CP7" s="25">
        <v>58.66</v>
      </c>
      <c r="CQ7" s="25">
        <v>50.29</v>
      </c>
      <c r="CR7" s="25">
        <v>49.64</v>
      </c>
      <c r="CS7" s="25">
        <v>49.38</v>
      </c>
      <c r="CT7" s="25">
        <v>50.09</v>
      </c>
      <c r="CU7" s="25">
        <v>50.1</v>
      </c>
      <c r="CV7" s="25">
        <v>59.97</v>
      </c>
      <c r="CW7" s="25">
        <v>67.75</v>
      </c>
      <c r="CX7" s="25">
        <v>75.02</v>
      </c>
      <c r="CY7" s="25">
        <v>74.459999999999994</v>
      </c>
      <c r="CZ7" s="25">
        <v>75.66</v>
      </c>
      <c r="DA7" s="25">
        <v>74.44</v>
      </c>
      <c r="DB7" s="25">
        <v>77.73</v>
      </c>
      <c r="DC7" s="25">
        <v>78.09</v>
      </c>
      <c r="DD7" s="25">
        <v>78.010000000000005</v>
      </c>
      <c r="DE7" s="25">
        <v>77.599999999999994</v>
      </c>
      <c r="DF7" s="25">
        <v>77.3</v>
      </c>
      <c r="DG7" s="25">
        <v>89.76</v>
      </c>
      <c r="DH7" s="25">
        <v>54.22</v>
      </c>
      <c r="DI7" s="25">
        <v>55.93</v>
      </c>
      <c r="DJ7" s="25">
        <v>56.81</v>
      </c>
      <c r="DK7" s="25">
        <v>58.26</v>
      </c>
      <c r="DL7" s="25">
        <v>59.67</v>
      </c>
      <c r="DM7" s="25">
        <v>45.85</v>
      </c>
      <c r="DN7" s="25">
        <v>47.31</v>
      </c>
      <c r="DO7" s="25">
        <v>47.5</v>
      </c>
      <c r="DP7" s="25">
        <v>48.41</v>
      </c>
      <c r="DQ7" s="25">
        <v>50.02</v>
      </c>
      <c r="DR7" s="25">
        <v>51.51</v>
      </c>
      <c r="DS7" s="25">
        <v>0</v>
      </c>
      <c r="DT7" s="25">
        <v>0</v>
      </c>
      <c r="DU7" s="25">
        <v>4.63</v>
      </c>
      <c r="DV7" s="25">
        <v>4.29</v>
      </c>
      <c r="DW7" s="25">
        <v>6.37</v>
      </c>
      <c r="DX7" s="25">
        <v>14.13</v>
      </c>
      <c r="DY7" s="25">
        <v>16.77</v>
      </c>
      <c r="DZ7" s="25">
        <v>17.399999999999999</v>
      </c>
      <c r="EA7" s="25">
        <v>18.64</v>
      </c>
      <c r="EB7" s="25">
        <v>19.510000000000002</v>
      </c>
      <c r="EC7" s="25">
        <v>23.75</v>
      </c>
      <c r="ED7" s="25">
        <v>0.23</v>
      </c>
      <c r="EE7" s="25">
        <v>0.09</v>
      </c>
      <c r="EF7" s="25">
        <v>0.37</v>
      </c>
      <c r="EG7" s="25">
        <v>0.32</v>
      </c>
      <c r="EH7" s="25">
        <v>0.47</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2024-01-17T01:44:07Z</cp:lastPrinted>
  <dcterms:created xsi:type="dcterms:W3CDTF">2023-12-05T01:00:19Z</dcterms:created>
  <dcterms:modified xsi:type="dcterms:W3CDTF">2024-02-21T04:37:17Z</dcterms:modified>
  <cp:category/>
</cp:coreProperties>
</file>