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8 経営比較分析表\R4決算分（R5文書に保存）\240116_公営企業に係る経営比較分析表（令和４年度決算）の分析等について\07 HP公表（最終版データ）、URL変更報告\01_最終版（HP公表データ）\"/>
    </mc:Choice>
  </mc:AlternateContent>
  <xr:revisionPtr revIDLastSave="0" documentId="13_ncr:1_{1E668FBC-198E-4CAD-8AB6-8341561DA28F}" xr6:coauthVersionLast="36" xr6:coauthVersionMax="36" xr10:uidLastSave="{00000000-0000-0000-0000-000000000000}"/>
  <workbookProtection workbookAlgorithmName="SHA-512" workbookHashValue="a4x64T+Gl9TPsY1UpGIFchZHhkx8FZl9r6QYXGJX/x8XyPxYlRd+zFP38sV8v/pLIS4iUMbDVjQCI4P3ulOHMQ==" workbookSaltValue="tmeOMl6TCTtJ8NGNOVpmQ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AL10" i="4"/>
  <c r="AD10" i="4"/>
  <c r="W10" i="4"/>
  <c r="P10" i="4"/>
  <c r="B10" i="4"/>
  <c r="AD8" i="4"/>
  <c r="W8" i="4"/>
  <c r="I8" i="4"/>
  <c r="B8" i="4"/>
  <c r="B6" i="4"/>
</calcChain>
</file>

<file path=xl/sharedStrings.xml><?xml version="1.0" encoding="utf-8"?>
<sst xmlns="http://schemas.openxmlformats.org/spreadsheetml/2006/main" count="247" uniqueCount="120">
  <si>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</si>
  <si>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</si>
  <si>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</si>
  <si>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</si>
  <si>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</si>
  <si>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</si>
  <si>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</si>
  <si>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</si>
  <si>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</si>
  <si>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</si>
  <si>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</si>
  <si>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</si>
  <si>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</si>
  <si>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</si>
  <si>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</si>
  <si>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</si>
  <si>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</si>
  <si>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</si>
  <si>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</si>
  <si>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</si>
  <si>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</si>
  <si>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</si>
  <si>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</si>
  <si>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</si>
  <si>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</si>
  <si>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</si>
  <si>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</si>
  <si>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</si>
  <si>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</si>
  <si>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</si>
  <si>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</si>
  <si>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</si>
  <si>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</si>
  <si>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</si>
  <si>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</si>
  <si>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</si>
  <si>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</si>
  <si>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</si>
  <si>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</si>
  <si>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</si>
  <si>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</si>
  <si>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</si>
  <si>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</si>
  <si>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</si>
  <si>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</si>
  <si>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</si>
  <si>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</si>
  <si>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</si>
  <si>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</si>
  <si>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</si>
  <si>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</si>
  <si>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</si>
  <si>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</si>
  <si>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</si>
  <si>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</si>
  <si>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</si>
  <si>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</si>
  <si>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</si>
  <si>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</si>
  <si>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</si>
  <si>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</si>
  <si>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</si>
  <si>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</si>
  <si>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</si>
  <si>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</si>
  <si>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</si>
  <si>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</si>
  <si>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</si>
  <si>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</si>
  <si>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</si>
  <si>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</si>
  <si>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</si>
  <si>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</si>
  <si>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</si>
  <si>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</si>
  <si>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</si>
  <si>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</si>
  <si>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</si>
  <si>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</si>
  <si>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</si>
  <si>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</si>
  <si>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</si>
  <si>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</si>
  <si>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</si>
  <si>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</si>
  <si>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</si>
  <si>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</si>
  <si>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</si>
  <si>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</si>
  <si>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</si>
  <si>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</si>
  <si>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</si>
  <si>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</si>
  <si>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</si>
  <si>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</si>
  <si>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</si>
  <si>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</si>
  <si>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</si>
  <si>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</si>
  <si>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</si>
  <si>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</si>
  <si>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</si>
  <si>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</si>
  <si>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</si>
  <si>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</si>
  <si>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</si>
  <si>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</si>
  <si>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</si>
  <si>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</si>
  <si>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</si>
  <si>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</si>
  <si>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</si>
  <si>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</si>
  <si>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</si>
  <si>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</si>
  <si>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</si>
  <si>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</si>
  <si>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平成16年度より事業を開始し浄化槽本体以外の駆動部や消耗品等の軽微な修繕については、その都度行っているが、設置後10年以上経過した浄化槽も多くなり、高額な修繕（経年劣化による担体の消失などの浄化槽の部品の修繕・槽内の破損）が多数発生してきており、今年度の修繕費は昨年度と比較して増加しているため適切な維持管理を努めていく。</t>
    <phoneticPr fontId="4"/>
  </si>
  <si>
    <t>　収益的収支比率においては使用料収入のみでの経営が困難であるため一般会計からの繰入等により、施設の維持管理や起債償還金、利息等を賄っている状況である。
　平成16年度から事業を開始しているが、年々処理区域内人口が減少している。令和4年度の設置基数が11基となり昨年度より増加した。ここ数年は企業債の発行額より償還額が多いため企業債は減少していくものと考えられる。
　汚水処理原価が類似団体より大きく上回っているのは整備事業を進めていく中で管理基数が増加していること及び経年劣化等による修繕費が年々上昇しているためである。</t>
    <rPh sb="142" eb="144">
      <t>スウネン</t>
    </rPh>
    <rPh sb="149" eb="151">
      <t>ハッコウ</t>
    </rPh>
    <rPh sb="151" eb="152">
      <t>ガク</t>
    </rPh>
    <rPh sb="154" eb="156">
      <t>ショウカン</t>
    </rPh>
    <rPh sb="156" eb="157">
      <t>ガク</t>
    </rPh>
    <rPh sb="158" eb="159">
      <t>オオ</t>
    </rPh>
    <phoneticPr fontId="4"/>
  </si>
  <si>
    <t>　使用料金収入のみで事業会計を賄うことができていないため、不足分を一般会計からの繰入で賄われている。
　しかし、環境保全及び住民の快適で衛生的な生活環境を提供し続けるために今後も設備投資を進める必要がある。そのため、町管理の浄化槽の維持管理費及び浄化槽の修繕費が積み重なることが考えられる。
　維持管理のための事業収支は使用料によって賄われることが望ましいため、平成30年度に料金改定を行い、経費回収率が改善したが、依然として経営状況は厳しいため更なる料金の引き上げ及び計画的な送風機の更新を順次行うことにより、健全な経営を目指していきたい。</t>
    <rPh sb="193" eb="194">
      <t>オコナ</t>
    </rPh>
    <rPh sb="202" eb="204">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</si>
</sst>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FB-4208-8155-0418B38F4C3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EFB-4208-8155-0418B38F4C3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E1E-403D-BB5D-A50CB451B47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59.64</c:v>
                </c:pt>
                <c:pt idx="2">
                  <c:v>58.19</c:v>
                </c:pt>
                <c:pt idx="3">
                  <c:v>56.52</c:v>
                </c:pt>
                <c:pt idx="4">
                  <c:v>88.45</c:v>
                </c:pt>
              </c:numCache>
            </c:numRef>
          </c:val>
          <c:smooth val="0"/>
          <c:extLst>
            <c:ext xmlns:c16="http://schemas.microsoft.com/office/drawing/2014/chart" uri="{C3380CC4-5D6E-409C-BE32-E72D297353CC}">
              <c16:uniqueId val="{00000001-6E1E-403D-BB5D-A50CB451B47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96.48</c:v>
                </c:pt>
                <c:pt idx="1">
                  <c:v>96.42</c:v>
                </c:pt>
                <c:pt idx="2">
                  <c:v>94.87</c:v>
                </c:pt>
                <c:pt idx="3">
                  <c:v>94.48</c:v>
                </c:pt>
                <c:pt idx="4">
                  <c:v>94.02</c:v>
                </c:pt>
              </c:numCache>
            </c:numRef>
          </c:val>
          <c:extLst>
            <c:ext xmlns:c16="http://schemas.microsoft.com/office/drawing/2014/chart" uri="{C3380CC4-5D6E-409C-BE32-E72D297353CC}">
              <c16:uniqueId val="{00000000-D508-43A8-A6D8-2EA67EFD4FD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90.63</c:v>
                </c:pt>
                <c:pt idx="2">
                  <c:v>87.8</c:v>
                </c:pt>
                <c:pt idx="3">
                  <c:v>88.43</c:v>
                </c:pt>
                <c:pt idx="4">
                  <c:v>90.34</c:v>
                </c:pt>
              </c:numCache>
            </c:numRef>
          </c:val>
          <c:smooth val="0"/>
          <c:extLst>
            <c:ext xmlns:c16="http://schemas.microsoft.com/office/drawing/2014/chart" uri="{C3380CC4-5D6E-409C-BE32-E72D297353CC}">
              <c16:uniqueId val="{00000001-D508-43A8-A6D8-2EA67EFD4FD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ED61-4CE7-A1E3-F5550FCCA45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61-4CE7-A1E3-F5550FCCA45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6F-424E-8B1F-90699A68BF8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6F-424E-8B1F-90699A68BF8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DC-41A7-856F-20CB98BA095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DC-41A7-856F-20CB98BA095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A0-4B7A-BA0E-8689D496016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A0-4B7A-BA0E-8689D496016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39-4937-860B-1754FD4401F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39-4937-860B-1754FD4401F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516.4</c:v>
                </c:pt>
                <c:pt idx="1">
                  <c:v>522.6</c:v>
                </c:pt>
                <c:pt idx="2">
                  <c:v>489.11</c:v>
                </c:pt>
                <c:pt idx="3">
                  <c:v>467.78</c:v>
                </c:pt>
                <c:pt idx="4">
                  <c:v>447.12</c:v>
                </c:pt>
              </c:numCache>
            </c:numRef>
          </c:val>
          <c:extLst>
            <c:ext xmlns:c16="http://schemas.microsoft.com/office/drawing/2014/chart" uri="{C3380CC4-5D6E-409C-BE32-E72D297353CC}">
              <c16:uniqueId val="{00000000-3282-4071-A569-2E49448C370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3282-4071-A569-2E49448C370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76.61</c:v>
                </c:pt>
                <c:pt idx="1">
                  <c:v>74.52</c:v>
                </c:pt>
                <c:pt idx="2">
                  <c:v>76.150000000000006</c:v>
                </c:pt>
                <c:pt idx="3">
                  <c:v>74.959999999999994</c:v>
                </c:pt>
                <c:pt idx="4">
                  <c:v>74.67</c:v>
                </c:pt>
              </c:numCache>
            </c:numRef>
          </c:val>
          <c:extLst>
            <c:ext xmlns:c16="http://schemas.microsoft.com/office/drawing/2014/chart" uri="{C3380CC4-5D6E-409C-BE32-E72D297353CC}">
              <c16:uniqueId val="{00000000-8064-4E38-89B4-2A13F5F71C6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62.5</c:v>
                </c:pt>
                <c:pt idx="2">
                  <c:v>60.59</c:v>
                </c:pt>
                <c:pt idx="3">
                  <c:v>60</c:v>
                </c:pt>
                <c:pt idx="4">
                  <c:v>59.01</c:v>
                </c:pt>
              </c:numCache>
            </c:numRef>
          </c:val>
          <c:smooth val="0"/>
          <c:extLst>
            <c:ext xmlns:c16="http://schemas.microsoft.com/office/drawing/2014/chart" uri="{C3380CC4-5D6E-409C-BE32-E72D297353CC}">
              <c16:uniqueId val="{00000001-8064-4E38-89B4-2A13F5F71C6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336.37</c:v>
                </c:pt>
                <c:pt idx="1">
                  <c:v>367.92</c:v>
                </c:pt>
                <c:pt idx="2">
                  <c:v>369.16</c:v>
                </c:pt>
                <c:pt idx="3">
                  <c:v>364.05</c:v>
                </c:pt>
                <c:pt idx="4">
                  <c:v>365.25</c:v>
                </c:pt>
              </c:numCache>
            </c:numRef>
          </c:val>
          <c:extLst>
            <c:ext xmlns:c16="http://schemas.microsoft.com/office/drawing/2014/chart" uri="{C3380CC4-5D6E-409C-BE32-E72D297353CC}">
              <c16:uniqueId val="{00000000-BD45-43A2-9065-4349A3F00AB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269.33</c:v>
                </c:pt>
                <c:pt idx="2">
                  <c:v>280.23</c:v>
                </c:pt>
                <c:pt idx="3">
                  <c:v>282.70999999999998</c:v>
                </c:pt>
                <c:pt idx="4">
                  <c:v>291.82</c:v>
                </c:pt>
              </c:numCache>
            </c:numRef>
          </c:val>
          <c:smooth val="0"/>
          <c:extLst>
            <c:ext xmlns:c16="http://schemas.microsoft.com/office/drawing/2014/chart" uri="{C3380CC4-5D6E-409C-BE32-E72D297353CC}">
              <c16:uniqueId val="{00000001-BD45-43A2-9065-4349A3F00AB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view="pageBreakPreview" zoomScale="85" zoomScaleNormal="80" zoomScaleSheetLayoutView="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伊方町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5">
        <f>データ!S6</f>
        <v>8395</v>
      </c>
      <c r="AM8" s="45"/>
      <c r="AN8" s="45"/>
      <c r="AO8" s="45"/>
      <c r="AP8" s="45"/>
      <c r="AQ8" s="45"/>
      <c r="AR8" s="45"/>
      <c r="AS8" s="45"/>
      <c r="AT8" s="46">
        <f>データ!T6</f>
        <v>93.83</v>
      </c>
      <c r="AU8" s="46"/>
      <c r="AV8" s="46"/>
      <c r="AW8" s="46"/>
      <c r="AX8" s="46"/>
      <c r="AY8" s="46"/>
      <c r="AZ8" s="46"/>
      <c r="BA8" s="46"/>
      <c r="BB8" s="46">
        <f>データ!U6</f>
        <v>89.47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7.11</v>
      </c>
      <c r="Q10" s="46"/>
      <c r="R10" s="46"/>
      <c r="S10" s="46"/>
      <c r="T10" s="46"/>
      <c r="U10" s="46"/>
      <c r="V10" s="46"/>
      <c r="W10" s="46">
        <f>データ!Q6</f>
        <v>100</v>
      </c>
      <c r="X10" s="46"/>
      <c r="Y10" s="46"/>
      <c r="Z10" s="46"/>
      <c r="AA10" s="46"/>
      <c r="AB10" s="46"/>
      <c r="AC10" s="46"/>
      <c r="AD10" s="45">
        <f>データ!R6</f>
        <v>3630</v>
      </c>
      <c r="AE10" s="45"/>
      <c r="AF10" s="45"/>
      <c r="AG10" s="45"/>
      <c r="AH10" s="45"/>
      <c r="AI10" s="45"/>
      <c r="AJ10" s="45"/>
      <c r="AK10" s="2"/>
      <c r="AL10" s="45">
        <f>データ!V6</f>
        <v>585</v>
      </c>
      <c r="AM10" s="45"/>
      <c r="AN10" s="45"/>
      <c r="AO10" s="45"/>
      <c r="AP10" s="45"/>
      <c r="AQ10" s="45"/>
      <c r="AR10" s="45"/>
      <c r="AS10" s="45"/>
      <c r="AT10" s="46">
        <f>データ!W6</f>
        <v>32.1</v>
      </c>
      <c r="AU10" s="46"/>
      <c r="AV10" s="46"/>
      <c r="AW10" s="46"/>
      <c r="AX10" s="46"/>
      <c r="AY10" s="46"/>
      <c r="AZ10" s="46"/>
      <c r="BA10" s="46"/>
      <c r="BB10" s="46">
        <f>データ!X6</f>
        <v>18.22</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118</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0" t="s">
        <v>119</v>
      </c>
      <c r="BM66" s="81"/>
      <c r="BN66" s="81"/>
      <c r="BO66" s="81"/>
      <c r="BP66" s="81"/>
      <c r="BQ66" s="81"/>
      <c r="BR66" s="81"/>
      <c r="BS66" s="81"/>
      <c r="BT66" s="81"/>
      <c r="BU66" s="81"/>
      <c r="BV66" s="81"/>
      <c r="BW66" s="81"/>
      <c r="BX66" s="81"/>
      <c r="BY66" s="81"/>
      <c r="BZ66" s="8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0"/>
      <c r="BM67" s="81"/>
      <c r="BN67" s="81"/>
      <c r="BO67" s="81"/>
      <c r="BP67" s="81"/>
      <c r="BQ67" s="81"/>
      <c r="BR67" s="81"/>
      <c r="BS67" s="81"/>
      <c r="BT67" s="81"/>
      <c r="BU67" s="81"/>
      <c r="BV67" s="81"/>
      <c r="BW67" s="81"/>
      <c r="BX67" s="81"/>
      <c r="BY67" s="81"/>
      <c r="BZ67" s="8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0"/>
      <c r="BM68" s="81"/>
      <c r="BN68" s="81"/>
      <c r="BO68" s="81"/>
      <c r="BP68" s="81"/>
      <c r="BQ68" s="81"/>
      <c r="BR68" s="81"/>
      <c r="BS68" s="81"/>
      <c r="BT68" s="81"/>
      <c r="BU68" s="81"/>
      <c r="BV68" s="81"/>
      <c r="BW68" s="81"/>
      <c r="BX68" s="81"/>
      <c r="BY68" s="81"/>
      <c r="BZ68" s="8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0"/>
      <c r="BM69" s="81"/>
      <c r="BN69" s="81"/>
      <c r="BO69" s="81"/>
      <c r="BP69" s="81"/>
      <c r="BQ69" s="81"/>
      <c r="BR69" s="81"/>
      <c r="BS69" s="81"/>
      <c r="BT69" s="81"/>
      <c r="BU69" s="81"/>
      <c r="BV69" s="81"/>
      <c r="BW69" s="81"/>
      <c r="BX69" s="81"/>
      <c r="BY69" s="81"/>
      <c r="BZ69" s="8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0"/>
      <c r="BM70" s="81"/>
      <c r="BN70" s="81"/>
      <c r="BO70" s="81"/>
      <c r="BP70" s="81"/>
      <c r="BQ70" s="81"/>
      <c r="BR70" s="81"/>
      <c r="BS70" s="81"/>
      <c r="BT70" s="81"/>
      <c r="BU70" s="81"/>
      <c r="BV70" s="81"/>
      <c r="BW70" s="81"/>
      <c r="BX70" s="81"/>
      <c r="BY70" s="81"/>
      <c r="BZ70" s="8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0"/>
      <c r="BM71" s="81"/>
      <c r="BN71" s="81"/>
      <c r="BO71" s="81"/>
      <c r="BP71" s="81"/>
      <c r="BQ71" s="81"/>
      <c r="BR71" s="81"/>
      <c r="BS71" s="81"/>
      <c r="BT71" s="81"/>
      <c r="BU71" s="81"/>
      <c r="BV71" s="81"/>
      <c r="BW71" s="81"/>
      <c r="BX71" s="81"/>
      <c r="BY71" s="81"/>
      <c r="BZ71" s="8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0"/>
      <c r="BM72" s="81"/>
      <c r="BN72" s="81"/>
      <c r="BO72" s="81"/>
      <c r="BP72" s="81"/>
      <c r="BQ72" s="81"/>
      <c r="BR72" s="81"/>
      <c r="BS72" s="81"/>
      <c r="BT72" s="81"/>
      <c r="BU72" s="81"/>
      <c r="BV72" s="81"/>
      <c r="BW72" s="81"/>
      <c r="BX72" s="81"/>
      <c r="BY72" s="81"/>
      <c r="BZ72" s="8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0"/>
      <c r="BM73" s="81"/>
      <c r="BN73" s="81"/>
      <c r="BO73" s="81"/>
      <c r="BP73" s="81"/>
      <c r="BQ73" s="81"/>
      <c r="BR73" s="81"/>
      <c r="BS73" s="81"/>
      <c r="BT73" s="81"/>
      <c r="BU73" s="81"/>
      <c r="BV73" s="81"/>
      <c r="BW73" s="81"/>
      <c r="BX73" s="81"/>
      <c r="BY73" s="81"/>
      <c r="BZ73" s="8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0"/>
      <c r="BM74" s="81"/>
      <c r="BN74" s="81"/>
      <c r="BO74" s="81"/>
      <c r="BP74" s="81"/>
      <c r="BQ74" s="81"/>
      <c r="BR74" s="81"/>
      <c r="BS74" s="81"/>
      <c r="BT74" s="81"/>
      <c r="BU74" s="81"/>
      <c r="BV74" s="81"/>
      <c r="BW74" s="81"/>
      <c r="BX74" s="81"/>
      <c r="BY74" s="81"/>
      <c r="BZ74" s="8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0"/>
      <c r="BM75" s="81"/>
      <c r="BN75" s="81"/>
      <c r="BO75" s="81"/>
      <c r="BP75" s="81"/>
      <c r="BQ75" s="81"/>
      <c r="BR75" s="81"/>
      <c r="BS75" s="81"/>
      <c r="BT75" s="81"/>
      <c r="BU75" s="81"/>
      <c r="BV75" s="81"/>
      <c r="BW75" s="81"/>
      <c r="BX75" s="81"/>
      <c r="BY75" s="81"/>
      <c r="BZ75" s="8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0"/>
      <c r="BM76" s="81"/>
      <c r="BN76" s="81"/>
      <c r="BO76" s="81"/>
      <c r="BP76" s="81"/>
      <c r="BQ76" s="81"/>
      <c r="BR76" s="81"/>
      <c r="BS76" s="81"/>
      <c r="BT76" s="81"/>
      <c r="BU76" s="81"/>
      <c r="BV76" s="81"/>
      <c r="BW76" s="81"/>
      <c r="BX76" s="81"/>
      <c r="BY76" s="81"/>
      <c r="BZ76" s="8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0"/>
      <c r="BM77" s="81"/>
      <c r="BN77" s="81"/>
      <c r="BO77" s="81"/>
      <c r="BP77" s="81"/>
      <c r="BQ77" s="81"/>
      <c r="BR77" s="81"/>
      <c r="BS77" s="81"/>
      <c r="BT77" s="81"/>
      <c r="BU77" s="81"/>
      <c r="BV77" s="81"/>
      <c r="BW77" s="81"/>
      <c r="BX77" s="81"/>
      <c r="BY77" s="81"/>
      <c r="BZ77" s="8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0"/>
      <c r="BM78" s="81"/>
      <c r="BN78" s="81"/>
      <c r="BO78" s="81"/>
      <c r="BP78" s="81"/>
      <c r="BQ78" s="81"/>
      <c r="BR78" s="81"/>
      <c r="BS78" s="81"/>
      <c r="BT78" s="81"/>
      <c r="BU78" s="81"/>
      <c r="BV78" s="81"/>
      <c r="BW78" s="81"/>
      <c r="BX78" s="81"/>
      <c r="BY78" s="81"/>
      <c r="BZ78" s="8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0"/>
      <c r="BM79" s="81"/>
      <c r="BN79" s="81"/>
      <c r="BO79" s="81"/>
      <c r="BP79" s="81"/>
      <c r="BQ79" s="81"/>
      <c r="BR79" s="81"/>
      <c r="BS79" s="81"/>
      <c r="BT79" s="81"/>
      <c r="BU79" s="81"/>
      <c r="BV79" s="81"/>
      <c r="BW79" s="81"/>
      <c r="BX79" s="81"/>
      <c r="BY79" s="81"/>
      <c r="BZ79" s="8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0"/>
      <c r="BM80" s="81"/>
      <c r="BN80" s="81"/>
      <c r="BO80" s="81"/>
      <c r="BP80" s="81"/>
      <c r="BQ80" s="81"/>
      <c r="BR80" s="81"/>
      <c r="BS80" s="81"/>
      <c r="BT80" s="81"/>
      <c r="BU80" s="81"/>
      <c r="BV80" s="81"/>
      <c r="BW80" s="81"/>
      <c r="BX80" s="81"/>
      <c r="BY80" s="81"/>
      <c r="BZ80" s="8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0"/>
      <c r="BM81" s="81"/>
      <c r="BN81" s="81"/>
      <c r="BO81" s="81"/>
      <c r="BP81" s="81"/>
      <c r="BQ81" s="81"/>
      <c r="BR81" s="81"/>
      <c r="BS81" s="81"/>
      <c r="BT81" s="81"/>
      <c r="BU81" s="81"/>
      <c r="BV81" s="81"/>
      <c r="BW81" s="81"/>
      <c r="BX81" s="81"/>
      <c r="BY81" s="81"/>
      <c r="BZ81" s="8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3"/>
      <c r="BM82" s="84"/>
      <c r="BN82" s="84"/>
      <c r="BO82" s="84"/>
      <c r="BP82" s="84"/>
      <c r="BQ82" s="84"/>
      <c r="BR82" s="84"/>
      <c r="BS82" s="84"/>
      <c r="BT82" s="84"/>
      <c r="BU82" s="84"/>
      <c r="BV82" s="84"/>
      <c r="BW82" s="84"/>
      <c r="BX82" s="84"/>
      <c r="BY82" s="84"/>
      <c r="BZ82" s="85"/>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44</v>
      </c>
      <c r="O86" s="12" t="str">
        <f>データ!EO6</f>
        <v>【-】</v>
      </c>
    </row>
  </sheetData>
  <sheetProtection algorithmName="SHA-512" hashValue="Q22YvNSzL+8eM/RSAM6gQLidPl/x/VmWDzERfLhacCnL7uVeL888bJ1/5cGMahp2XNMnwAy4g3ai4vxtaO84qw==" saltValue="muUpOrx/A0SZZ3zU9xmYn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384429</v>
      </c>
      <c r="D6" s="19">
        <f t="shared" si="3"/>
        <v>47</v>
      </c>
      <c r="E6" s="19">
        <f t="shared" si="3"/>
        <v>18</v>
      </c>
      <c r="F6" s="19">
        <f t="shared" si="3"/>
        <v>0</v>
      </c>
      <c r="G6" s="19">
        <f t="shared" si="3"/>
        <v>0</v>
      </c>
      <c r="H6" s="19" t="str">
        <f t="shared" si="3"/>
        <v>愛媛県　伊方町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7.11</v>
      </c>
      <c r="Q6" s="20">
        <f t="shared" si="3"/>
        <v>100</v>
      </c>
      <c r="R6" s="20">
        <f t="shared" si="3"/>
        <v>3630</v>
      </c>
      <c r="S6" s="20">
        <f t="shared" si="3"/>
        <v>8395</v>
      </c>
      <c r="T6" s="20">
        <f t="shared" si="3"/>
        <v>93.83</v>
      </c>
      <c r="U6" s="20">
        <f t="shared" si="3"/>
        <v>89.47</v>
      </c>
      <c r="V6" s="20">
        <f t="shared" si="3"/>
        <v>585</v>
      </c>
      <c r="W6" s="20">
        <f t="shared" si="3"/>
        <v>32.1</v>
      </c>
      <c r="X6" s="20">
        <f t="shared" si="3"/>
        <v>18.22</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516.4</v>
      </c>
      <c r="BG6" s="21">
        <f t="shared" ref="BG6:BO6" si="7">IF(BG7="",NA(),BG7)</f>
        <v>522.6</v>
      </c>
      <c r="BH6" s="21">
        <f t="shared" si="7"/>
        <v>489.11</v>
      </c>
      <c r="BI6" s="21">
        <f t="shared" si="7"/>
        <v>467.78</v>
      </c>
      <c r="BJ6" s="21">
        <f t="shared" si="7"/>
        <v>447.12</v>
      </c>
      <c r="BK6" s="21">
        <f t="shared" si="7"/>
        <v>386.46</v>
      </c>
      <c r="BL6" s="21">
        <f t="shared" si="7"/>
        <v>270.57</v>
      </c>
      <c r="BM6" s="21">
        <f t="shared" si="7"/>
        <v>294.27</v>
      </c>
      <c r="BN6" s="21">
        <f t="shared" si="7"/>
        <v>294.08999999999997</v>
      </c>
      <c r="BO6" s="21">
        <f t="shared" si="7"/>
        <v>294.08999999999997</v>
      </c>
      <c r="BP6" s="20" t="str">
        <f>IF(BP7="","",IF(BP7="-","【-】","【"&amp;SUBSTITUTE(TEXT(BP7,"#,##0.00"),"-","△")&amp;"】"))</f>
        <v>【307.39】</v>
      </c>
      <c r="BQ6" s="21">
        <f>IF(BQ7="",NA(),BQ7)</f>
        <v>76.61</v>
      </c>
      <c r="BR6" s="21">
        <f t="shared" ref="BR6:BZ6" si="8">IF(BR7="",NA(),BR7)</f>
        <v>74.52</v>
      </c>
      <c r="BS6" s="21">
        <f t="shared" si="8"/>
        <v>76.150000000000006</v>
      </c>
      <c r="BT6" s="21">
        <f t="shared" si="8"/>
        <v>74.959999999999994</v>
      </c>
      <c r="BU6" s="21">
        <f t="shared" si="8"/>
        <v>74.67</v>
      </c>
      <c r="BV6" s="21">
        <f t="shared" si="8"/>
        <v>55.85</v>
      </c>
      <c r="BW6" s="21">
        <f t="shared" si="8"/>
        <v>62.5</v>
      </c>
      <c r="BX6" s="21">
        <f t="shared" si="8"/>
        <v>60.59</v>
      </c>
      <c r="BY6" s="21">
        <f t="shared" si="8"/>
        <v>60</v>
      </c>
      <c r="BZ6" s="21">
        <f t="shared" si="8"/>
        <v>59.01</v>
      </c>
      <c r="CA6" s="20" t="str">
        <f>IF(CA7="","",IF(CA7="-","【-】","【"&amp;SUBSTITUTE(TEXT(CA7,"#,##0.00"),"-","△")&amp;"】"))</f>
        <v>【57.03】</v>
      </c>
      <c r="CB6" s="21">
        <f>IF(CB7="",NA(),CB7)</f>
        <v>336.37</v>
      </c>
      <c r="CC6" s="21">
        <f t="shared" ref="CC6:CK6" si="9">IF(CC7="",NA(),CC7)</f>
        <v>367.92</v>
      </c>
      <c r="CD6" s="21">
        <f t="shared" si="9"/>
        <v>369.16</v>
      </c>
      <c r="CE6" s="21">
        <f t="shared" si="9"/>
        <v>364.05</v>
      </c>
      <c r="CF6" s="21">
        <f t="shared" si="9"/>
        <v>365.25</v>
      </c>
      <c r="CG6" s="21">
        <f t="shared" si="9"/>
        <v>287.91000000000003</v>
      </c>
      <c r="CH6" s="21">
        <f t="shared" si="9"/>
        <v>269.33</v>
      </c>
      <c r="CI6" s="21">
        <f t="shared" si="9"/>
        <v>280.23</v>
      </c>
      <c r="CJ6" s="21">
        <f t="shared" si="9"/>
        <v>282.70999999999998</v>
      </c>
      <c r="CK6" s="21">
        <f t="shared" si="9"/>
        <v>291.82</v>
      </c>
      <c r="CL6" s="20" t="str">
        <f>IF(CL7="","",IF(CL7="-","【-】","【"&amp;SUBSTITUTE(TEXT(CL7,"#,##0.00"),"-","△")&amp;"】"))</f>
        <v>【294.83】</v>
      </c>
      <c r="CM6" s="21">
        <f>IF(CM7="",NA(),CM7)</f>
        <v>100</v>
      </c>
      <c r="CN6" s="21">
        <f t="shared" ref="CN6:CV6" si="10">IF(CN7="",NA(),CN7)</f>
        <v>100</v>
      </c>
      <c r="CO6" s="21">
        <f t="shared" si="10"/>
        <v>100</v>
      </c>
      <c r="CP6" s="21">
        <f t="shared" si="10"/>
        <v>100</v>
      </c>
      <c r="CQ6" s="21">
        <f t="shared" si="10"/>
        <v>100</v>
      </c>
      <c r="CR6" s="21">
        <f t="shared" si="10"/>
        <v>54.93</v>
      </c>
      <c r="CS6" s="21">
        <f t="shared" si="10"/>
        <v>59.64</v>
      </c>
      <c r="CT6" s="21">
        <f t="shared" si="10"/>
        <v>58.19</v>
      </c>
      <c r="CU6" s="21">
        <f t="shared" si="10"/>
        <v>56.52</v>
      </c>
      <c r="CV6" s="21">
        <f t="shared" si="10"/>
        <v>88.45</v>
      </c>
      <c r="CW6" s="20" t="str">
        <f>IF(CW7="","",IF(CW7="-","【-】","【"&amp;SUBSTITUTE(TEXT(CW7,"#,##0.00"),"-","△")&amp;"】"))</f>
        <v>【84.27】</v>
      </c>
      <c r="CX6" s="21">
        <f>IF(CX7="",NA(),CX7)</f>
        <v>96.48</v>
      </c>
      <c r="CY6" s="21">
        <f t="shared" ref="CY6:DG6" si="11">IF(CY7="",NA(),CY7)</f>
        <v>96.42</v>
      </c>
      <c r="CZ6" s="21">
        <f t="shared" si="11"/>
        <v>94.87</v>
      </c>
      <c r="DA6" s="21">
        <f t="shared" si="11"/>
        <v>94.48</v>
      </c>
      <c r="DB6" s="21">
        <f t="shared" si="11"/>
        <v>94.02</v>
      </c>
      <c r="DC6" s="21">
        <f t="shared" si="11"/>
        <v>65.569999999999993</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384429</v>
      </c>
      <c r="D7" s="23">
        <v>47</v>
      </c>
      <c r="E7" s="23">
        <v>18</v>
      </c>
      <c r="F7" s="23">
        <v>0</v>
      </c>
      <c r="G7" s="23">
        <v>0</v>
      </c>
      <c r="H7" s="23" t="s">
        <v>98</v>
      </c>
      <c r="I7" s="23" t="s">
        <v>99</v>
      </c>
      <c r="J7" s="23" t="s">
        <v>100</v>
      </c>
      <c r="K7" s="23" t="s">
        <v>101</v>
      </c>
      <c r="L7" s="23" t="s">
        <v>102</v>
      </c>
      <c r="M7" s="23" t="s">
        <v>103</v>
      </c>
      <c r="N7" s="24" t="s">
        <v>104</v>
      </c>
      <c r="O7" s="24" t="s">
        <v>105</v>
      </c>
      <c r="P7" s="24">
        <v>7.11</v>
      </c>
      <c r="Q7" s="24">
        <v>100</v>
      </c>
      <c r="R7" s="24">
        <v>3630</v>
      </c>
      <c r="S7" s="24">
        <v>8395</v>
      </c>
      <c r="T7" s="24">
        <v>93.83</v>
      </c>
      <c r="U7" s="24">
        <v>89.47</v>
      </c>
      <c r="V7" s="24">
        <v>585</v>
      </c>
      <c r="W7" s="24">
        <v>32.1</v>
      </c>
      <c r="X7" s="24">
        <v>18.22</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516.4</v>
      </c>
      <c r="BG7" s="24">
        <v>522.6</v>
      </c>
      <c r="BH7" s="24">
        <v>489.11</v>
      </c>
      <c r="BI7" s="24">
        <v>467.78</v>
      </c>
      <c r="BJ7" s="24">
        <v>447.12</v>
      </c>
      <c r="BK7" s="24">
        <v>386.46</v>
      </c>
      <c r="BL7" s="24">
        <v>270.57</v>
      </c>
      <c r="BM7" s="24">
        <v>294.27</v>
      </c>
      <c r="BN7" s="24">
        <v>294.08999999999997</v>
      </c>
      <c r="BO7" s="24">
        <v>294.08999999999997</v>
      </c>
      <c r="BP7" s="24">
        <v>307.39</v>
      </c>
      <c r="BQ7" s="24">
        <v>76.61</v>
      </c>
      <c r="BR7" s="24">
        <v>74.52</v>
      </c>
      <c r="BS7" s="24">
        <v>76.150000000000006</v>
      </c>
      <c r="BT7" s="24">
        <v>74.959999999999994</v>
      </c>
      <c r="BU7" s="24">
        <v>74.67</v>
      </c>
      <c r="BV7" s="24">
        <v>55.85</v>
      </c>
      <c r="BW7" s="24">
        <v>62.5</v>
      </c>
      <c r="BX7" s="24">
        <v>60.59</v>
      </c>
      <c r="BY7" s="24">
        <v>60</v>
      </c>
      <c r="BZ7" s="24">
        <v>59.01</v>
      </c>
      <c r="CA7" s="24">
        <v>57.03</v>
      </c>
      <c r="CB7" s="24">
        <v>336.37</v>
      </c>
      <c r="CC7" s="24">
        <v>367.92</v>
      </c>
      <c r="CD7" s="24">
        <v>369.16</v>
      </c>
      <c r="CE7" s="24">
        <v>364.05</v>
      </c>
      <c r="CF7" s="24">
        <v>365.25</v>
      </c>
      <c r="CG7" s="24">
        <v>287.91000000000003</v>
      </c>
      <c r="CH7" s="24">
        <v>269.33</v>
      </c>
      <c r="CI7" s="24">
        <v>280.23</v>
      </c>
      <c r="CJ7" s="24">
        <v>282.70999999999998</v>
      </c>
      <c r="CK7" s="24">
        <v>291.82</v>
      </c>
      <c r="CL7" s="24">
        <v>294.83</v>
      </c>
      <c r="CM7" s="24">
        <v>100</v>
      </c>
      <c r="CN7" s="24">
        <v>100</v>
      </c>
      <c r="CO7" s="24">
        <v>100</v>
      </c>
      <c r="CP7" s="24">
        <v>100</v>
      </c>
      <c r="CQ7" s="24">
        <v>100</v>
      </c>
      <c r="CR7" s="24">
        <v>54.93</v>
      </c>
      <c r="CS7" s="24">
        <v>59.64</v>
      </c>
      <c r="CT7" s="24">
        <v>58.19</v>
      </c>
      <c r="CU7" s="24">
        <v>56.52</v>
      </c>
      <c r="CV7" s="24">
        <v>88.45</v>
      </c>
      <c r="CW7" s="24">
        <v>84.27</v>
      </c>
      <c r="CX7" s="24">
        <v>96.48</v>
      </c>
      <c r="CY7" s="24">
        <v>96.42</v>
      </c>
      <c r="CZ7" s="24">
        <v>94.87</v>
      </c>
      <c r="DA7" s="24">
        <v>94.48</v>
      </c>
      <c r="DB7" s="24">
        <v>94.02</v>
      </c>
      <c r="DC7" s="24">
        <v>65.569999999999993</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114</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2024-01-27T03:10:59Z</cp:lastPrinted>
  <dcterms:created xsi:type="dcterms:W3CDTF">2023-12-12T03:00:54Z</dcterms:created>
  <dcterms:modified xsi:type="dcterms:W3CDTF">2024-03-01T08:06:04Z</dcterms:modified>
  <cp:category/>
</cp:coreProperties>
</file>