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D:\【芳野（R4～）】\50_サービス提供体制確保事業\令和５年度分\03_県補助金通知\04補助金受付再開\ホームページ掲載データ\施設内療養状況表\施設内療養状況表\"/>
    </mc:Choice>
  </mc:AlternateContent>
  <xr:revisionPtr revIDLastSave="0" documentId="13_ncr:1_{E8E3C6AD-BCC5-44DA-84B3-0A5EFB70B3BC}" xr6:coauthVersionLast="36" xr6:coauthVersionMax="36" xr10:uidLastSave="{00000000-0000-0000-0000-000000000000}"/>
  <bookViews>
    <workbookView xWindow="0" yWindow="0" windowWidth="27660" windowHeight="11730" xr2:uid="{00000000-000D-0000-FFFF-FFFF00000000}"/>
  </bookViews>
  <sheets>
    <sheet name="（様式）R5.12.1～R6.3.31（大規模施設等）" sheetId="14" r:id="rId1"/>
    <sheet name="（様式）R5.12.1～R6.3.31（小規模施設等）" sheetId="15" r:id="rId2"/>
    <sheet name="（記載例）5.12.1～R6.3.31（大規模施設等）" sheetId="18" r:id="rId3"/>
    <sheet name="（記載例）R5.12.1～R6.3.31（小規模施設等）　" sheetId="19" r:id="rId4"/>
    <sheet name="（様式）R5.10.1～11.30（大規模施設等）" sheetId="10" r:id="rId5"/>
    <sheet name="（様式）R5.10.1～11.30（小規模施設等）" sheetId="11" r:id="rId6"/>
    <sheet name="（様式）R5.5.8～9.30（大規模施設等） " sheetId="6" r:id="rId7"/>
    <sheet name="（様式）R5.5.8～9.30以降（小規模施設等）" sheetId="8" r:id="rId8"/>
    <sheet name="（様式）R5.4.1～5.7（大規模施設等）" sheetId="9" r:id="rId9"/>
    <sheet name="（様式）R5.4.1～5.7（小規模施設等）" sheetId="7" r:id="rId10"/>
    <sheet name="（記載例）R5.10.1～（大規模施設等） " sheetId="12" r:id="rId11"/>
    <sheet name="（記載例）R5.10.1～（小規模施設等）" sheetId="13" r:id="rId12"/>
    <sheet name="（記載例）R5.5.8～9.30（大規模施設等）" sheetId="2" r:id="rId13"/>
    <sheet name="（記載例）R5.5.8～9.30（小規模施設等）" sheetId="3" r:id="rId14"/>
    <sheet name="（記載例）R5.4.1～5.7（大規模施設等）" sheetId="4" r:id="rId15"/>
    <sheet name="（記載例）R5.4.1～5.7（小規模施設等）" sheetId="5" r:id="rId16"/>
  </sheets>
  <definedNames>
    <definedName name="_xlnm.Print_Area" localSheetId="2">'（記載例）5.12.1～R6.3.31（大規模施設等）'!$A$1:$AB$62</definedName>
    <definedName name="_xlnm.Print_Area" localSheetId="11">'（記載例）R5.10.1～（小規模施設等）'!$A$1:$AB$51</definedName>
    <definedName name="_xlnm.Print_Area" localSheetId="10">'（記載例）R5.10.1～（大規模施設等） '!$A$1:$AB$51</definedName>
    <definedName name="_xlnm.Print_Area" localSheetId="3">'（記載例）R5.12.1～R6.3.31（小規模施設等）　'!$A$1:$AB$63</definedName>
    <definedName name="_xlnm.Print_Area" localSheetId="15">'（記載例）R5.4.1～5.7（小規模施設等）'!$A$1:$AB$50</definedName>
    <definedName name="_xlnm.Print_Area" localSheetId="14">'（記載例）R5.4.1～5.7（大規模施設等）'!$A$1:$AB$50</definedName>
    <definedName name="_xlnm.Print_Area" localSheetId="13">'（記載例）R5.5.8～9.30（小規模施設等）'!$A$1:$AB$52</definedName>
    <definedName name="_xlnm.Print_Area" localSheetId="12">'（記載例）R5.5.8～9.30（大規模施設等）'!$A$1:$AB$51</definedName>
    <definedName name="_xlnm.Print_Area" localSheetId="5">'（様式）R5.10.1～11.30（小規模施設等）'!$A$1:$AB$51</definedName>
    <definedName name="_xlnm.Print_Area" localSheetId="4">'（様式）R5.10.1～11.30（大規模施設等）'!$A$1:$AB$51</definedName>
    <definedName name="_xlnm.Print_Area" localSheetId="1">'（様式）R5.12.1～R6.3.31（小規模施設等）'!$A$1:$AB$63</definedName>
    <definedName name="_xlnm.Print_Area" localSheetId="0">'（様式）R5.12.1～R6.3.31（大規模施設等）'!$A$1:$AB$62</definedName>
    <definedName name="_xlnm.Print_Area" localSheetId="9">'（様式）R5.4.1～5.7（小規模施設等）'!$A$1:$AB$50</definedName>
    <definedName name="_xlnm.Print_Area" localSheetId="8">'（様式）R5.4.1～5.7（大規模施設等）'!$A$1:$AB$50</definedName>
    <definedName name="_xlnm.Print_Area" localSheetId="6">'（様式）R5.5.8～9.30（大規模施設等） '!$A$1:$AB$51</definedName>
    <definedName name="_xlnm.Print_Area" localSheetId="7">'（様式）R5.5.8～9.30以降（小規模施設等）'!$A$1:$AB$52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5" i="19" l="1"/>
  <c r="AD54" i="19"/>
  <c r="AD53" i="19"/>
  <c r="AD52" i="19"/>
  <c r="AD51" i="19"/>
  <c r="AD50" i="19"/>
  <c r="AD49" i="19"/>
  <c r="AD48" i="19"/>
  <c r="AD47" i="19"/>
  <c r="AD46" i="19"/>
  <c r="AD45" i="19"/>
  <c r="AD44" i="19"/>
  <c r="AA44" i="19"/>
  <c r="AD43" i="19"/>
  <c r="AD42" i="19"/>
  <c r="AD41" i="19"/>
  <c r="AD40" i="19"/>
  <c r="L28" i="19"/>
  <c r="L26" i="19"/>
  <c r="M23" i="19"/>
  <c r="M26" i="19" s="1"/>
  <c r="L23" i="19"/>
  <c r="J23" i="19"/>
  <c r="J28" i="19" s="1"/>
  <c r="I23" i="19"/>
  <c r="I28" i="19" s="1"/>
  <c r="H23" i="19"/>
  <c r="H28" i="19" s="1"/>
  <c r="AA17" i="19"/>
  <c r="AA23" i="19" s="1"/>
  <c r="Z17" i="19"/>
  <c r="Z23" i="19" s="1"/>
  <c r="Y17" i="19"/>
  <c r="Y23" i="19" s="1"/>
  <c r="X17" i="19"/>
  <c r="X23" i="19" s="1"/>
  <c r="W17" i="19"/>
  <c r="W23" i="19" s="1"/>
  <c r="V17" i="19"/>
  <c r="V23" i="19" s="1"/>
  <c r="U17" i="19"/>
  <c r="T17" i="19"/>
  <c r="T23" i="19" s="1"/>
  <c r="T28" i="19" s="1"/>
  <c r="S17" i="19"/>
  <c r="S23" i="19" s="1"/>
  <c r="S28" i="19" s="1"/>
  <c r="R17" i="19"/>
  <c r="R23" i="19" s="1"/>
  <c r="R28" i="19" s="1"/>
  <c r="Q17" i="19"/>
  <c r="Q23" i="19" s="1"/>
  <c r="Q28" i="19" s="1"/>
  <c r="P17" i="19"/>
  <c r="P23" i="19" s="1"/>
  <c r="P28" i="19" s="1"/>
  <c r="O17" i="19"/>
  <c r="O23" i="19" s="1"/>
  <c r="N17" i="19"/>
  <c r="N23" i="19" s="1"/>
  <c r="M17" i="19"/>
  <c r="L17" i="19"/>
  <c r="K17" i="19"/>
  <c r="K23" i="19" s="1"/>
  <c r="J17" i="19"/>
  <c r="J26" i="19" s="1"/>
  <c r="I17" i="19"/>
  <c r="H17" i="19"/>
  <c r="G17" i="19"/>
  <c r="G23" i="19" s="1"/>
  <c r="G28" i="19" s="1"/>
  <c r="F17" i="19"/>
  <c r="F23" i="19" s="1"/>
  <c r="F28" i="19" s="1"/>
  <c r="D15" i="19"/>
  <c r="D14" i="19"/>
  <c r="D13" i="19"/>
  <c r="D12" i="19"/>
  <c r="D11" i="19"/>
  <c r="D10" i="19"/>
  <c r="D9" i="19"/>
  <c r="D8" i="19"/>
  <c r="D7" i="19"/>
  <c r="D6" i="19"/>
  <c r="D5" i="19"/>
  <c r="AD55" i="18"/>
  <c r="AD54" i="18"/>
  <c r="AD53" i="18"/>
  <c r="AD52" i="18"/>
  <c r="AD51" i="18"/>
  <c r="AD50" i="18"/>
  <c r="AD49" i="18"/>
  <c r="AD48" i="18"/>
  <c r="AD47" i="18"/>
  <c r="AD46" i="18"/>
  <c r="AD45" i="18"/>
  <c r="AD44" i="18"/>
  <c r="AA44" i="18"/>
  <c r="AD43" i="18"/>
  <c r="AD42" i="18"/>
  <c r="AD41" i="18"/>
  <c r="AD40" i="18"/>
  <c r="U23" i="18"/>
  <c r="U28" i="18" s="1"/>
  <c r="T23" i="18"/>
  <c r="T28" i="18" s="1"/>
  <c r="P23" i="18"/>
  <c r="P28" i="18" s="1"/>
  <c r="I23" i="18"/>
  <c r="I28" i="18" s="1"/>
  <c r="H23" i="18"/>
  <c r="H28" i="18" s="1"/>
  <c r="AA17" i="18"/>
  <c r="AA23" i="18" s="1"/>
  <c r="Z17" i="18"/>
  <c r="Z23" i="18" s="1"/>
  <c r="Y17" i="18"/>
  <c r="Y23" i="18" s="1"/>
  <c r="X17" i="18"/>
  <c r="X23" i="18" s="1"/>
  <c r="W17" i="18"/>
  <c r="W23" i="18" s="1"/>
  <c r="V17" i="18"/>
  <c r="U17" i="18"/>
  <c r="T17" i="18"/>
  <c r="S17" i="18"/>
  <c r="S23" i="18" s="1"/>
  <c r="S28" i="18" s="1"/>
  <c r="R17" i="18"/>
  <c r="R23" i="18" s="1"/>
  <c r="R28" i="18" s="1"/>
  <c r="Q17" i="18"/>
  <c r="Q23" i="18" s="1"/>
  <c r="P17" i="18"/>
  <c r="P26" i="18" s="1"/>
  <c r="O17" i="18"/>
  <c r="O23" i="18" s="1"/>
  <c r="N17" i="18"/>
  <c r="M17" i="18"/>
  <c r="M23" i="18" s="1"/>
  <c r="L17" i="18"/>
  <c r="L23" i="18" s="1"/>
  <c r="K17" i="18"/>
  <c r="K23" i="18" s="1"/>
  <c r="K28" i="18" s="1"/>
  <c r="J17" i="18"/>
  <c r="J23" i="18" s="1"/>
  <c r="J28" i="18" s="1"/>
  <c r="I17" i="18"/>
  <c r="H17" i="18"/>
  <c r="G17" i="18"/>
  <c r="G23" i="18" s="1"/>
  <c r="G28" i="18" s="1"/>
  <c r="F17" i="18"/>
  <c r="F23" i="18" s="1"/>
  <c r="F28" i="18" s="1"/>
  <c r="D15" i="18"/>
  <c r="D14" i="18"/>
  <c r="D13" i="18"/>
  <c r="D12" i="18"/>
  <c r="D11" i="18"/>
  <c r="D10" i="18"/>
  <c r="D9" i="18"/>
  <c r="D8" i="18"/>
  <c r="D7" i="18"/>
  <c r="D6" i="18"/>
  <c r="D5" i="18"/>
  <c r="AD40" i="15"/>
  <c r="AA44" i="15"/>
  <c r="AD55" i="15"/>
  <c r="AD54" i="15"/>
  <c r="AD53" i="15"/>
  <c r="AD52" i="15"/>
  <c r="AD51" i="15"/>
  <c r="AD50" i="15"/>
  <c r="AD49" i="15"/>
  <c r="AD48" i="15"/>
  <c r="AD47" i="15"/>
  <c r="AD46" i="15"/>
  <c r="AD45" i="15"/>
  <c r="AD44" i="15"/>
  <c r="AD43" i="15"/>
  <c r="AD42" i="15"/>
  <c r="AD41" i="15"/>
  <c r="AD40" i="14"/>
  <c r="AD55" i="14"/>
  <c r="AD54" i="14"/>
  <c r="AD53" i="14"/>
  <c r="AD52" i="14"/>
  <c r="AD51" i="14"/>
  <c r="AD50" i="14"/>
  <c r="AD49" i="14"/>
  <c r="AD48" i="14"/>
  <c r="AD47" i="14"/>
  <c r="AD46" i="14"/>
  <c r="AD45" i="14"/>
  <c r="AD44" i="14"/>
  <c r="AD43" i="14"/>
  <c r="AD42" i="14"/>
  <c r="AD41" i="14"/>
  <c r="AA44" i="14" s="1"/>
  <c r="V28" i="19" l="1"/>
  <c r="V26" i="19"/>
  <c r="Y26" i="19"/>
  <c r="Y28" i="19"/>
  <c r="X28" i="19"/>
  <c r="X26" i="19"/>
  <c r="M28" i="19"/>
  <c r="H26" i="19"/>
  <c r="U23" i="19"/>
  <c r="U28" i="19" s="1"/>
  <c r="T26" i="19"/>
  <c r="I26" i="19"/>
  <c r="O26" i="19"/>
  <c r="O28" i="19"/>
  <c r="AA26" i="19"/>
  <c r="AA28" i="19"/>
  <c r="K28" i="19"/>
  <c r="K26" i="19"/>
  <c r="W28" i="19"/>
  <c r="W26" i="19"/>
  <c r="N28" i="19"/>
  <c r="N26" i="19"/>
  <c r="Z26" i="19"/>
  <c r="Z28" i="19"/>
  <c r="P26" i="19"/>
  <c r="Q26" i="19"/>
  <c r="F26" i="19"/>
  <c r="R26" i="19"/>
  <c r="G26" i="19"/>
  <c r="S26" i="19"/>
  <c r="AA26" i="18"/>
  <c r="AA28" i="18"/>
  <c r="Z26" i="18"/>
  <c r="Z28" i="18"/>
  <c r="O26" i="18"/>
  <c r="O28" i="18"/>
  <c r="W28" i="18"/>
  <c r="W26" i="18"/>
  <c r="V23" i="18"/>
  <c r="V28" i="18" s="1"/>
  <c r="K26" i="18"/>
  <c r="H26" i="18"/>
  <c r="T26" i="18"/>
  <c r="N23" i="18"/>
  <c r="N28" i="18" s="1"/>
  <c r="J26" i="18"/>
  <c r="I26" i="18"/>
  <c r="U26" i="18"/>
  <c r="L28" i="18"/>
  <c r="L26" i="18"/>
  <c r="Y26" i="18"/>
  <c r="Y28" i="18"/>
  <c r="Q26" i="18"/>
  <c r="Q28" i="18"/>
  <c r="M28" i="18"/>
  <c r="M26" i="18"/>
  <c r="X28" i="18"/>
  <c r="X26" i="18"/>
  <c r="F26" i="18"/>
  <c r="R26" i="18"/>
  <c r="G26" i="18"/>
  <c r="S26" i="18"/>
  <c r="U26" i="19" l="1"/>
  <c r="AA42" i="19"/>
  <c r="AA40" i="19"/>
  <c r="AA46" i="19" s="1"/>
  <c r="V26" i="18"/>
  <c r="AA42" i="18"/>
  <c r="N26" i="18"/>
  <c r="AA40" i="18" s="1"/>
  <c r="AA46" i="18" s="1"/>
  <c r="W28" i="15" l="1"/>
  <c r="F28" i="15"/>
  <c r="F26" i="15"/>
  <c r="AA23" i="15"/>
  <c r="AA28" i="15" s="1"/>
  <c r="Z23" i="15"/>
  <c r="Z28" i="15" s="1"/>
  <c r="W23" i="15"/>
  <c r="W26" i="15" s="1"/>
  <c r="H23" i="15"/>
  <c r="H26" i="15" s="1"/>
  <c r="F23" i="15"/>
  <c r="AA17" i="15"/>
  <c r="AA26" i="15" s="1"/>
  <c r="Z17" i="15"/>
  <c r="Z26" i="15" s="1"/>
  <c r="Y17" i="15"/>
  <c r="Y23" i="15" s="1"/>
  <c r="Y28" i="15" s="1"/>
  <c r="X17" i="15"/>
  <c r="X23" i="15" s="1"/>
  <c r="X28" i="15" s="1"/>
  <c r="W17" i="15"/>
  <c r="V17" i="15"/>
  <c r="V23" i="15" s="1"/>
  <c r="U17" i="15"/>
  <c r="U23" i="15" s="1"/>
  <c r="T17" i="15"/>
  <c r="S17" i="15"/>
  <c r="R17" i="15"/>
  <c r="R23" i="15" s="1"/>
  <c r="R28" i="15" s="1"/>
  <c r="Q17" i="15"/>
  <c r="P17" i="15"/>
  <c r="P23" i="15" s="1"/>
  <c r="P28" i="15" s="1"/>
  <c r="O17" i="15"/>
  <c r="O23" i="15" s="1"/>
  <c r="O28" i="15" s="1"/>
  <c r="N17" i="15"/>
  <c r="N23" i="15" s="1"/>
  <c r="N28" i="15" s="1"/>
  <c r="M17" i="15"/>
  <c r="M23" i="15" s="1"/>
  <c r="M28" i="15" s="1"/>
  <c r="L17" i="15"/>
  <c r="L23" i="15" s="1"/>
  <c r="L28" i="15" s="1"/>
  <c r="K17" i="15"/>
  <c r="K23" i="15" s="1"/>
  <c r="K26" i="15" s="1"/>
  <c r="J17" i="15"/>
  <c r="J23" i="15" s="1"/>
  <c r="I17" i="15"/>
  <c r="I23" i="15" s="1"/>
  <c r="H17" i="15"/>
  <c r="G17" i="15"/>
  <c r="F17" i="15"/>
  <c r="D15" i="15"/>
  <c r="D14" i="15"/>
  <c r="D13" i="15"/>
  <c r="D12" i="15"/>
  <c r="D11" i="15"/>
  <c r="D10" i="15"/>
  <c r="D9" i="15"/>
  <c r="D8" i="15"/>
  <c r="D7" i="15"/>
  <c r="D6" i="15"/>
  <c r="D5" i="15"/>
  <c r="AA17" i="14"/>
  <c r="AA23" i="14" s="1"/>
  <c r="AA28" i="14" s="1"/>
  <c r="Z17" i="14"/>
  <c r="Y17" i="14"/>
  <c r="Y23" i="14" s="1"/>
  <c r="Y28" i="14" s="1"/>
  <c r="X17" i="14"/>
  <c r="X23" i="14" s="1"/>
  <c r="X28" i="14" s="1"/>
  <c r="W17" i="14"/>
  <c r="W23" i="14" s="1"/>
  <c r="V17" i="14"/>
  <c r="V23" i="14" s="1"/>
  <c r="U17" i="14"/>
  <c r="U23" i="14" s="1"/>
  <c r="T17" i="14"/>
  <c r="T23" i="14" s="1"/>
  <c r="S17" i="14"/>
  <c r="S23" i="14" s="1"/>
  <c r="S28" i="14" s="1"/>
  <c r="R17" i="14"/>
  <c r="R23" i="14" s="1"/>
  <c r="Q17" i="14"/>
  <c r="Q23" i="14" s="1"/>
  <c r="P17" i="14"/>
  <c r="P23" i="14" s="1"/>
  <c r="P28" i="14" s="1"/>
  <c r="O17" i="14"/>
  <c r="N17" i="14"/>
  <c r="N23" i="14" s="1"/>
  <c r="N28" i="14" s="1"/>
  <c r="M17" i="14"/>
  <c r="M23" i="14" s="1"/>
  <c r="M28" i="14" s="1"/>
  <c r="L17" i="14"/>
  <c r="L23" i="14" s="1"/>
  <c r="L28" i="14" s="1"/>
  <c r="K17" i="14"/>
  <c r="K23" i="14" s="1"/>
  <c r="J17" i="14"/>
  <c r="J23" i="14" s="1"/>
  <c r="I17" i="14"/>
  <c r="H17" i="14"/>
  <c r="H23" i="14" s="1"/>
  <c r="G17" i="14"/>
  <c r="G23" i="14" s="1"/>
  <c r="G28" i="14" s="1"/>
  <c r="F17" i="14"/>
  <c r="F23" i="14" s="1"/>
  <c r="D15" i="14"/>
  <c r="D14" i="14"/>
  <c r="D13" i="14"/>
  <c r="D12" i="14"/>
  <c r="D11" i="14"/>
  <c r="D10" i="14"/>
  <c r="D9" i="14"/>
  <c r="D8" i="14"/>
  <c r="D7" i="14"/>
  <c r="D6" i="14"/>
  <c r="D5" i="14"/>
  <c r="P26" i="15" l="1"/>
  <c r="T23" i="15"/>
  <c r="T28" i="15" s="1"/>
  <c r="H28" i="15"/>
  <c r="Q23" i="15"/>
  <c r="Q28" i="15" s="1"/>
  <c r="S23" i="15"/>
  <c r="S28" i="15" s="1"/>
  <c r="N26" i="15"/>
  <c r="K28" i="15"/>
  <c r="R26" i="15"/>
  <c r="O26" i="15"/>
  <c r="G23" i="15"/>
  <c r="G28" i="15" s="1"/>
  <c r="I23" i="14"/>
  <c r="I28" i="14" s="1"/>
  <c r="H26" i="14"/>
  <c r="H28" i="14"/>
  <c r="U26" i="14"/>
  <c r="U28" i="14"/>
  <c r="T26" i="14"/>
  <c r="T28" i="14"/>
  <c r="Q28" i="14"/>
  <c r="Q26" i="14"/>
  <c r="N26" i="14"/>
  <c r="Z26" i="14"/>
  <c r="AA26" i="14"/>
  <c r="G26" i="14"/>
  <c r="S26" i="14"/>
  <c r="P26" i="14"/>
  <c r="Z23" i="14"/>
  <c r="Z28" i="14" s="1"/>
  <c r="J26" i="15"/>
  <c r="J28" i="15"/>
  <c r="V26" i="15"/>
  <c r="V28" i="15"/>
  <c r="I26" i="15"/>
  <c r="I28" i="15"/>
  <c r="U26" i="15"/>
  <c r="U28" i="15"/>
  <c r="L26" i="15"/>
  <c r="X26" i="15"/>
  <c r="M26" i="15"/>
  <c r="Y26" i="15"/>
  <c r="F28" i="14"/>
  <c r="F26" i="14"/>
  <c r="R28" i="14"/>
  <c r="R26" i="14"/>
  <c r="V26" i="14"/>
  <c r="V28" i="14"/>
  <c r="K26" i="14"/>
  <c r="K28" i="14"/>
  <c r="J26" i="14"/>
  <c r="J28" i="14"/>
  <c r="W26" i="14"/>
  <c r="W28" i="14"/>
  <c r="O23" i="14"/>
  <c r="O28" i="14" s="1"/>
  <c r="L26" i="14"/>
  <c r="X26" i="14"/>
  <c r="M26" i="14"/>
  <c r="Y26" i="14"/>
  <c r="AA17" i="13"/>
  <c r="Z17" i="13"/>
  <c r="Y17" i="13"/>
  <c r="Y23" i="13" s="1"/>
  <c r="Y28" i="13" s="1"/>
  <c r="X17" i="13"/>
  <c r="X23" i="13" s="1"/>
  <c r="X28" i="13" s="1"/>
  <c r="W17" i="13"/>
  <c r="W23" i="13" s="1"/>
  <c r="W28" i="13" s="1"/>
  <c r="V17" i="13"/>
  <c r="V23" i="13" s="1"/>
  <c r="V28" i="13" s="1"/>
  <c r="U17" i="13"/>
  <c r="U23" i="13" s="1"/>
  <c r="U28" i="13" s="1"/>
  <c r="T17" i="13"/>
  <c r="T23" i="13" s="1"/>
  <c r="T28" i="13" s="1"/>
  <c r="S17" i="13"/>
  <c r="R17" i="13"/>
  <c r="Q17" i="13"/>
  <c r="Q23" i="13" s="1"/>
  <c r="Q28" i="13" s="1"/>
  <c r="P17" i="13"/>
  <c r="P23" i="13" s="1"/>
  <c r="P28" i="13" s="1"/>
  <c r="O17" i="13"/>
  <c r="O23" i="13" s="1"/>
  <c r="O28" i="13" s="1"/>
  <c r="N17" i="13"/>
  <c r="N23" i="13" s="1"/>
  <c r="N28" i="13" s="1"/>
  <c r="M17" i="13"/>
  <c r="M23" i="13" s="1"/>
  <c r="M28" i="13" s="1"/>
  <c r="L17" i="13"/>
  <c r="L23" i="13" s="1"/>
  <c r="L28" i="13" s="1"/>
  <c r="K17" i="13"/>
  <c r="J17" i="13"/>
  <c r="I17" i="13"/>
  <c r="I23" i="13" s="1"/>
  <c r="I28" i="13" s="1"/>
  <c r="H17" i="13"/>
  <c r="H23" i="13" s="1"/>
  <c r="H28" i="13" s="1"/>
  <c r="G17" i="13"/>
  <c r="G23" i="13" s="1"/>
  <c r="G28" i="13" s="1"/>
  <c r="F17" i="13"/>
  <c r="F23" i="13" s="1"/>
  <c r="F28" i="13" s="1"/>
  <c r="D15" i="13"/>
  <c r="D14" i="13"/>
  <c r="D13" i="13"/>
  <c r="D12" i="13"/>
  <c r="D11" i="13"/>
  <c r="D10" i="13"/>
  <c r="D9" i="13"/>
  <c r="D8" i="13"/>
  <c r="D7" i="13"/>
  <c r="D6" i="13"/>
  <c r="D5" i="13"/>
  <c r="G23" i="12"/>
  <c r="G28" i="12" s="1"/>
  <c r="F23" i="12"/>
  <c r="F28" i="12" s="1"/>
  <c r="AA17" i="12"/>
  <c r="Z17" i="12"/>
  <c r="Y17" i="12"/>
  <c r="Y23" i="12" s="1"/>
  <c r="Y28" i="12" s="1"/>
  <c r="X17" i="12"/>
  <c r="X23" i="12" s="1"/>
  <c r="X28" i="12" s="1"/>
  <c r="W17" i="12"/>
  <c r="W23" i="12" s="1"/>
  <c r="W28" i="12" s="1"/>
  <c r="V17" i="12"/>
  <c r="V23" i="12" s="1"/>
  <c r="V28" i="12" s="1"/>
  <c r="U17" i="12"/>
  <c r="U23" i="12" s="1"/>
  <c r="U28" i="12" s="1"/>
  <c r="T17" i="12"/>
  <c r="T23" i="12" s="1"/>
  <c r="T28" i="12" s="1"/>
  <c r="S17" i="12"/>
  <c r="R17" i="12"/>
  <c r="Q17" i="12"/>
  <c r="Q23" i="12" s="1"/>
  <c r="Q28" i="12" s="1"/>
  <c r="P17" i="12"/>
  <c r="P23" i="12" s="1"/>
  <c r="P28" i="12" s="1"/>
  <c r="O17" i="12"/>
  <c r="O23" i="12" s="1"/>
  <c r="O28" i="12" s="1"/>
  <c r="N17" i="12"/>
  <c r="N23" i="12" s="1"/>
  <c r="N28" i="12" s="1"/>
  <c r="M17" i="12"/>
  <c r="M23" i="12" s="1"/>
  <c r="M28" i="12" s="1"/>
  <c r="L17" i="12"/>
  <c r="L23" i="12" s="1"/>
  <c r="L28" i="12" s="1"/>
  <c r="K17" i="12"/>
  <c r="J17" i="12"/>
  <c r="I17" i="12"/>
  <c r="I23" i="12" s="1"/>
  <c r="I28" i="12" s="1"/>
  <c r="H17" i="12"/>
  <c r="H23" i="12" s="1"/>
  <c r="H28" i="12" s="1"/>
  <c r="G17" i="12"/>
  <c r="F17" i="12"/>
  <c r="D15" i="12"/>
  <c r="D14" i="12"/>
  <c r="D13" i="12"/>
  <c r="D12" i="12"/>
  <c r="D11" i="12"/>
  <c r="D10" i="12"/>
  <c r="D9" i="12"/>
  <c r="D8" i="12"/>
  <c r="D7" i="12"/>
  <c r="D6" i="12"/>
  <c r="D5" i="12"/>
  <c r="X23" i="11"/>
  <c r="Y23" i="11"/>
  <c r="AA23" i="11"/>
  <c r="F23" i="11"/>
  <c r="AA28" i="11"/>
  <c r="F28" i="11"/>
  <c r="AA17" i="11"/>
  <c r="Z17" i="11"/>
  <c r="Z23" i="11" s="1"/>
  <c r="Z28" i="11" s="1"/>
  <c r="Y17" i="11"/>
  <c r="X17" i="11"/>
  <c r="W17" i="11"/>
  <c r="W23" i="11" s="1"/>
  <c r="W28" i="11" s="1"/>
  <c r="V17" i="11"/>
  <c r="V23" i="11" s="1"/>
  <c r="V28" i="11" s="1"/>
  <c r="U17" i="11"/>
  <c r="U23" i="11" s="1"/>
  <c r="T17" i="11"/>
  <c r="T23" i="11" s="1"/>
  <c r="S17" i="11"/>
  <c r="S23" i="11" s="1"/>
  <c r="S28" i="11" s="1"/>
  <c r="R17" i="11"/>
  <c r="Q17" i="11"/>
  <c r="Q23" i="11" s="1"/>
  <c r="P17" i="11"/>
  <c r="O17" i="11"/>
  <c r="N17" i="11"/>
  <c r="M17" i="11"/>
  <c r="M23" i="11" s="1"/>
  <c r="L17" i="11"/>
  <c r="K17" i="11"/>
  <c r="J17" i="11"/>
  <c r="I17" i="11"/>
  <c r="I23" i="11" s="1"/>
  <c r="H17" i="11"/>
  <c r="G17" i="11"/>
  <c r="F17" i="11"/>
  <c r="D15" i="11"/>
  <c r="D14" i="11"/>
  <c r="D13" i="11"/>
  <c r="D12" i="11"/>
  <c r="D11" i="11"/>
  <c r="D10" i="11"/>
  <c r="D9" i="11"/>
  <c r="D8" i="11"/>
  <c r="D7" i="11"/>
  <c r="D6" i="11"/>
  <c r="D5" i="11"/>
  <c r="D15" i="10"/>
  <c r="D6" i="10"/>
  <c r="D7" i="10"/>
  <c r="D8" i="10"/>
  <c r="D9" i="10"/>
  <c r="D10" i="10"/>
  <c r="D11" i="10"/>
  <c r="D12" i="10"/>
  <c r="D13" i="10"/>
  <c r="D14" i="10"/>
  <c r="D5" i="10"/>
  <c r="U23" i="10"/>
  <c r="U28" i="10" s="1"/>
  <c r="X23" i="10"/>
  <c r="X28" i="10" s="1"/>
  <c r="Z23" i="10"/>
  <c r="AA17" i="10"/>
  <c r="Z17" i="10"/>
  <c r="Y17" i="10"/>
  <c r="X17" i="10"/>
  <c r="W17" i="10"/>
  <c r="W23" i="10" s="1"/>
  <c r="V17" i="10"/>
  <c r="V23" i="10" s="1"/>
  <c r="U17" i="10"/>
  <c r="T17" i="10"/>
  <c r="T23" i="10" s="1"/>
  <c r="T28" i="10" s="1"/>
  <c r="S17" i="10"/>
  <c r="R17" i="10"/>
  <c r="R23" i="10" s="1"/>
  <c r="Q17" i="10"/>
  <c r="P17" i="10"/>
  <c r="P23" i="10" s="1"/>
  <c r="P28" i="10" s="1"/>
  <c r="O17" i="10"/>
  <c r="N17" i="10"/>
  <c r="N23" i="10" s="1"/>
  <c r="M17" i="10"/>
  <c r="L17" i="10"/>
  <c r="L23" i="10" s="1"/>
  <c r="L28" i="10" s="1"/>
  <c r="K17" i="10"/>
  <c r="J17" i="10"/>
  <c r="J23" i="10" s="1"/>
  <c r="I17" i="10"/>
  <c r="H17" i="10"/>
  <c r="G17" i="10"/>
  <c r="G23" i="10" s="1"/>
  <c r="F17" i="10"/>
  <c r="F23" i="10" s="1"/>
  <c r="T26" i="15" l="1"/>
  <c r="S26" i="15"/>
  <c r="AA42" i="15"/>
  <c r="Q26" i="15"/>
  <c r="G26" i="15"/>
  <c r="AA40" i="15" s="1"/>
  <c r="AA46" i="15" s="1"/>
  <c r="I26" i="14"/>
  <c r="O26" i="14"/>
  <c r="AA40" i="14"/>
  <c r="AA46" i="14" s="1"/>
  <c r="AA42" i="14"/>
  <c r="W28" i="10"/>
  <c r="X26" i="10"/>
  <c r="X28" i="11"/>
  <c r="W26" i="11"/>
  <c r="AA23" i="10"/>
  <c r="AA26" i="10" s="1"/>
  <c r="Z26" i="11"/>
  <c r="Y23" i="10"/>
  <c r="Y28" i="10" s="1"/>
  <c r="AA26" i="11"/>
  <c r="F26" i="13"/>
  <c r="N26" i="13"/>
  <c r="V26" i="13"/>
  <c r="J23" i="13"/>
  <c r="J28" i="13" s="1"/>
  <c r="R23" i="13"/>
  <c r="R28" i="13" s="1"/>
  <c r="Z23" i="13"/>
  <c r="Z28" i="13" s="1"/>
  <c r="G26" i="13"/>
  <c r="O26" i="13"/>
  <c r="W26" i="13"/>
  <c r="AA26" i="13"/>
  <c r="K23" i="13"/>
  <c r="K28" i="13" s="1"/>
  <c r="S23" i="13"/>
  <c r="S28" i="13" s="1"/>
  <c r="AA23" i="13"/>
  <c r="AA28" i="13" s="1"/>
  <c r="H26" i="13"/>
  <c r="L26" i="13"/>
  <c r="P26" i="13"/>
  <c r="T26" i="13"/>
  <c r="X26" i="13"/>
  <c r="I26" i="13"/>
  <c r="M26" i="13"/>
  <c r="Q26" i="13"/>
  <c r="U26" i="13"/>
  <c r="Y26" i="13"/>
  <c r="F26" i="12"/>
  <c r="N26" i="12"/>
  <c r="V26" i="12"/>
  <c r="J23" i="12"/>
  <c r="J28" i="12" s="1"/>
  <c r="R23" i="12"/>
  <c r="R28" i="12" s="1"/>
  <c r="Z23" i="12"/>
  <c r="Z28" i="12" s="1"/>
  <c r="G26" i="12"/>
  <c r="O26" i="12"/>
  <c r="W26" i="12"/>
  <c r="AA26" i="12"/>
  <c r="K23" i="12"/>
  <c r="K28" i="12" s="1"/>
  <c r="S23" i="12"/>
  <c r="S28" i="12" s="1"/>
  <c r="AA23" i="12"/>
  <c r="AA28" i="12" s="1"/>
  <c r="H26" i="12"/>
  <c r="L26" i="12"/>
  <c r="P26" i="12"/>
  <c r="T26" i="12"/>
  <c r="X26" i="12"/>
  <c r="I26" i="12"/>
  <c r="M26" i="12"/>
  <c r="Q26" i="12"/>
  <c r="U26" i="12"/>
  <c r="Y26" i="12"/>
  <c r="V26" i="11"/>
  <c r="T28" i="11"/>
  <c r="S26" i="11"/>
  <c r="R23" i="11"/>
  <c r="R28" i="11" s="1"/>
  <c r="P23" i="11"/>
  <c r="P28" i="11" s="1"/>
  <c r="O23" i="11"/>
  <c r="O28" i="11" s="1"/>
  <c r="N23" i="11"/>
  <c r="N28" i="11" s="1"/>
  <c r="L23" i="11"/>
  <c r="L28" i="11" s="1"/>
  <c r="K23" i="11"/>
  <c r="K28" i="11" s="1"/>
  <c r="J23" i="11"/>
  <c r="J28" i="11" s="1"/>
  <c r="H23" i="11"/>
  <c r="H28" i="11" s="1"/>
  <c r="G23" i="11"/>
  <c r="G28" i="11" s="1"/>
  <c r="I28" i="11"/>
  <c r="M28" i="11"/>
  <c r="Q28" i="11"/>
  <c r="U28" i="11"/>
  <c r="Y28" i="11"/>
  <c r="F26" i="11"/>
  <c r="L26" i="11"/>
  <c r="T26" i="11"/>
  <c r="X26" i="11"/>
  <c r="I26" i="11"/>
  <c r="M26" i="11"/>
  <c r="Q26" i="11"/>
  <c r="U26" i="11"/>
  <c r="Y26" i="11"/>
  <c r="U26" i="10"/>
  <c r="S23" i="10"/>
  <c r="S28" i="10" s="1"/>
  <c r="L26" i="10"/>
  <c r="P26" i="10"/>
  <c r="T26" i="10"/>
  <c r="O23" i="10"/>
  <c r="O26" i="10" s="1"/>
  <c r="M26" i="10"/>
  <c r="Q23" i="10"/>
  <c r="Q28" i="10" s="1"/>
  <c r="M23" i="10"/>
  <c r="M28" i="10" s="1"/>
  <c r="K23" i="10"/>
  <c r="K28" i="10" s="1"/>
  <c r="I23" i="10"/>
  <c r="I28" i="10" s="1"/>
  <c r="H23" i="10"/>
  <c r="H28" i="10" s="1"/>
  <c r="G28" i="10"/>
  <c r="N26" i="10"/>
  <c r="F28" i="10"/>
  <c r="J28" i="10"/>
  <c r="N28" i="10"/>
  <c r="R28" i="10"/>
  <c r="V28" i="10"/>
  <c r="Z28" i="10"/>
  <c r="G26" i="10"/>
  <c r="K26" i="10"/>
  <c r="S26" i="10"/>
  <c r="W26" i="10"/>
  <c r="AA17" i="9"/>
  <c r="Z17" i="9"/>
  <c r="Y17" i="9"/>
  <c r="X17" i="9"/>
  <c r="X23" i="9" s="1"/>
  <c r="X28" i="9" s="1"/>
  <c r="W17" i="9"/>
  <c r="V17" i="9"/>
  <c r="U17" i="9"/>
  <c r="T17" i="9"/>
  <c r="T23" i="9" s="1"/>
  <c r="T28" i="9" s="1"/>
  <c r="S17" i="9"/>
  <c r="R17" i="9"/>
  <c r="Q17" i="9"/>
  <c r="Q23" i="9" s="1"/>
  <c r="Q28" i="9" s="1"/>
  <c r="P17" i="9"/>
  <c r="P23" i="9" s="1"/>
  <c r="P28" i="9" s="1"/>
  <c r="O17" i="9"/>
  <c r="N17" i="9"/>
  <c r="M17" i="9"/>
  <c r="L17" i="9"/>
  <c r="K17" i="9"/>
  <c r="J17" i="9"/>
  <c r="I17" i="9"/>
  <c r="I23" i="9" s="1"/>
  <c r="I28" i="9" s="1"/>
  <c r="H17" i="9"/>
  <c r="H23" i="9" s="1"/>
  <c r="H28" i="9" s="1"/>
  <c r="G17" i="9"/>
  <c r="F17" i="9"/>
  <c r="D15" i="9"/>
  <c r="D14" i="9"/>
  <c r="D13" i="9"/>
  <c r="D12" i="9"/>
  <c r="D11" i="9"/>
  <c r="D10" i="9"/>
  <c r="D9" i="9"/>
  <c r="D8" i="9"/>
  <c r="D7" i="9"/>
  <c r="D6" i="9"/>
  <c r="D5" i="9"/>
  <c r="AA17" i="8"/>
  <c r="Z17" i="8"/>
  <c r="Y17" i="8"/>
  <c r="Y23" i="8" s="1"/>
  <c r="Y28" i="8" s="1"/>
  <c r="X17" i="8"/>
  <c r="X23" i="8" s="1"/>
  <c r="X28" i="8" s="1"/>
  <c r="W17" i="8"/>
  <c r="V17" i="8"/>
  <c r="U17" i="8"/>
  <c r="U23" i="8" s="1"/>
  <c r="U28" i="8" s="1"/>
  <c r="T17" i="8"/>
  <c r="T23" i="8" s="1"/>
  <c r="T28" i="8" s="1"/>
  <c r="S17" i="8"/>
  <c r="R17" i="8"/>
  <c r="Q17" i="8"/>
  <c r="Q23" i="8" s="1"/>
  <c r="Q28" i="8" s="1"/>
  <c r="P17" i="8"/>
  <c r="P23" i="8" s="1"/>
  <c r="P28" i="8" s="1"/>
  <c r="O17" i="8"/>
  <c r="N17" i="8"/>
  <c r="M17" i="8"/>
  <c r="M23" i="8" s="1"/>
  <c r="M28" i="8" s="1"/>
  <c r="L17" i="8"/>
  <c r="K17" i="8"/>
  <c r="J17" i="8"/>
  <c r="I17" i="8"/>
  <c r="I23" i="8" s="1"/>
  <c r="I28" i="8" s="1"/>
  <c r="H17" i="8"/>
  <c r="H23" i="8" s="1"/>
  <c r="H28" i="8" s="1"/>
  <c r="G17" i="8"/>
  <c r="F17" i="8"/>
  <c r="D15" i="8"/>
  <c r="D14" i="8"/>
  <c r="D13" i="8"/>
  <c r="D12" i="8"/>
  <c r="D11" i="8"/>
  <c r="D10" i="8"/>
  <c r="D9" i="8"/>
  <c r="D8" i="8"/>
  <c r="D7" i="8"/>
  <c r="D6" i="8"/>
  <c r="D5" i="8"/>
  <c r="W23" i="7"/>
  <c r="W28" i="7" s="1"/>
  <c r="O23" i="7"/>
  <c r="O28" i="7" s="1"/>
  <c r="N23" i="7"/>
  <c r="N28" i="7" s="1"/>
  <c r="AA17" i="7"/>
  <c r="Z17" i="7"/>
  <c r="Y17" i="7"/>
  <c r="Y23" i="7" s="1"/>
  <c r="Y28" i="7" s="1"/>
  <c r="X17" i="7"/>
  <c r="X23" i="7" s="1"/>
  <c r="X28" i="7" s="1"/>
  <c r="W17" i="7"/>
  <c r="V17" i="7"/>
  <c r="V23" i="7" s="1"/>
  <c r="V28" i="7" s="1"/>
  <c r="U17" i="7"/>
  <c r="U23" i="7" s="1"/>
  <c r="U28" i="7" s="1"/>
  <c r="T17" i="7"/>
  <c r="T23" i="7" s="1"/>
  <c r="T28" i="7" s="1"/>
  <c r="S17" i="7"/>
  <c r="R17" i="7"/>
  <c r="Q17" i="7"/>
  <c r="Q23" i="7" s="1"/>
  <c r="Q28" i="7" s="1"/>
  <c r="P17" i="7"/>
  <c r="P23" i="7" s="1"/>
  <c r="P28" i="7" s="1"/>
  <c r="O17" i="7"/>
  <c r="N17" i="7"/>
  <c r="M17" i="7"/>
  <c r="M23" i="7" s="1"/>
  <c r="M28" i="7" s="1"/>
  <c r="L17" i="7"/>
  <c r="L23" i="7" s="1"/>
  <c r="L28" i="7" s="1"/>
  <c r="K17" i="7"/>
  <c r="J17" i="7"/>
  <c r="I17" i="7"/>
  <c r="I23" i="7" s="1"/>
  <c r="I28" i="7" s="1"/>
  <c r="H17" i="7"/>
  <c r="H23" i="7" s="1"/>
  <c r="H28" i="7" s="1"/>
  <c r="G17" i="7"/>
  <c r="G23" i="7" s="1"/>
  <c r="G28" i="7" s="1"/>
  <c r="F17" i="7"/>
  <c r="F23" i="7" s="1"/>
  <c r="F28" i="7" s="1"/>
  <c r="D15" i="7"/>
  <c r="D14" i="7"/>
  <c r="D13" i="7"/>
  <c r="D12" i="7"/>
  <c r="D11" i="7"/>
  <c r="D10" i="7"/>
  <c r="D9" i="7"/>
  <c r="D8" i="7"/>
  <c r="D7" i="7"/>
  <c r="D6" i="7"/>
  <c r="D5" i="7"/>
  <c r="W23" i="6"/>
  <c r="W28" i="6" s="1"/>
  <c r="G23" i="6"/>
  <c r="G28" i="6" s="1"/>
  <c r="AA17" i="6"/>
  <c r="Z17" i="6"/>
  <c r="Y17" i="6"/>
  <c r="Y23" i="6" s="1"/>
  <c r="Y28" i="6" s="1"/>
  <c r="X17" i="6"/>
  <c r="X23" i="6" s="1"/>
  <c r="X28" i="6" s="1"/>
  <c r="W17" i="6"/>
  <c r="V17" i="6"/>
  <c r="U17" i="6"/>
  <c r="U23" i="6" s="1"/>
  <c r="U28" i="6" s="1"/>
  <c r="T17" i="6"/>
  <c r="T23" i="6" s="1"/>
  <c r="T28" i="6" s="1"/>
  <c r="S17" i="6"/>
  <c r="R17" i="6"/>
  <c r="Q17" i="6"/>
  <c r="Q23" i="6" s="1"/>
  <c r="Q28" i="6" s="1"/>
  <c r="P17" i="6"/>
  <c r="P23" i="6" s="1"/>
  <c r="P28" i="6" s="1"/>
  <c r="O17" i="6"/>
  <c r="O23" i="6" s="1"/>
  <c r="O28" i="6" s="1"/>
  <c r="N17" i="6"/>
  <c r="M17" i="6"/>
  <c r="M23" i="6" s="1"/>
  <c r="M28" i="6" s="1"/>
  <c r="L17" i="6"/>
  <c r="L23" i="6" s="1"/>
  <c r="L28" i="6" s="1"/>
  <c r="K17" i="6"/>
  <c r="J17" i="6"/>
  <c r="I17" i="6"/>
  <c r="I23" i="6" s="1"/>
  <c r="I28" i="6" s="1"/>
  <c r="H17" i="6"/>
  <c r="H23" i="6" s="1"/>
  <c r="H28" i="6" s="1"/>
  <c r="G17" i="6"/>
  <c r="F17" i="6"/>
  <c r="D15" i="6"/>
  <c r="D14" i="6"/>
  <c r="D13" i="6"/>
  <c r="D12" i="6"/>
  <c r="D11" i="6"/>
  <c r="D10" i="6"/>
  <c r="D9" i="6"/>
  <c r="D8" i="6"/>
  <c r="D7" i="6"/>
  <c r="D6" i="6"/>
  <c r="D5" i="6"/>
  <c r="AA42" i="13" l="1"/>
  <c r="H26" i="11"/>
  <c r="AA28" i="10"/>
  <c r="AA42" i="12"/>
  <c r="Y26" i="10"/>
  <c r="Z26" i="12"/>
  <c r="Z26" i="13"/>
  <c r="R26" i="13"/>
  <c r="K26" i="13"/>
  <c r="J26" i="13"/>
  <c r="S26" i="13"/>
  <c r="R26" i="12"/>
  <c r="K26" i="12"/>
  <c r="J26" i="12"/>
  <c r="S26" i="12"/>
  <c r="R26" i="11"/>
  <c r="P26" i="11"/>
  <c r="O26" i="11"/>
  <c r="N26" i="11"/>
  <c r="K26" i="11"/>
  <c r="J26" i="11"/>
  <c r="AA42" i="11"/>
  <c r="G26" i="11"/>
  <c r="O28" i="10"/>
  <c r="AA42" i="10" s="1"/>
  <c r="Q26" i="10"/>
  <c r="I26" i="10"/>
  <c r="H26" i="10"/>
  <c r="J26" i="10"/>
  <c r="V26" i="10"/>
  <c r="Z26" i="10"/>
  <c r="R26" i="10"/>
  <c r="F26" i="10"/>
  <c r="F26" i="7"/>
  <c r="N26" i="7"/>
  <c r="V26" i="7"/>
  <c r="J23" i="7"/>
  <c r="J28" i="7" s="1"/>
  <c r="R23" i="7"/>
  <c r="R28" i="7" s="1"/>
  <c r="Z23" i="7"/>
  <c r="Z28" i="7" s="1"/>
  <c r="G26" i="7"/>
  <c r="O26" i="7"/>
  <c r="W26" i="7"/>
  <c r="K23" i="7"/>
  <c r="K28" i="7" s="1"/>
  <c r="S23" i="7"/>
  <c r="S28" i="7" s="1"/>
  <c r="AA23" i="7"/>
  <c r="AA28" i="7" s="1"/>
  <c r="Y26" i="9"/>
  <c r="Y23" i="9"/>
  <c r="Y28" i="9" s="1"/>
  <c r="J23" i="9"/>
  <c r="J28" i="9" s="1"/>
  <c r="R23" i="9"/>
  <c r="R28" i="9" s="1"/>
  <c r="Z23" i="9"/>
  <c r="Z28" i="9" s="1"/>
  <c r="M23" i="9"/>
  <c r="M28" i="9" s="1"/>
  <c r="U23" i="9"/>
  <c r="U28" i="9" s="1"/>
  <c r="I26" i="9"/>
  <c r="Q26" i="9"/>
  <c r="F23" i="9"/>
  <c r="F28" i="9" s="1"/>
  <c r="N23" i="9"/>
  <c r="N28" i="9" s="1"/>
  <c r="V23" i="9"/>
  <c r="V28" i="9" s="1"/>
  <c r="G23" i="9"/>
  <c r="G28" i="9" s="1"/>
  <c r="K23" i="9"/>
  <c r="K28" i="9" s="1"/>
  <c r="O23" i="9"/>
  <c r="O28" i="9" s="1"/>
  <c r="S23" i="9"/>
  <c r="S28" i="9" s="1"/>
  <c r="W23" i="9"/>
  <c r="W28" i="9" s="1"/>
  <c r="AA23" i="9"/>
  <c r="AA28" i="9" s="1"/>
  <c r="H26" i="9"/>
  <c r="P26" i="9"/>
  <c r="T26" i="9"/>
  <c r="X26" i="9"/>
  <c r="L23" i="9"/>
  <c r="L28" i="9" s="1"/>
  <c r="N23" i="8"/>
  <c r="N28" i="8" s="1"/>
  <c r="R23" i="8"/>
  <c r="R28" i="8" s="1"/>
  <c r="F23" i="8"/>
  <c r="F28" i="8" s="1"/>
  <c r="V23" i="8"/>
  <c r="V28" i="8" s="1"/>
  <c r="J23" i="8"/>
  <c r="J28" i="8" s="1"/>
  <c r="Z23" i="8"/>
  <c r="Z28" i="8" s="1"/>
  <c r="T26" i="8"/>
  <c r="G23" i="8"/>
  <c r="G28" i="8" s="1"/>
  <c r="K23" i="8"/>
  <c r="K28" i="8" s="1"/>
  <c r="O23" i="8"/>
  <c r="O28" i="8" s="1"/>
  <c r="S23" i="8"/>
  <c r="S28" i="8" s="1"/>
  <c r="W23" i="8"/>
  <c r="W28" i="8" s="1"/>
  <c r="AA23" i="8"/>
  <c r="AA28" i="8" s="1"/>
  <c r="I26" i="8"/>
  <c r="M26" i="8"/>
  <c r="Q26" i="8"/>
  <c r="U26" i="8"/>
  <c r="Y26" i="8"/>
  <c r="H26" i="8"/>
  <c r="P26" i="8"/>
  <c r="X26" i="8"/>
  <c r="L23" i="8"/>
  <c r="L28" i="8" s="1"/>
  <c r="J23" i="6"/>
  <c r="J28" i="6" s="1"/>
  <c r="R23" i="6"/>
  <c r="R28" i="6" s="1"/>
  <c r="Z23" i="6"/>
  <c r="Z28" i="6" s="1"/>
  <c r="G26" i="6"/>
  <c r="O26" i="6"/>
  <c r="W26" i="6"/>
  <c r="K23" i="6"/>
  <c r="K28" i="6" s="1"/>
  <c r="S23" i="6"/>
  <c r="S28" i="6" s="1"/>
  <c r="AA23" i="6"/>
  <c r="AA28" i="6" s="1"/>
  <c r="F23" i="6"/>
  <c r="F28" i="6" s="1"/>
  <c r="N23" i="6"/>
  <c r="N28" i="6" s="1"/>
  <c r="V23" i="6"/>
  <c r="V28" i="6" s="1"/>
  <c r="H26" i="6"/>
  <c r="L26" i="6"/>
  <c r="P26" i="6"/>
  <c r="T26" i="6"/>
  <c r="X26" i="6"/>
  <c r="I26" i="6"/>
  <c r="M26" i="6"/>
  <c r="Q26" i="6"/>
  <c r="U26" i="6"/>
  <c r="Y26" i="6"/>
  <c r="H26" i="7"/>
  <c r="L26" i="7"/>
  <c r="P26" i="7"/>
  <c r="T26" i="7"/>
  <c r="X26" i="7"/>
  <c r="I26" i="7"/>
  <c r="M26" i="7"/>
  <c r="Q26" i="7"/>
  <c r="U26" i="7"/>
  <c r="Y26" i="7"/>
  <c r="D15" i="5"/>
  <c r="D14" i="5"/>
  <c r="D13" i="5"/>
  <c r="D12" i="5"/>
  <c r="D11" i="5"/>
  <c r="D10" i="5"/>
  <c r="D9" i="5"/>
  <c r="D8" i="5"/>
  <c r="D7" i="5"/>
  <c r="D6" i="5"/>
  <c r="D5" i="5"/>
  <c r="D15" i="4"/>
  <c r="D6" i="4"/>
  <c r="D7" i="4"/>
  <c r="D8" i="4"/>
  <c r="D9" i="4"/>
  <c r="D10" i="4"/>
  <c r="D11" i="4"/>
  <c r="D12" i="4"/>
  <c r="D13" i="4"/>
  <c r="D14" i="4"/>
  <c r="D5" i="4"/>
  <c r="D15" i="3"/>
  <c r="D14" i="3"/>
  <c r="D13" i="3"/>
  <c r="D12" i="3"/>
  <c r="D11" i="3"/>
  <c r="D10" i="3"/>
  <c r="D9" i="3"/>
  <c r="D8" i="3"/>
  <c r="D7" i="3"/>
  <c r="D6" i="3"/>
  <c r="D5" i="3"/>
  <c r="D15" i="2"/>
  <c r="D14" i="2"/>
  <c r="D6" i="2"/>
  <c r="D7" i="2"/>
  <c r="D8" i="2"/>
  <c r="D9" i="2"/>
  <c r="D10" i="2"/>
  <c r="D11" i="2"/>
  <c r="D12" i="2"/>
  <c r="D13" i="2"/>
  <c r="D5" i="2"/>
  <c r="AA40" i="13" l="1"/>
  <c r="AA26" i="7"/>
  <c r="AA42" i="8"/>
  <c r="AA42" i="6"/>
  <c r="AA26" i="6"/>
  <c r="AA40" i="12"/>
  <c r="AA42" i="7"/>
  <c r="AA40" i="11"/>
  <c r="AA40" i="10"/>
  <c r="R26" i="7"/>
  <c r="K26" i="7"/>
  <c r="Z26" i="7"/>
  <c r="J26" i="7"/>
  <c r="S26" i="7"/>
  <c r="R26" i="9"/>
  <c r="N26" i="9"/>
  <c r="S26" i="9"/>
  <c r="Z26" i="9"/>
  <c r="J26" i="9"/>
  <c r="U26" i="9"/>
  <c r="AA42" i="9"/>
  <c r="W26" i="9"/>
  <c r="V26" i="9"/>
  <c r="F26" i="9"/>
  <c r="M26" i="9"/>
  <c r="L26" i="9"/>
  <c r="AA26" i="9"/>
  <c r="O26" i="9"/>
  <c r="K26" i="9"/>
  <c r="G26" i="9"/>
  <c r="R26" i="8"/>
  <c r="N26" i="8"/>
  <c r="O26" i="8"/>
  <c r="Z26" i="8"/>
  <c r="J26" i="8"/>
  <c r="W26" i="8"/>
  <c r="V26" i="8"/>
  <c r="F26" i="8"/>
  <c r="S26" i="8"/>
  <c r="K26" i="8"/>
  <c r="AA26" i="8"/>
  <c r="L26" i="8"/>
  <c r="G26" i="8"/>
  <c r="K26" i="6"/>
  <c r="N26" i="6"/>
  <c r="Z26" i="6"/>
  <c r="J26" i="6"/>
  <c r="R26" i="6"/>
  <c r="S26" i="6"/>
  <c r="V26" i="6"/>
  <c r="F26" i="6"/>
  <c r="I23" i="3"/>
  <c r="J23" i="3"/>
  <c r="J28" i="3" s="1"/>
  <c r="K23" i="3"/>
  <c r="L23" i="3"/>
  <c r="M23" i="3"/>
  <c r="O23" i="3"/>
  <c r="V23" i="3"/>
  <c r="V28" i="3" s="1"/>
  <c r="W23" i="3"/>
  <c r="X23" i="3"/>
  <c r="Y23" i="3"/>
  <c r="AA23" i="3"/>
  <c r="L23" i="5"/>
  <c r="M23" i="5"/>
  <c r="M28" i="5" s="1"/>
  <c r="N23" i="5"/>
  <c r="N28" i="5" s="1"/>
  <c r="O23" i="5"/>
  <c r="P23" i="5"/>
  <c r="Q23" i="5"/>
  <c r="Q28" i="5" s="1"/>
  <c r="X23" i="5"/>
  <c r="Y23" i="5"/>
  <c r="Z23" i="5"/>
  <c r="Z28" i="5" s="1"/>
  <c r="AA23" i="5"/>
  <c r="Y28" i="5"/>
  <c r="AA17" i="5"/>
  <c r="Z17" i="5"/>
  <c r="Y17" i="5"/>
  <c r="X17" i="5"/>
  <c r="W17" i="5"/>
  <c r="V17" i="5"/>
  <c r="V23" i="5" s="1"/>
  <c r="V28" i="5" s="1"/>
  <c r="U17" i="5"/>
  <c r="T17" i="5"/>
  <c r="S17" i="5"/>
  <c r="R17" i="5"/>
  <c r="R23" i="5" s="1"/>
  <c r="R28" i="5" s="1"/>
  <c r="Q17" i="5"/>
  <c r="P17" i="5"/>
  <c r="O17" i="5"/>
  <c r="N17" i="5"/>
  <c r="M17" i="5"/>
  <c r="L17" i="5"/>
  <c r="K17" i="5"/>
  <c r="J17" i="5"/>
  <c r="J23" i="5" s="1"/>
  <c r="J28" i="5" s="1"/>
  <c r="I17" i="5"/>
  <c r="H17" i="5"/>
  <c r="G17" i="5"/>
  <c r="F17" i="5"/>
  <c r="M23" i="4"/>
  <c r="M28" i="4" s="1"/>
  <c r="J23" i="4"/>
  <c r="J28" i="4" s="1"/>
  <c r="I23" i="4"/>
  <c r="I28" i="4" s="1"/>
  <c r="AA17" i="4"/>
  <c r="Z17" i="4"/>
  <c r="Y17" i="4"/>
  <c r="X17" i="4"/>
  <c r="X23" i="4" s="1"/>
  <c r="X28" i="4" s="1"/>
  <c r="W17" i="4"/>
  <c r="V17" i="4"/>
  <c r="U17" i="4"/>
  <c r="T17" i="4"/>
  <c r="T23" i="4" s="1"/>
  <c r="T28" i="4" s="1"/>
  <c r="S17" i="4"/>
  <c r="R17" i="4"/>
  <c r="R23" i="4" s="1"/>
  <c r="R28" i="4" s="1"/>
  <c r="Q17" i="4"/>
  <c r="P17" i="4"/>
  <c r="P23" i="4" s="1"/>
  <c r="P28" i="4" s="1"/>
  <c r="O17" i="4"/>
  <c r="N17" i="4"/>
  <c r="M17" i="4"/>
  <c r="L17" i="4"/>
  <c r="L23" i="4" s="1"/>
  <c r="L28" i="4" s="1"/>
  <c r="K17" i="4"/>
  <c r="J17" i="4"/>
  <c r="I17" i="4"/>
  <c r="H17" i="4"/>
  <c r="H23" i="4" s="1"/>
  <c r="H28" i="4" s="1"/>
  <c r="G17" i="4"/>
  <c r="F17" i="4"/>
  <c r="F23" i="4" s="1"/>
  <c r="F28" i="4" s="1"/>
  <c r="AA17" i="3"/>
  <c r="Z17" i="3"/>
  <c r="Z23" i="3" s="1"/>
  <c r="Z28" i="3" s="1"/>
  <c r="Y17" i="3"/>
  <c r="X17" i="3"/>
  <c r="W17" i="3"/>
  <c r="V17" i="3"/>
  <c r="U17" i="3"/>
  <c r="U23" i="3" s="1"/>
  <c r="T17" i="3"/>
  <c r="T23" i="3" s="1"/>
  <c r="S17" i="3"/>
  <c r="S23" i="3" s="1"/>
  <c r="R17" i="3"/>
  <c r="R23" i="3" s="1"/>
  <c r="R28" i="3" s="1"/>
  <c r="Q17" i="3"/>
  <c r="Q23" i="3" s="1"/>
  <c r="P17" i="3"/>
  <c r="O17" i="3"/>
  <c r="N17" i="3"/>
  <c r="N23" i="3" s="1"/>
  <c r="N28" i="3" s="1"/>
  <c r="M17" i="3"/>
  <c r="L17" i="3"/>
  <c r="K17" i="3"/>
  <c r="J17" i="3"/>
  <c r="I17" i="3"/>
  <c r="H17" i="3"/>
  <c r="G17" i="3"/>
  <c r="G23" i="3" s="1"/>
  <c r="F17" i="3"/>
  <c r="H28" i="5" l="1"/>
  <c r="F26" i="4"/>
  <c r="N26" i="4"/>
  <c r="U26" i="5"/>
  <c r="X28" i="5"/>
  <c r="Q23" i="4"/>
  <c r="Q28" i="4" s="1"/>
  <c r="I26" i="5"/>
  <c r="N23" i="4"/>
  <c r="N28" i="4" s="1"/>
  <c r="W23" i="5"/>
  <c r="W28" i="5" s="1"/>
  <c r="U23" i="5"/>
  <c r="U28" i="5" s="1"/>
  <c r="I23" i="5"/>
  <c r="I28" i="5" s="1"/>
  <c r="U23" i="4"/>
  <c r="U28" i="4" s="1"/>
  <c r="O28" i="5"/>
  <c r="AA28" i="5"/>
  <c r="T23" i="5"/>
  <c r="T26" i="5" s="1"/>
  <c r="H23" i="5"/>
  <c r="AA40" i="6"/>
  <c r="R26" i="4"/>
  <c r="K28" i="5"/>
  <c r="Y26" i="5"/>
  <c r="J26" i="4"/>
  <c r="X28" i="3"/>
  <c r="V23" i="4"/>
  <c r="V28" i="4" s="1"/>
  <c r="P28" i="5"/>
  <c r="S23" i="5"/>
  <c r="S26" i="5" s="1"/>
  <c r="G23" i="5"/>
  <c r="G28" i="5" s="1"/>
  <c r="F23" i="5"/>
  <c r="F28" i="5" s="1"/>
  <c r="L28" i="5"/>
  <c r="K23" i="5"/>
  <c r="I26" i="4"/>
  <c r="M26" i="5"/>
  <c r="H23" i="3"/>
  <c r="H26" i="3" s="1"/>
  <c r="L28" i="3"/>
  <c r="M26" i="4"/>
  <c r="Y23" i="4"/>
  <c r="Y28" i="4" s="1"/>
  <c r="Q26" i="5"/>
  <c r="F23" i="3"/>
  <c r="F28" i="3" s="1"/>
  <c r="P23" i="3"/>
  <c r="P28" i="3" s="1"/>
  <c r="AA40" i="7"/>
  <c r="AA40" i="9"/>
  <c r="AA40" i="8"/>
  <c r="I28" i="3"/>
  <c r="M28" i="3"/>
  <c r="Q28" i="3"/>
  <c r="U28" i="3"/>
  <c r="Y28" i="3"/>
  <c r="J26" i="5"/>
  <c r="N26" i="5"/>
  <c r="R26" i="5"/>
  <c r="V26" i="5"/>
  <c r="Z26" i="5"/>
  <c r="K26" i="5"/>
  <c r="O26" i="5"/>
  <c r="W26" i="5"/>
  <c r="AA26" i="5"/>
  <c r="H26" i="5"/>
  <c r="L26" i="5"/>
  <c r="P26" i="5"/>
  <c r="X26" i="5"/>
  <c r="Z23" i="4"/>
  <c r="Z28" i="4" s="1"/>
  <c r="S26" i="4"/>
  <c r="H26" i="4"/>
  <c r="L26" i="4"/>
  <c r="P26" i="4"/>
  <c r="T26" i="4"/>
  <c r="X26" i="4"/>
  <c r="G23" i="4"/>
  <c r="G28" i="4" s="1"/>
  <c r="K23" i="4"/>
  <c r="K28" i="4" s="1"/>
  <c r="O23" i="4"/>
  <c r="O28" i="4" s="1"/>
  <c r="S23" i="4"/>
  <c r="S28" i="4" s="1"/>
  <c r="W23" i="4"/>
  <c r="W28" i="4" s="1"/>
  <c r="AA23" i="4"/>
  <c r="AA28" i="4" s="1"/>
  <c r="J26" i="3"/>
  <c r="N26" i="3"/>
  <c r="R26" i="3"/>
  <c r="V26" i="3"/>
  <c r="Z26" i="3"/>
  <c r="T26" i="3"/>
  <c r="O26" i="3"/>
  <c r="P26" i="3"/>
  <c r="G28" i="3"/>
  <c r="K28" i="3"/>
  <c r="O28" i="3"/>
  <c r="S28" i="3"/>
  <c r="W28" i="3"/>
  <c r="AA28" i="3"/>
  <c r="I26" i="3"/>
  <c r="M26" i="3"/>
  <c r="Q26" i="3"/>
  <c r="U26" i="3"/>
  <c r="Y26" i="3"/>
  <c r="L26" i="3"/>
  <c r="X26" i="3"/>
  <c r="T28" i="3"/>
  <c r="Y26" i="4" l="1"/>
  <c r="V26" i="4"/>
  <c r="Q26" i="4"/>
  <c r="U26" i="4"/>
  <c r="S28" i="5"/>
  <c r="AA42" i="5" s="1"/>
  <c r="G26" i="5"/>
  <c r="Z26" i="4"/>
  <c r="T28" i="5"/>
  <c r="H28" i="3"/>
  <c r="AA42" i="3" s="1"/>
  <c r="F26" i="3"/>
  <c r="F26" i="5"/>
  <c r="AA40" i="5" s="1"/>
  <c r="AA42" i="4"/>
  <c r="O26" i="4"/>
  <c r="AA26" i="4"/>
  <c r="K26" i="4"/>
  <c r="W26" i="4"/>
  <c r="G26" i="4"/>
  <c r="S26" i="3"/>
  <c r="G26" i="3"/>
  <c r="K26" i="3"/>
  <c r="W26" i="3"/>
  <c r="AA26" i="3"/>
  <c r="AA40" i="4" l="1"/>
  <c r="AA40" i="3"/>
  <c r="M28" i="2" l="1"/>
  <c r="K28" i="2"/>
  <c r="M26" i="2"/>
  <c r="K26" i="2"/>
  <c r="K23" i="2"/>
  <c r="M23" i="2"/>
  <c r="AA23" i="2"/>
  <c r="AA28" i="2" s="1"/>
  <c r="G17" i="2"/>
  <c r="H17" i="2"/>
  <c r="H23" i="2" s="1"/>
  <c r="H28" i="2" s="1"/>
  <c r="I17" i="2"/>
  <c r="J17" i="2"/>
  <c r="K17" i="2"/>
  <c r="L17" i="2"/>
  <c r="L23" i="2" s="1"/>
  <c r="M17" i="2"/>
  <c r="N17" i="2"/>
  <c r="O17" i="2"/>
  <c r="O23" i="2" s="1"/>
  <c r="P17" i="2"/>
  <c r="P23" i="2" s="1"/>
  <c r="Q17" i="2"/>
  <c r="Q23" i="2" s="1"/>
  <c r="Q28" i="2" s="1"/>
  <c r="R17" i="2"/>
  <c r="R23" i="2" s="1"/>
  <c r="R28" i="2" s="1"/>
  <c r="S17" i="2"/>
  <c r="S23" i="2" s="1"/>
  <c r="S28" i="2" s="1"/>
  <c r="T17" i="2"/>
  <c r="U17" i="2"/>
  <c r="U23" i="2" s="1"/>
  <c r="U28" i="2" s="1"/>
  <c r="V17" i="2"/>
  <c r="W17" i="2"/>
  <c r="W23" i="2" s="1"/>
  <c r="W28" i="2" s="1"/>
  <c r="X17" i="2"/>
  <c r="Y17" i="2"/>
  <c r="Y23" i="2" s="1"/>
  <c r="Z17" i="2"/>
  <c r="AA17" i="2"/>
  <c r="F17" i="2"/>
  <c r="P26" i="2" l="1"/>
  <c r="P28" i="2"/>
  <c r="O28" i="2"/>
  <c r="O26" i="2"/>
  <c r="L28" i="2"/>
  <c r="L26" i="2"/>
  <c r="I23" i="2"/>
  <c r="I28" i="2" s="1"/>
  <c r="AA26" i="2"/>
  <c r="X23" i="2"/>
  <c r="X28" i="2" s="1"/>
  <c r="V23" i="2"/>
  <c r="V28" i="2" s="1"/>
  <c r="W26" i="2"/>
  <c r="U26" i="2"/>
  <c r="T23" i="2"/>
  <c r="T28" i="2" s="1"/>
  <c r="Y28" i="2"/>
  <c r="Y26" i="2"/>
  <c r="N23" i="2"/>
  <c r="N28" i="2" s="1"/>
  <c r="J23" i="2"/>
  <c r="J28" i="2" s="1"/>
  <c r="Z23" i="2"/>
  <c r="Z28" i="2" s="1"/>
  <c r="S26" i="2"/>
  <c r="Q26" i="2"/>
  <c r="H26" i="2"/>
  <c r="G23" i="2"/>
  <c r="G28" i="2" s="1"/>
  <c r="F23" i="2"/>
  <c r="F28" i="2" s="1"/>
  <c r="AA42" i="2" s="1"/>
  <c r="R26" i="2"/>
  <c r="I26" i="2" l="1"/>
  <c r="X26" i="2"/>
  <c r="V26" i="2"/>
  <c r="T26" i="2"/>
  <c r="N26" i="2"/>
  <c r="J26" i="2"/>
  <c r="Z26" i="2"/>
  <c r="G26" i="2"/>
  <c r="F26" i="2"/>
  <c r="AA4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5" authorId="0" shapeId="0" xr:uid="{00000000-0006-0000-0800-000001000000}">
      <text>
        <r>
          <rPr>
            <b/>
            <sz val="9"/>
            <color indexed="81"/>
            <rFont val="MS P ゴシック"/>
            <family val="3"/>
            <charset val="128"/>
          </rPr>
          <t>User:</t>
        </r>
        <r>
          <rPr>
            <sz val="9"/>
            <color indexed="81"/>
            <rFont val="MS P ゴシック"/>
            <family val="3"/>
            <charset val="128"/>
          </rPr>
          <t xml:space="preserve">
入力方法は、R5.5.8以降のファイルと同じです。
★R5.9.30と10.1をまたぐときは、状況表を別々に作成ください。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5" authorId="0" shapeId="0" xr:uid="{00000000-0006-0000-0900-000001000000}">
      <text>
        <r>
          <rPr>
            <b/>
            <sz val="9"/>
            <color indexed="81"/>
            <rFont val="MS P ゴシック"/>
            <family val="3"/>
            <charset val="128"/>
          </rPr>
          <t>User:</t>
        </r>
        <r>
          <rPr>
            <sz val="9"/>
            <color indexed="81"/>
            <rFont val="MS P ゴシック"/>
            <family val="3"/>
            <charset val="128"/>
          </rPr>
          <t xml:space="preserve">
入力方法は、R5.5.8以降のファイルと同じです。
★R5.9.30と10.1をまたぐときは、状況表を別々に作成ください。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4" authorId="0" shapeId="0" xr:uid="{00000000-0006-0000-0600-000001000000}">
      <text>
        <r>
          <rPr>
            <b/>
            <sz val="9"/>
            <color indexed="81"/>
            <rFont val="MS P ゴシック"/>
            <family val="3"/>
            <charset val="128"/>
          </rPr>
          <t>User:</t>
        </r>
        <r>
          <rPr>
            <sz val="9"/>
            <color indexed="81"/>
            <rFont val="MS P ゴシック"/>
            <family val="3"/>
            <charset val="128"/>
          </rPr>
          <t xml:space="preserve">
最初に陽性者が出た日を記入し、以降のセルに療養終了日までの日付を記入ください。</t>
        </r>
      </text>
    </comment>
    <comment ref="N4" authorId="0" shapeId="0" xr:uid="{00000000-0006-0000-0600-000002000000}">
      <text>
        <r>
          <rPr>
            <b/>
            <sz val="9"/>
            <color indexed="81"/>
            <rFont val="MS P ゴシック"/>
            <family val="3"/>
            <charset val="128"/>
          </rPr>
          <t>User:</t>
        </r>
        <r>
          <rPr>
            <sz val="9"/>
            <color indexed="81"/>
            <rFont val="MS P ゴシック"/>
            <family val="3"/>
            <charset val="128"/>
          </rPr>
          <t xml:space="preserve">
施設内療養が長期に渡り、記載欄が足りないときは、適宜列を追加してください。</t>
        </r>
      </text>
    </comment>
    <comment ref="B5" authorId="0" shapeId="0" xr:uid="{00000000-0006-0000-0600-000003000000}">
      <text>
        <r>
          <rPr>
            <b/>
            <sz val="9"/>
            <color indexed="81"/>
            <rFont val="MS P ゴシック"/>
            <family val="3"/>
            <charset val="128"/>
          </rPr>
          <t>User:</t>
        </r>
        <r>
          <rPr>
            <sz val="9"/>
            <color indexed="81"/>
            <rFont val="MS P ゴシック"/>
            <family val="3"/>
            <charset val="128"/>
          </rPr>
          <t xml:space="preserve">
施設内療養された方の氏名を漢字で記入ください。</t>
        </r>
      </text>
    </comment>
    <comment ref="C5" authorId="0" shapeId="0" xr:uid="{00000000-0006-0000-0600-000004000000}">
      <text>
        <r>
          <rPr>
            <b/>
            <sz val="9"/>
            <color indexed="81"/>
            <rFont val="MS P ゴシック"/>
            <family val="3"/>
            <charset val="128"/>
          </rPr>
          <t>User:</t>
        </r>
        <r>
          <rPr>
            <sz val="9"/>
            <color indexed="81"/>
            <rFont val="MS P ゴシック"/>
            <family val="3"/>
            <charset val="128"/>
          </rPr>
          <t xml:space="preserve">
施設内療養された方の生年月日を記入ください。
</t>
        </r>
      </text>
    </comment>
    <comment ref="D5" authorId="0" shapeId="0" xr:uid="{00000000-0006-0000-0600-000005000000}">
      <text>
        <r>
          <rPr>
            <b/>
            <sz val="9"/>
            <color indexed="81"/>
            <rFont val="MS P ゴシック"/>
            <family val="3"/>
            <charset val="128"/>
          </rPr>
          <t>User:</t>
        </r>
        <r>
          <rPr>
            <sz val="9"/>
            <color indexed="81"/>
            <rFont val="MS P ゴシック"/>
            <family val="3"/>
            <charset val="128"/>
          </rPr>
          <t xml:space="preserve">
自動計算なので入力不要です。（R5.5.8時点の年齢）</t>
        </r>
      </text>
    </comment>
    <comment ref="E5" authorId="0" shapeId="0" xr:uid="{00000000-0006-0000-0600-000006000000}">
      <text>
        <r>
          <rPr>
            <b/>
            <sz val="9"/>
            <color indexed="81"/>
            <rFont val="MS P ゴシック"/>
            <family val="3"/>
            <charset val="128"/>
          </rPr>
          <t>User:</t>
        </r>
        <r>
          <rPr>
            <sz val="9"/>
            <color indexed="81"/>
            <rFont val="MS P ゴシック"/>
            <family val="3"/>
            <charset val="128"/>
          </rPr>
          <t xml:space="preserve">
施設内療養された方の症状の有無を選択ください。</t>
        </r>
      </text>
    </comment>
    <comment ref="F5" authorId="0" shapeId="0" xr:uid="{00000000-0006-0000-0600-000007000000}">
      <text>
        <r>
          <rPr>
            <b/>
            <sz val="9"/>
            <color indexed="81"/>
            <rFont val="MS P ゴシック"/>
            <family val="3"/>
            <charset val="128"/>
          </rPr>
          <t>User:</t>
        </r>
        <r>
          <rPr>
            <sz val="9"/>
            <color indexed="81"/>
            <rFont val="MS P ゴシック"/>
            <family val="3"/>
            <charset val="128"/>
          </rPr>
          <t xml:space="preserve">
発症日（無症状の場合は検体採取日）を①日目として、以降のセルに順次何日目か記載ください。</t>
        </r>
      </text>
    </comment>
    <comment ref="O5" authorId="0" shapeId="0" xr:uid="{00000000-0006-0000-0600-000008000000}">
      <text>
        <r>
          <rPr>
            <b/>
            <sz val="9"/>
            <color indexed="81"/>
            <rFont val="MS P ゴシック"/>
            <family val="3"/>
            <charset val="128"/>
          </rPr>
          <t>User:</t>
        </r>
        <r>
          <rPr>
            <sz val="9"/>
            <color indexed="81"/>
            <rFont val="MS P ゴシック"/>
            <family val="3"/>
            <charset val="128"/>
          </rPr>
          <t xml:space="preserve">
有症状者は、基本的に10日間施設内療養者となります。(例外として、10日間経過し、かつ症状軽快から72時間経過していない方で、施設等において療養が必要と判断された方については、療養を行った日まで（最大15日間）施設内療養者となります。）</t>
        </r>
      </text>
    </comment>
    <comment ref="J6" authorId="0" shapeId="0" xr:uid="{00000000-0006-0000-0600-000009000000}">
      <text>
        <r>
          <rPr>
            <b/>
            <sz val="9"/>
            <color indexed="81"/>
            <rFont val="MS P ゴシック"/>
            <family val="3"/>
            <charset val="128"/>
          </rPr>
          <t>User:</t>
        </r>
        <r>
          <rPr>
            <sz val="9"/>
            <color indexed="81"/>
            <rFont val="MS P ゴシック"/>
            <family val="3"/>
            <charset val="128"/>
          </rPr>
          <t xml:space="preserve">
入院した場合は、入院日まで施設内療養者となります。</t>
        </r>
      </text>
    </comment>
    <comment ref="P9" authorId="0" shapeId="0" xr:uid="{00000000-0006-0000-0600-00000A000000}">
      <text>
        <r>
          <rPr>
            <b/>
            <sz val="9"/>
            <color indexed="81"/>
            <rFont val="MS P ゴシック"/>
            <family val="3"/>
            <charset val="128"/>
          </rPr>
          <t>User:</t>
        </r>
        <r>
          <rPr>
            <sz val="9"/>
            <color indexed="81"/>
            <rFont val="MS P ゴシック"/>
            <family val="3"/>
            <charset val="128"/>
          </rPr>
          <t xml:space="preserve">
無症状者は、基本的に７日間施設内療養者となります。</t>
        </r>
      </text>
    </comment>
    <comment ref="A10" authorId="0" shapeId="0" xr:uid="{00000000-0006-0000-0600-00000B000000}">
      <text>
        <r>
          <rPr>
            <b/>
            <sz val="9"/>
            <color indexed="81"/>
            <rFont val="MS P ゴシック"/>
            <family val="3"/>
            <charset val="128"/>
          </rPr>
          <t>User:</t>
        </r>
        <r>
          <rPr>
            <sz val="9"/>
            <color indexed="81"/>
            <rFont val="MS P ゴシック"/>
            <family val="3"/>
            <charset val="128"/>
          </rPr>
          <t xml:space="preserve">
療養者が多く、記載欄が足りないときは、適宜行を追加してください。</t>
        </r>
      </text>
    </comment>
    <comment ref="Z14" authorId="0" shapeId="0" xr:uid="{00000000-0006-0000-0600-00000C000000}">
      <text>
        <r>
          <rPr>
            <b/>
            <sz val="9"/>
            <color indexed="81"/>
            <rFont val="MS P ゴシック"/>
            <family val="3"/>
            <charset val="128"/>
          </rPr>
          <t>User:</t>
        </r>
        <r>
          <rPr>
            <sz val="9"/>
            <color indexed="81"/>
            <rFont val="MS P ゴシック"/>
            <family val="3"/>
            <charset val="128"/>
          </rPr>
          <t xml:space="preserve">
途中で療養措置を終了した場合は、その日までが施設内療養者となります。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5" authorId="0" shapeId="0" xr:uid="{00000000-0006-0000-0700-000001000000}">
      <text>
        <r>
          <rPr>
            <b/>
            <sz val="9"/>
            <color indexed="81"/>
            <rFont val="MS P ゴシック"/>
            <family val="3"/>
            <charset val="128"/>
          </rPr>
          <t>User:</t>
        </r>
        <r>
          <rPr>
            <sz val="9"/>
            <color indexed="81"/>
            <rFont val="MS P ゴシック"/>
            <family val="3"/>
            <charset val="128"/>
          </rPr>
          <t xml:space="preserve">
入力方法等は、大規模施設等と同様です。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5" authorId="0" shapeId="0" xr:uid="{00000000-0006-0000-0A00-000001000000}">
      <text>
        <r>
          <rPr>
            <b/>
            <sz val="9"/>
            <color indexed="81"/>
            <rFont val="MS P ゴシック"/>
            <family val="3"/>
            <charset val="128"/>
          </rPr>
          <t>User:</t>
        </r>
        <r>
          <rPr>
            <sz val="9"/>
            <color indexed="81"/>
            <rFont val="MS P ゴシック"/>
            <family val="3"/>
            <charset val="128"/>
          </rPr>
          <t xml:space="preserve">
入力方法は、R5.5.8以降のファイルと同じです。</t>
        </r>
      </text>
    </comment>
  </commentList>
</comments>
</file>

<file path=xl/sharedStrings.xml><?xml version="1.0" encoding="utf-8"?>
<sst xmlns="http://schemas.openxmlformats.org/spreadsheetml/2006/main" count="1750" uniqueCount="121">
  <si>
    <t>×</t>
    <phoneticPr fontId="1"/>
  </si>
  <si>
    <t>補助額計</t>
    <rPh sb="0" eb="3">
      <t>ホジョガク</t>
    </rPh>
    <rPh sb="3" eb="4">
      <t>ケイ</t>
    </rPh>
    <phoneticPr fontId="1"/>
  </si>
  <si>
    <t>（／日）</t>
    <rPh sb="2" eb="3">
      <t>ニチ</t>
    </rPh>
    <phoneticPr fontId="1"/>
  </si>
  <si>
    <t>通常分</t>
    <rPh sb="0" eb="2">
      <t>ツウジョウ</t>
    </rPh>
    <rPh sb="2" eb="3">
      <t>ブン</t>
    </rPh>
    <phoneticPr fontId="1"/>
  </si>
  <si>
    <t>（施設内療養者が５名以上の日）（※）</t>
    <rPh sb="1" eb="4">
      <t>シセツナイ</t>
    </rPh>
    <rPh sb="4" eb="7">
      <t>リョウヨウシャ</t>
    </rPh>
    <rPh sb="9" eb="10">
      <t>メイ</t>
    </rPh>
    <rPh sb="10" eb="12">
      <t>イジョウ</t>
    </rPh>
    <rPh sb="13" eb="14">
      <t>ヒ</t>
    </rPh>
    <phoneticPr fontId="1"/>
  </si>
  <si>
    <t>(人）</t>
    <rPh sb="1" eb="2">
      <t>ニン</t>
    </rPh>
    <phoneticPr fontId="1"/>
  </si>
  <si>
    <t>②</t>
    <phoneticPr fontId="1"/>
  </si>
  <si>
    <t>③</t>
    <phoneticPr fontId="1"/>
  </si>
  <si>
    <t>②</t>
  </si>
  <si>
    <t>②</t>
    <phoneticPr fontId="1"/>
  </si>
  <si>
    <t>③</t>
  </si>
  <si>
    <t>③</t>
    <phoneticPr fontId="1"/>
  </si>
  <si>
    <t>④</t>
  </si>
  <si>
    <t>④</t>
    <phoneticPr fontId="1"/>
  </si>
  <si>
    <t>⑤</t>
  </si>
  <si>
    <t>⑤</t>
    <phoneticPr fontId="1"/>
  </si>
  <si>
    <t>⑥</t>
  </si>
  <si>
    <t>⑥</t>
    <phoneticPr fontId="1"/>
  </si>
  <si>
    <t>⑦</t>
  </si>
  <si>
    <t>⑦</t>
    <phoneticPr fontId="1"/>
  </si>
  <si>
    <t>⑧</t>
  </si>
  <si>
    <t>⑧</t>
    <phoneticPr fontId="1"/>
  </si>
  <si>
    <t>⑨</t>
  </si>
  <si>
    <t>⑨</t>
    <phoneticPr fontId="1"/>
  </si>
  <si>
    <t>⑩</t>
  </si>
  <si>
    <t>⑩</t>
    <phoneticPr fontId="1"/>
  </si>
  <si>
    <t>⑪</t>
    <phoneticPr fontId="1"/>
  </si>
  <si>
    <t>⑫</t>
    <phoneticPr fontId="1"/>
  </si>
  <si>
    <t>⑬</t>
    <phoneticPr fontId="1"/>
  </si>
  <si>
    <t>⑭</t>
    <phoneticPr fontId="1"/>
  </si>
  <si>
    <t>追加補助分</t>
    <rPh sb="0" eb="2">
      <t>ツイカ</t>
    </rPh>
    <rPh sb="2" eb="4">
      <t>ホジョ</t>
    </rPh>
    <rPh sb="4" eb="5">
      <t>ブン</t>
    </rPh>
    <phoneticPr fontId="1"/>
  </si>
  <si>
    <t>　　（うち追加補助分）</t>
    <rPh sb="5" eb="7">
      <t>ツイカ</t>
    </rPh>
    <rPh sb="7" eb="9">
      <t>ホジョ</t>
    </rPh>
    <rPh sb="9" eb="10">
      <t>ブン</t>
    </rPh>
    <phoneticPr fontId="1"/>
  </si>
  <si>
    <t>施設内療養者数</t>
    <rPh sb="0" eb="3">
      <t>シセツナイ</t>
    </rPh>
    <rPh sb="3" eb="6">
      <t>リョウヨウシャ</t>
    </rPh>
    <rPh sb="6" eb="7">
      <t>スウ</t>
    </rPh>
    <phoneticPr fontId="1"/>
  </si>
  <si>
    <t>発症
①</t>
    <rPh sb="0" eb="2">
      <t>ハッショウ</t>
    </rPh>
    <phoneticPr fontId="1"/>
  </si>
  <si>
    <t>発症
①</t>
    <rPh sb="0" eb="2">
      <t>ハッショウ</t>
    </rPh>
    <phoneticPr fontId="1"/>
  </si>
  <si>
    <t>入院
④</t>
    <rPh sb="0" eb="2">
      <t>ニュウイン</t>
    </rPh>
    <phoneticPr fontId="1"/>
  </si>
  <si>
    <t>⑪</t>
    <phoneticPr fontId="1"/>
  </si>
  <si>
    <t>⑫</t>
    <phoneticPr fontId="1"/>
  </si>
  <si>
    <t>⑬</t>
    <phoneticPr fontId="1"/>
  </si>
  <si>
    <t>⑭</t>
    <phoneticPr fontId="1"/>
  </si>
  <si>
    <r>
      <rPr>
        <sz val="11"/>
        <color theme="1"/>
        <rFont val="ＭＳ Ｐゴシック"/>
        <family val="3"/>
        <charset val="128"/>
      </rPr>
      <t>療養解除</t>
    </r>
    <r>
      <rPr>
        <sz val="11"/>
        <color rgb="FFFF0000"/>
        <rFont val="ＭＳ Ｐゴシック"/>
        <family val="3"/>
        <charset val="128"/>
      </rPr>
      <t xml:space="preserve">
⑮</t>
    </r>
    <phoneticPr fontId="1"/>
  </si>
  <si>
    <r>
      <rPr>
        <sz val="11"/>
        <color theme="1"/>
        <rFont val="ＭＳ Ｐゴシック"/>
        <family val="3"/>
        <charset val="128"/>
      </rPr>
      <t>療養解除</t>
    </r>
    <r>
      <rPr>
        <sz val="11"/>
        <color rgb="FFFF0000"/>
        <rFont val="ＭＳ Ｐゴシック"/>
        <family val="3"/>
        <charset val="128"/>
      </rPr>
      <t xml:space="preserve">
⑬</t>
    </r>
    <phoneticPr fontId="1"/>
  </si>
  <si>
    <t>（参考資料）</t>
    <rPh sb="1" eb="3">
      <t>サンコウ</t>
    </rPh>
    <rPh sb="3" eb="5">
      <t>シリョウ</t>
    </rPh>
    <phoneticPr fontId="1"/>
  </si>
  <si>
    <t>症状の有無</t>
    <rPh sb="0" eb="2">
      <t>ショウジョウ</t>
    </rPh>
    <rPh sb="3" eb="5">
      <t>ウム</t>
    </rPh>
    <phoneticPr fontId="1"/>
  </si>
  <si>
    <t>有</t>
    <rPh sb="0" eb="1">
      <t>ユウ</t>
    </rPh>
    <phoneticPr fontId="1"/>
  </si>
  <si>
    <t>無症状</t>
    <rPh sb="0" eb="3">
      <t>ムショウジョウ</t>
    </rPh>
    <phoneticPr fontId="1"/>
  </si>
  <si>
    <t>検体採取
①</t>
    <rPh sb="0" eb="4">
      <t>ケンタイ</t>
    </rPh>
    <phoneticPr fontId="1"/>
  </si>
  <si>
    <t>検体採取
①</t>
    <rPh sb="0" eb="4">
      <t>ケンタイサイシュ</t>
    </rPh>
    <phoneticPr fontId="1"/>
  </si>
  <si>
    <t>入院
④</t>
    <rPh sb="0" eb="2">
      <t>ニュウイン</t>
    </rPh>
    <phoneticPr fontId="1"/>
  </si>
  <si>
    <t>措置最終日
⑨</t>
    <rPh sb="0" eb="5">
      <t>ソチサイシュウビ</t>
    </rPh>
    <phoneticPr fontId="1"/>
  </si>
  <si>
    <t>※5/29から①～⑥の措置をしなかったパターン</t>
    <rPh sb="11" eb="13">
      <t>ソチ</t>
    </rPh>
    <phoneticPr fontId="1"/>
  </si>
  <si>
    <r>
      <rPr>
        <b/>
        <sz val="11"/>
        <color theme="1"/>
        <rFont val="ＭＳ Ｐゴシック"/>
        <family val="3"/>
        <charset val="128"/>
      </rPr>
      <t>表中の</t>
    </r>
    <r>
      <rPr>
        <b/>
        <sz val="11"/>
        <color rgb="FFFF0000"/>
        <rFont val="ＭＳ Ｐゴシック"/>
        <family val="3"/>
        <charset val="128"/>
      </rPr>
      <t>赤色の丸数字</t>
    </r>
    <r>
      <rPr>
        <b/>
        <sz val="11"/>
        <color theme="1"/>
        <rFont val="ＭＳ Ｐゴシック"/>
        <family val="3"/>
        <charset val="128"/>
      </rPr>
      <t>：</t>
    </r>
    <r>
      <rPr>
        <sz val="11"/>
        <color theme="1"/>
        <rFont val="ＭＳ Ｐゴシック"/>
        <family val="3"/>
        <charset val="128"/>
      </rPr>
      <t xml:space="preserve">
発症日から10日間経過し、かつ症状軽快から72時間経過していない者であって、高齢者施設等において療養が必要であると判断された者について、10日間を超えて、補助の対象となる「施設内療養者」とした日を示している。</t>
    </r>
    <rPh sb="0" eb="2">
      <t>ヒョウチュウ</t>
    </rPh>
    <rPh sb="3" eb="4">
      <t>アカ</t>
    </rPh>
    <rPh sb="4" eb="5">
      <t>イロ</t>
    </rPh>
    <rPh sb="6" eb="9">
      <t>マルスウジ</t>
    </rPh>
    <rPh sb="81" eb="83">
      <t>ニチカン</t>
    </rPh>
    <rPh sb="84" eb="85">
      <t>コ</t>
    </rPh>
    <rPh sb="88" eb="90">
      <t>ホジョ</t>
    </rPh>
    <rPh sb="91" eb="93">
      <t>タイショウ</t>
    </rPh>
    <rPh sb="97" eb="100">
      <t>シセツナイ</t>
    </rPh>
    <rPh sb="100" eb="103">
      <t>リョウヨウシャ</t>
    </rPh>
    <rPh sb="107" eb="108">
      <t>ヒ</t>
    </rPh>
    <rPh sb="109" eb="110">
      <t>シメ</t>
    </rPh>
    <phoneticPr fontId="1"/>
  </si>
  <si>
    <t>施設内療養費合計</t>
    <rPh sb="0" eb="6">
      <t>シセツナイリョウヨウヒ</t>
    </rPh>
    <rPh sb="6" eb="8">
      <t>ゴウケイ</t>
    </rPh>
    <phoneticPr fontId="1"/>
  </si>
  <si>
    <t>（うち追加補助分）</t>
    <rPh sb="3" eb="8">
      <t>ツイカホジョブン</t>
    </rPh>
    <phoneticPr fontId="1"/>
  </si>
  <si>
    <t>（施設内療養者が２名以上の日）（※）</t>
    <rPh sb="1" eb="4">
      <t>シセツナイ</t>
    </rPh>
    <rPh sb="4" eb="7">
      <t>リョウヨウシャ</t>
    </rPh>
    <rPh sb="9" eb="10">
      <t>メイ</t>
    </rPh>
    <rPh sb="10" eb="12">
      <t>イジョウ</t>
    </rPh>
    <rPh sb="13" eb="14">
      <t>ヒ</t>
    </rPh>
    <phoneticPr fontId="1"/>
  </si>
  <si>
    <t>令和５年４月１日～５月７日・定員30人以上の大規模施設等版</t>
    <rPh sb="0" eb="2">
      <t>レイワ</t>
    </rPh>
    <rPh sb="3" eb="4">
      <t>ネン</t>
    </rPh>
    <rPh sb="5" eb="6">
      <t>ガツ</t>
    </rPh>
    <rPh sb="7" eb="8">
      <t>ニチ</t>
    </rPh>
    <rPh sb="10" eb="11">
      <t>ガツ</t>
    </rPh>
    <rPh sb="12" eb="13">
      <t>ニチ</t>
    </rPh>
    <rPh sb="14" eb="16">
      <t>テイイン</t>
    </rPh>
    <rPh sb="18" eb="19">
      <t>ニン</t>
    </rPh>
    <rPh sb="19" eb="21">
      <t>イジョウ</t>
    </rPh>
    <rPh sb="22" eb="27">
      <t>ダイキボシセツ</t>
    </rPh>
    <rPh sb="27" eb="28">
      <t>ナド</t>
    </rPh>
    <rPh sb="28" eb="29">
      <t>バン</t>
    </rPh>
    <phoneticPr fontId="1"/>
  </si>
  <si>
    <t>⑨</t>
    <phoneticPr fontId="1"/>
  </si>
  <si>
    <r>
      <rPr>
        <b/>
        <sz val="11"/>
        <color theme="1"/>
        <rFont val="ＭＳ Ｐゴシック"/>
        <family val="3"/>
        <charset val="128"/>
      </rPr>
      <t>表中の</t>
    </r>
    <r>
      <rPr>
        <b/>
        <sz val="11"/>
        <color rgb="FFFF0000"/>
        <rFont val="ＭＳ Ｐゴシック"/>
        <family val="3"/>
        <charset val="128"/>
      </rPr>
      <t>赤色の丸数字</t>
    </r>
    <r>
      <rPr>
        <b/>
        <sz val="11"/>
        <color theme="1"/>
        <rFont val="ＭＳ Ｐゴシック"/>
        <family val="3"/>
        <charset val="128"/>
      </rPr>
      <t>：</t>
    </r>
    <r>
      <rPr>
        <sz val="11"/>
        <color theme="1"/>
        <rFont val="ＭＳ Ｐゴシック"/>
        <family val="3"/>
        <charset val="128"/>
      </rPr>
      <t xml:space="preserve">
発症日から10日間経過しても、症状軽快後72時間経過していないために、基本となる療養解除基準を満たさない者について、10日間を超えて、補助の対象となる「施設内療養者」とした日を示している。</t>
    </r>
    <rPh sb="0" eb="2">
      <t>ヒョウチュウ</t>
    </rPh>
    <rPh sb="3" eb="4">
      <t>アカ</t>
    </rPh>
    <rPh sb="4" eb="5">
      <t>イロ</t>
    </rPh>
    <rPh sb="6" eb="9">
      <t>マルスウジ</t>
    </rPh>
    <phoneticPr fontId="1"/>
  </si>
  <si>
    <t>令和５年４月１日～５月７日・定員29人以下の小規模施設等版</t>
    <rPh sb="0" eb="2">
      <t>レイワ</t>
    </rPh>
    <rPh sb="3" eb="4">
      <t>ネン</t>
    </rPh>
    <rPh sb="5" eb="6">
      <t>ガツ</t>
    </rPh>
    <rPh sb="7" eb="8">
      <t>ニチ</t>
    </rPh>
    <rPh sb="10" eb="11">
      <t>ガツ</t>
    </rPh>
    <rPh sb="12" eb="13">
      <t>ニチ</t>
    </rPh>
    <rPh sb="14" eb="16">
      <t>テイイン</t>
    </rPh>
    <rPh sb="18" eb="19">
      <t>ニン</t>
    </rPh>
    <rPh sb="19" eb="21">
      <t>イカ</t>
    </rPh>
    <rPh sb="22" eb="25">
      <t>ショウキボ</t>
    </rPh>
    <rPh sb="25" eb="27">
      <t>シセツ</t>
    </rPh>
    <rPh sb="27" eb="28">
      <t>ナド</t>
    </rPh>
    <rPh sb="28" eb="29">
      <t>バン</t>
    </rPh>
    <phoneticPr fontId="1"/>
  </si>
  <si>
    <t>施設内療養状況表</t>
    <rPh sb="0" eb="8">
      <t>シセツナイリョウヨウジョウキョウヒョウ</t>
    </rPh>
    <phoneticPr fontId="1"/>
  </si>
  <si>
    <t>療養者氏名（漢字）</t>
    <rPh sb="0" eb="3">
      <t>リョウヨウシャ</t>
    </rPh>
    <rPh sb="3" eb="5">
      <t>シメイ</t>
    </rPh>
    <rPh sb="6" eb="8">
      <t>カンジ</t>
    </rPh>
    <phoneticPr fontId="1"/>
  </si>
  <si>
    <t>療養者生年月日</t>
    <rPh sb="0" eb="3">
      <t>リョウヨウシャ</t>
    </rPh>
    <rPh sb="3" eb="7">
      <t>セイネンガッピ</t>
    </rPh>
    <phoneticPr fontId="1"/>
  </si>
  <si>
    <t>愛媛　太郎</t>
    <rPh sb="0" eb="2">
      <t>エヒメ</t>
    </rPh>
    <rPh sb="3" eb="5">
      <t>タロウ</t>
    </rPh>
    <phoneticPr fontId="1"/>
  </si>
  <si>
    <t>愛媛　次郎</t>
    <rPh sb="0" eb="2">
      <t>エヒメ</t>
    </rPh>
    <rPh sb="3" eb="5">
      <t>ジロウ</t>
    </rPh>
    <phoneticPr fontId="1"/>
  </si>
  <si>
    <t>愛媛　三郎</t>
    <rPh sb="0" eb="2">
      <t>エヒメ</t>
    </rPh>
    <rPh sb="3" eb="5">
      <t>サブロウ</t>
    </rPh>
    <phoneticPr fontId="1"/>
  </si>
  <si>
    <t>愛媛　四郎</t>
    <rPh sb="0" eb="2">
      <t>エヒメ</t>
    </rPh>
    <rPh sb="3" eb="5">
      <t>シロウ</t>
    </rPh>
    <phoneticPr fontId="1"/>
  </si>
  <si>
    <t>愛媛　五郎</t>
    <rPh sb="0" eb="2">
      <t>エヒメ</t>
    </rPh>
    <rPh sb="3" eb="5">
      <t>ゴロウ</t>
    </rPh>
    <phoneticPr fontId="1"/>
  </si>
  <si>
    <t>愛媛　六郎</t>
    <rPh sb="0" eb="2">
      <t>エヒメ</t>
    </rPh>
    <rPh sb="3" eb="4">
      <t>ロク</t>
    </rPh>
    <rPh sb="4" eb="5">
      <t>ロウ</t>
    </rPh>
    <phoneticPr fontId="1"/>
  </si>
  <si>
    <t>伊予　七郎</t>
    <rPh sb="0" eb="2">
      <t>イヨ</t>
    </rPh>
    <rPh sb="3" eb="4">
      <t>ナナ</t>
    </rPh>
    <rPh sb="4" eb="5">
      <t>ロウ</t>
    </rPh>
    <phoneticPr fontId="1"/>
  </si>
  <si>
    <t>伊予　八郎</t>
    <rPh sb="0" eb="2">
      <t>イヨ</t>
    </rPh>
    <rPh sb="3" eb="4">
      <t>ハチ</t>
    </rPh>
    <rPh sb="4" eb="5">
      <t>ロウ</t>
    </rPh>
    <phoneticPr fontId="1"/>
  </si>
  <si>
    <t>伊予　花子</t>
    <rPh sb="0" eb="2">
      <t>イヨ</t>
    </rPh>
    <rPh sb="3" eb="5">
      <t>ハナコ</t>
    </rPh>
    <phoneticPr fontId="1"/>
  </si>
  <si>
    <t>伊予　海子</t>
    <rPh sb="0" eb="2">
      <t>イヨ</t>
    </rPh>
    <rPh sb="3" eb="5">
      <t>ウミコ</t>
    </rPh>
    <phoneticPr fontId="1"/>
  </si>
  <si>
    <t>伊予　山子</t>
    <rPh sb="0" eb="2">
      <t>イヨ</t>
    </rPh>
    <rPh sb="3" eb="5">
      <t>ヤマコ</t>
    </rPh>
    <phoneticPr fontId="1"/>
  </si>
  <si>
    <t>↓以下は自動計算が入っておりますので、入力しないでください。↓</t>
    <rPh sb="1" eb="3">
      <t>イカ</t>
    </rPh>
    <rPh sb="4" eb="8">
      <t>ジドウケイサン</t>
    </rPh>
    <rPh sb="9" eb="10">
      <t>ハイ</t>
    </rPh>
    <rPh sb="19" eb="21">
      <t>ニュウリョク</t>
    </rPh>
    <phoneticPr fontId="1"/>
  </si>
  <si>
    <t>R5.5.8時点年齢※自動計算</t>
    <rPh sb="6" eb="8">
      <t>ジテン</t>
    </rPh>
    <rPh sb="8" eb="10">
      <t>ネンレイ</t>
    </rPh>
    <rPh sb="11" eb="15">
      <t>ジドウケイサン</t>
    </rPh>
    <phoneticPr fontId="1"/>
  </si>
  <si>
    <t>R5.4.1時点年齢※自動計算</t>
    <rPh sb="6" eb="8">
      <t>ジテン</t>
    </rPh>
    <rPh sb="8" eb="10">
      <t>ネンレイ</t>
    </rPh>
    <rPh sb="11" eb="15">
      <t>ジドウケイサン</t>
    </rPh>
    <phoneticPr fontId="1"/>
  </si>
  <si>
    <t>↑ここも記入ください。</t>
    <rPh sb="4" eb="6">
      <t>キニュウ</t>
    </rPh>
    <phoneticPr fontId="1"/>
  </si>
  <si>
    <t>施設名</t>
    <rPh sb="0" eb="2">
      <t>シセツ</t>
    </rPh>
    <rPh sb="2" eb="3">
      <t>メイ</t>
    </rPh>
    <phoneticPr fontId="1"/>
  </si>
  <si>
    <t>↓自動計算が入ってます。（左のセルの療養者生年月日を「1920/1/1」という形式で入力ください。）</t>
    <rPh sb="1" eb="5">
      <t>ジドウケイサン</t>
    </rPh>
    <rPh sb="6" eb="7">
      <t>ハイ</t>
    </rPh>
    <rPh sb="13" eb="14">
      <t>ヒダリ</t>
    </rPh>
    <rPh sb="18" eb="21">
      <t>リョウヨウシャ</t>
    </rPh>
    <rPh sb="21" eb="25">
      <t>セイネンガッピ</t>
    </rPh>
    <rPh sb="39" eb="41">
      <t>ケイシキ</t>
    </rPh>
    <rPh sb="42" eb="44">
      <t>ニュウリョク</t>
    </rPh>
    <phoneticPr fontId="1"/>
  </si>
  <si>
    <t>様式</t>
    <rPh sb="0" eb="2">
      <t>ヨウシキ</t>
    </rPh>
    <phoneticPr fontId="1"/>
  </si>
  <si>
    <t>R5.5.8時点年齢</t>
    <rPh sb="6" eb="8">
      <t>ジテン</t>
    </rPh>
    <rPh sb="8" eb="10">
      <t>ネンレイ</t>
    </rPh>
    <phoneticPr fontId="1"/>
  </si>
  <si>
    <t>R5.4.1時点年齢</t>
    <rPh sb="6" eb="8">
      <t>ジテン</t>
    </rPh>
    <rPh sb="8" eb="10">
      <t>ネンレイ</t>
    </rPh>
    <phoneticPr fontId="1"/>
  </si>
  <si>
    <t>令和５年５月８日～９月30日・定員30人以上の大規模施設等版</t>
    <rPh sb="0" eb="2">
      <t>レイワ</t>
    </rPh>
    <rPh sb="3" eb="4">
      <t>ネン</t>
    </rPh>
    <rPh sb="5" eb="6">
      <t>ガツ</t>
    </rPh>
    <rPh sb="7" eb="8">
      <t>ニチ</t>
    </rPh>
    <rPh sb="10" eb="11">
      <t>ガツ</t>
    </rPh>
    <rPh sb="13" eb="14">
      <t>ニチ</t>
    </rPh>
    <rPh sb="15" eb="17">
      <t>テイイン</t>
    </rPh>
    <rPh sb="19" eb="20">
      <t>ニン</t>
    </rPh>
    <rPh sb="20" eb="22">
      <t>イジョウ</t>
    </rPh>
    <rPh sb="23" eb="28">
      <t>ダイキボシセツ</t>
    </rPh>
    <rPh sb="28" eb="29">
      <t>ナド</t>
    </rPh>
    <rPh sb="29" eb="30">
      <t>バン</t>
    </rPh>
    <phoneticPr fontId="1"/>
  </si>
  <si>
    <t>令和５年５月８日～９月30日・定員29人以下の小規模施設等版</t>
    <rPh sb="0" eb="2">
      <t>レイワ</t>
    </rPh>
    <rPh sb="3" eb="4">
      <t>ネン</t>
    </rPh>
    <rPh sb="5" eb="6">
      <t>ガツ</t>
    </rPh>
    <rPh sb="7" eb="8">
      <t>ニチ</t>
    </rPh>
    <rPh sb="10" eb="11">
      <t>ガツ</t>
    </rPh>
    <rPh sb="13" eb="14">
      <t>ニチ</t>
    </rPh>
    <rPh sb="15" eb="17">
      <t>テイイン</t>
    </rPh>
    <rPh sb="19" eb="20">
      <t>ニン</t>
    </rPh>
    <rPh sb="20" eb="22">
      <t>イカ</t>
    </rPh>
    <rPh sb="23" eb="26">
      <t>ショウキボ</t>
    </rPh>
    <rPh sb="26" eb="28">
      <t>シセツ</t>
    </rPh>
    <rPh sb="28" eb="29">
      <t>ナド</t>
    </rPh>
    <rPh sb="29" eb="30">
      <t>バン</t>
    </rPh>
    <phoneticPr fontId="1"/>
  </si>
  <si>
    <t>令和５年10月１日以降・定員30人以上の大規模施設等版</t>
    <rPh sb="0" eb="2">
      <t>レイワ</t>
    </rPh>
    <rPh sb="3" eb="4">
      <t>ネン</t>
    </rPh>
    <rPh sb="6" eb="7">
      <t>ガツ</t>
    </rPh>
    <rPh sb="8" eb="9">
      <t>ニチ</t>
    </rPh>
    <rPh sb="9" eb="11">
      <t>イコウ</t>
    </rPh>
    <rPh sb="12" eb="14">
      <t>テイイン</t>
    </rPh>
    <rPh sb="16" eb="17">
      <t>ニン</t>
    </rPh>
    <rPh sb="17" eb="19">
      <t>イジョウ</t>
    </rPh>
    <rPh sb="20" eb="25">
      <t>ダイキボシセツ</t>
    </rPh>
    <rPh sb="25" eb="26">
      <t>ナド</t>
    </rPh>
    <rPh sb="26" eb="27">
      <t>バン</t>
    </rPh>
    <phoneticPr fontId="1"/>
  </si>
  <si>
    <t>（施設内療養者が10名以上の日）（※）</t>
    <rPh sb="1" eb="4">
      <t>シセツナイ</t>
    </rPh>
    <rPh sb="4" eb="7">
      <t>リョウヨウシャ</t>
    </rPh>
    <rPh sb="10" eb="11">
      <t>メイ</t>
    </rPh>
    <rPh sb="11" eb="13">
      <t>イジョウ</t>
    </rPh>
    <rPh sb="14" eb="15">
      <t>ヒ</t>
    </rPh>
    <phoneticPr fontId="1"/>
  </si>
  <si>
    <t>令和５年10月１日以降・定員29人以下の小規模施設等版</t>
    <rPh sb="0" eb="2">
      <t>レイワ</t>
    </rPh>
    <rPh sb="3" eb="4">
      <t>ネン</t>
    </rPh>
    <rPh sb="6" eb="7">
      <t>ガツ</t>
    </rPh>
    <rPh sb="8" eb="9">
      <t>ニチ</t>
    </rPh>
    <rPh sb="9" eb="11">
      <t>イコウ</t>
    </rPh>
    <phoneticPr fontId="1"/>
  </si>
  <si>
    <t>（施設内療養者が４名以上の日）（※）</t>
    <rPh sb="1" eb="4">
      <t>シセツナイ</t>
    </rPh>
    <rPh sb="4" eb="7">
      <t>リョウヨウシャ</t>
    </rPh>
    <rPh sb="9" eb="10">
      <t>メイ</t>
    </rPh>
    <rPh sb="10" eb="12">
      <t>イジョウ</t>
    </rPh>
    <rPh sb="13" eb="14">
      <t>ヒ</t>
    </rPh>
    <phoneticPr fontId="1"/>
  </si>
  <si>
    <t>施設種別</t>
    <rPh sb="0" eb="4">
      <t>シセツシュベツ</t>
    </rPh>
    <phoneticPr fontId="1"/>
  </si>
  <si>
    <t>申請額</t>
    <rPh sb="0" eb="3">
      <t>シンセイガク</t>
    </rPh>
    <phoneticPr fontId="1"/>
  </si>
  <si>
    <t>補助上限額</t>
    <rPh sb="0" eb="5">
      <t>ホジョジョウゲンガク</t>
    </rPh>
    <phoneticPr fontId="1"/>
  </si>
  <si>
    <t>定員数</t>
    <rPh sb="0" eb="3">
      <t>テイインスウ</t>
    </rPh>
    <phoneticPr fontId="1"/>
  </si>
  <si>
    <t>名</t>
    <rPh sb="0" eb="1">
      <t>メイ</t>
    </rPh>
    <phoneticPr fontId="1"/>
  </si>
  <si>
    <t>　 手入力しないでください。</t>
    <phoneticPr fontId="1"/>
  </si>
  <si>
    <t>　この表は自動で数値が入りますので、↑</t>
    <rPh sb="3" eb="4">
      <t>ヒョウ</t>
    </rPh>
    <rPh sb="5" eb="7">
      <t>ジドウ</t>
    </rPh>
    <rPh sb="8" eb="10">
      <t>スウチ</t>
    </rPh>
    <rPh sb="11" eb="12">
      <t>ハイ</t>
    </rPh>
    <phoneticPr fontId="1"/>
  </si>
  <si>
    <t>地域密着型介護老人福祉施設</t>
  </si>
  <si>
    <t>介護老人保健施設</t>
    <phoneticPr fontId="1"/>
  </si>
  <si>
    <t>介護老人福祉施設</t>
  </si>
  <si>
    <t>介護老人福祉施設</t>
    <phoneticPr fontId="1"/>
  </si>
  <si>
    <t>介護医療院</t>
    <rPh sb="0" eb="5">
      <t>カイゴイリョウイン</t>
    </rPh>
    <phoneticPr fontId="1"/>
  </si>
  <si>
    <t>介護療養型医療施設</t>
    <rPh sb="0" eb="5">
      <t>カイゴリョウヨウガタ</t>
    </rPh>
    <rPh sb="5" eb="9">
      <t>イリョウシセツ</t>
    </rPh>
    <phoneticPr fontId="1"/>
  </si>
  <si>
    <t>認知症対応型共同生活介護事業所</t>
    <rPh sb="0" eb="6">
      <t>ニンチショウタイオウガタ</t>
    </rPh>
    <rPh sb="6" eb="8">
      <t>キョウドウ</t>
    </rPh>
    <rPh sb="8" eb="15">
      <t>セイカツカイゴジギョウショ</t>
    </rPh>
    <phoneticPr fontId="1"/>
  </si>
  <si>
    <t>短期入所生活介護事業所</t>
    <rPh sb="0" eb="4">
      <t>タンキニュウショ</t>
    </rPh>
    <rPh sb="4" eb="8">
      <t>セイカツカイゴ</t>
    </rPh>
    <rPh sb="8" eb="11">
      <t>ジギョウショ</t>
    </rPh>
    <phoneticPr fontId="1"/>
  </si>
  <si>
    <t>短期入所療養介護事業所</t>
    <rPh sb="0" eb="2">
      <t>タンキ</t>
    </rPh>
    <rPh sb="2" eb="4">
      <t>ニュウショ</t>
    </rPh>
    <rPh sb="4" eb="6">
      <t>リョウヨウ</t>
    </rPh>
    <rPh sb="6" eb="8">
      <t>カイゴ</t>
    </rPh>
    <rPh sb="8" eb="11">
      <t>ジギョウショ</t>
    </rPh>
    <phoneticPr fontId="1"/>
  </si>
  <si>
    <t>養護老人ホーム(定員30人以上）</t>
    <rPh sb="0" eb="4">
      <t>ヨウゴロウジン</t>
    </rPh>
    <rPh sb="8" eb="10">
      <t>テイイン</t>
    </rPh>
    <rPh sb="12" eb="13">
      <t>ニン</t>
    </rPh>
    <rPh sb="13" eb="15">
      <t>イジョウ</t>
    </rPh>
    <phoneticPr fontId="1"/>
  </si>
  <si>
    <t>養護老人ホーム(定員29人以下）</t>
    <rPh sb="0" eb="4">
      <t>ヨウゴロウジン</t>
    </rPh>
    <rPh sb="8" eb="10">
      <t>テイイン</t>
    </rPh>
    <rPh sb="12" eb="13">
      <t>ニン</t>
    </rPh>
    <rPh sb="13" eb="15">
      <t>イカ</t>
    </rPh>
    <phoneticPr fontId="1"/>
  </si>
  <si>
    <t>軽費老人ホーム（定員30人以上）</t>
    <rPh sb="0" eb="2">
      <t>ケイヒ</t>
    </rPh>
    <rPh sb="2" eb="4">
      <t>ロウジン</t>
    </rPh>
    <rPh sb="8" eb="10">
      <t>テイイン</t>
    </rPh>
    <rPh sb="12" eb="13">
      <t>ニン</t>
    </rPh>
    <rPh sb="13" eb="15">
      <t>イジョウ</t>
    </rPh>
    <phoneticPr fontId="1"/>
  </si>
  <si>
    <t>軽費老人ホーム（定員29人以下）</t>
    <rPh sb="0" eb="2">
      <t>ケイヒ</t>
    </rPh>
    <rPh sb="2" eb="4">
      <t>ロウジン</t>
    </rPh>
    <rPh sb="8" eb="10">
      <t>テイイン</t>
    </rPh>
    <rPh sb="12" eb="13">
      <t>ニン</t>
    </rPh>
    <rPh sb="13" eb="15">
      <t>イカ</t>
    </rPh>
    <phoneticPr fontId="1"/>
  </si>
  <si>
    <t>有料老人ホーム（定員30人以上）</t>
    <rPh sb="0" eb="4">
      <t>ユウリョウロウジン</t>
    </rPh>
    <rPh sb="8" eb="10">
      <t>テイイン</t>
    </rPh>
    <rPh sb="12" eb="13">
      <t>ニン</t>
    </rPh>
    <rPh sb="13" eb="15">
      <t>イジョウ</t>
    </rPh>
    <phoneticPr fontId="1"/>
  </si>
  <si>
    <t>有料老人ホーム（定員29人以下）</t>
    <rPh sb="0" eb="4">
      <t>ユウリョウロウジン</t>
    </rPh>
    <rPh sb="8" eb="10">
      <t>テイイン</t>
    </rPh>
    <rPh sb="12" eb="13">
      <t>ニン</t>
    </rPh>
    <rPh sb="13" eb="15">
      <t>イカ</t>
    </rPh>
    <phoneticPr fontId="1"/>
  </si>
  <si>
    <t>サービス付き高齢者向け住宅（定員30人以上）</t>
    <rPh sb="4" eb="5">
      <t>ツ</t>
    </rPh>
    <rPh sb="6" eb="9">
      <t>コウレイシャ</t>
    </rPh>
    <rPh sb="9" eb="10">
      <t>ム</t>
    </rPh>
    <rPh sb="11" eb="13">
      <t>ジュウタク</t>
    </rPh>
    <rPh sb="14" eb="16">
      <t>テイイン</t>
    </rPh>
    <rPh sb="18" eb="19">
      <t>ニン</t>
    </rPh>
    <rPh sb="19" eb="21">
      <t>イジョウ</t>
    </rPh>
    <phoneticPr fontId="1"/>
  </si>
  <si>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1"/>
  </si>
  <si>
    <t>↑この表内も記入・選択ください。</t>
    <rPh sb="3" eb="4">
      <t>ヒョウ</t>
    </rPh>
    <rPh sb="4" eb="5">
      <t>ナイ</t>
    </rPh>
    <rPh sb="6" eb="8">
      <t>キニュウ</t>
    </rPh>
    <rPh sb="9" eb="11">
      <t>センタク</t>
    </rPh>
    <phoneticPr fontId="1"/>
  </si>
  <si>
    <t>定員数×単価</t>
    <rPh sb="0" eb="3">
      <t>テイインスウ</t>
    </rPh>
    <rPh sb="4" eb="6">
      <t>タンカ</t>
    </rPh>
    <phoneticPr fontId="1"/>
  </si>
  <si>
    <t>単価</t>
    <rPh sb="0" eb="2">
      <t>タンカ</t>
    </rPh>
    <phoneticPr fontId="1"/>
  </si>
  <si>
    <t>施設種別</t>
    <rPh sb="0" eb="2">
      <t>シセツ</t>
    </rPh>
    <rPh sb="2" eb="4">
      <t>シュベツ</t>
    </rPh>
    <phoneticPr fontId="1"/>
  </si>
  <si>
    <r>
      <t>令和５年10月１日以降（</t>
    </r>
    <r>
      <rPr>
        <u/>
        <sz val="26"/>
        <color rgb="FFFF0000"/>
        <rFont val="ＭＳ Ｐゴシック"/>
        <family val="3"/>
        <charset val="128"/>
      </rPr>
      <t>12月１日～３月31日</t>
    </r>
    <r>
      <rPr>
        <sz val="26"/>
        <color rgb="FFFF0000"/>
        <rFont val="ＭＳ Ｐゴシック"/>
        <family val="3"/>
        <charset val="128"/>
      </rPr>
      <t>）・定員30人以上の大規模施設等版</t>
    </r>
    <rPh sb="0" eb="2">
      <t>レイワ</t>
    </rPh>
    <rPh sb="3" eb="4">
      <t>ネン</t>
    </rPh>
    <rPh sb="6" eb="7">
      <t>ガツ</t>
    </rPh>
    <rPh sb="8" eb="9">
      <t>ニチ</t>
    </rPh>
    <rPh sb="9" eb="11">
      <t>イコウ</t>
    </rPh>
    <rPh sb="14" eb="15">
      <t>ガツ</t>
    </rPh>
    <rPh sb="16" eb="17">
      <t>ニチ</t>
    </rPh>
    <rPh sb="19" eb="20">
      <t>ガツ</t>
    </rPh>
    <rPh sb="22" eb="23">
      <t>ニチ</t>
    </rPh>
    <rPh sb="25" eb="27">
      <t>テイイン</t>
    </rPh>
    <rPh sb="29" eb="30">
      <t>ニン</t>
    </rPh>
    <rPh sb="30" eb="32">
      <t>イジョウ</t>
    </rPh>
    <rPh sb="33" eb="38">
      <t>ダイキボシセツ</t>
    </rPh>
    <rPh sb="38" eb="39">
      <t>ナド</t>
    </rPh>
    <rPh sb="39" eb="40">
      <t>バン</t>
    </rPh>
    <phoneticPr fontId="1"/>
  </si>
  <si>
    <r>
      <t>令和５年10月１日以降（</t>
    </r>
    <r>
      <rPr>
        <u/>
        <sz val="26"/>
        <color rgb="FFFF0000"/>
        <rFont val="ＭＳ Ｐゴシック"/>
        <family val="3"/>
        <charset val="128"/>
      </rPr>
      <t>12月１日～３月31日</t>
    </r>
    <r>
      <rPr>
        <sz val="26"/>
        <color rgb="FFFF0000"/>
        <rFont val="ＭＳ Ｐゴシック"/>
        <family val="3"/>
        <charset val="128"/>
      </rPr>
      <t>）・定員29人以下の小規模施設等版</t>
    </r>
    <rPh sb="0" eb="2">
      <t>レイワ</t>
    </rPh>
    <rPh sb="3" eb="4">
      <t>ネン</t>
    </rPh>
    <rPh sb="6" eb="7">
      <t>ガツ</t>
    </rPh>
    <rPh sb="8" eb="9">
      <t>ニチ</t>
    </rPh>
    <rPh sb="9" eb="11">
      <t>イコウ</t>
    </rPh>
    <phoneticPr fontId="1"/>
  </si>
  <si>
    <t>特別養護老人ホーム愛媛</t>
    <rPh sb="0" eb="6">
      <t>トクベツヨウゴロウジン</t>
    </rPh>
    <rPh sb="9" eb="11">
      <t>エヒメ</t>
    </rPh>
    <phoneticPr fontId="1"/>
  </si>
  <si>
    <t>グループホームえひめ</t>
    <phoneticPr fontId="1"/>
  </si>
  <si>
    <t>記載例</t>
    <rPh sb="0" eb="3">
      <t>キサイレイ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</si>
</sst>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万円&quot;"/>
    <numFmt numFmtId="177" formatCode="\(0&quot;万円&quot;\)"/>
    <numFmt numFmtId="178" formatCode="[$-411]ggge&quot;年&quot;m&quot;月&quot;d&quot;日&quot;;@"/>
    <numFmt numFmtId="179" formatCode="0&quot;歳&quot;"/>
    <numFmt numFmtId="180" formatCode="#,##0&quot;円&quot;"/>
    <numFmt numFmtId="181" formatCode="\(#,##0&quot;円&quot;\)"/>
  </numFmts>
  <fonts count="2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color theme="1"/>
      <name val="ＭＳ Ｐゴシック"/>
      <family val="3"/>
      <charset val="128"/>
    </font>
    <font>
      <b/>
      <u/>
      <sz val="11"/>
      <color rgb="FFFF0000"/>
      <name val="ＭＳ Ｐゴシック"/>
      <family val="3"/>
      <charset val="128"/>
    </font>
    <font>
      <b/>
      <sz val="12"/>
      <color theme="1"/>
      <name val="ＭＳ Ｐゴシック"/>
      <family val="3"/>
      <charset val="128"/>
    </font>
    <font>
      <sz val="11"/>
      <color rgb="FFFF0000"/>
      <name val="ＭＳ Ｐゴシック"/>
      <family val="3"/>
      <charset val="128"/>
    </font>
    <font>
      <u/>
      <sz val="11"/>
      <color rgb="FFFF0000"/>
      <name val="ＭＳ Ｐゴシック"/>
      <family val="3"/>
      <charset val="128"/>
    </font>
    <font>
      <b/>
      <sz val="11"/>
      <color theme="1"/>
      <name val="ＭＳ Ｐゴシック"/>
      <family val="3"/>
      <charset val="128"/>
    </font>
    <font>
      <b/>
      <sz val="11"/>
      <color rgb="FFFF0000"/>
      <name val="ＭＳ Ｐゴシック"/>
      <family val="3"/>
      <charset val="128"/>
    </font>
    <font>
      <sz val="26"/>
      <color rgb="FFFF0000"/>
      <name val="ＭＳ Ｐゴシック"/>
      <family val="3"/>
      <charset val="128"/>
    </font>
    <font>
      <sz val="26"/>
      <color rgb="FF00B0F0"/>
      <name val="ＭＳ Ｐゴシック"/>
      <family val="3"/>
      <charset val="128"/>
    </font>
    <font>
      <b/>
      <sz val="24"/>
      <color theme="1"/>
      <name val="ＭＳ Ｐゴシック"/>
      <family val="3"/>
      <charset val="128"/>
    </font>
    <font>
      <sz val="9"/>
      <color indexed="81"/>
      <name val="MS P ゴシック"/>
      <family val="3"/>
      <charset val="128"/>
    </font>
    <font>
      <b/>
      <sz val="9"/>
      <color indexed="81"/>
      <name val="MS P ゴシック"/>
      <family val="3"/>
      <charset val="128"/>
    </font>
    <font>
      <u/>
      <sz val="11"/>
      <color rgb="FFFF0000"/>
      <name val="HGP創英角ﾎﾟｯﾌﾟ体"/>
      <family val="3"/>
      <charset val="128"/>
    </font>
    <font>
      <sz val="20"/>
      <color theme="1"/>
      <name val="ＭＳ Ｐゴシック"/>
      <family val="3"/>
      <charset val="128"/>
    </font>
    <font>
      <sz val="11"/>
      <color theme="1"/>
      <name val="游ゴシック"/>
      <family val="2"/>
      <charset val="128"/>
      <scheme val="minor"/>
    </font>
    <font>
      <sz val="20"/>
      <color rgb="FFFF0000"/>
      <name val="ＭＳ Ｐゴシック"/>
      <family val="3"/>
      <charset val="128"/>
    </font>
    <font>
      <b/>
      <u/>
      <sz val="15.5"/>
      <color rgb="FFFF0000"/>
      <name val="ＭＳ Ｐゴシック"/>
      <family val="3"/>
      <charset val="128"/>
    </font>
    <font>
      <u/>
      <sz val="26"/>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3" fillId="0" borderId="0" xfId="0" applyFont="1">
      <alignment vertical="center"/>
    </xf>
    <xf numFmtId="0" fontId="3" fillId="0" borderId="2" xfId="0" applyFont="1" applyBorder="1">
      <alignment vertical="center"/>
    </xf>
    <xf numFmtId="0" fontId="3" fillId="0" borderId="2" xfId="0" applyFont="1" applyBorder="1" applyAlignment="1">
      <alignment horizontal="center" vertical="center"/>
    </xf>
    <xf numFmtId="0" fontId="5" fillId="0" borderId="0" xfId="0" applyFont="1">
      <alignment vertical="center"/>
    </xf>
    <xf numFmtId="0" fontId="5" fillId="0" borderId="2" xfId="0" applyFont="1" applyBorder="1">
      <alignment vertical="center"/>
    </xf>
    <xf numFmtId="0" fontId="5" fillId="0" borderId="2" xfId="0" applyFont="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0" fontId="4" fillId="0" borderId="0" xfId="0" applyFont="1">
      <alignment vertical="center"/>
    </xf>
    <xf numFmtId="0" fontId="7" fillId="0" borderId="0" xfId="0" applyFont="1" applyAlignment="1">
      <alignment horizontal="center" vertical="center"/>
    </xf>
    <xf numFmtId="0" fontId="2" fillId="0" borderId="0" xfId="0" applyFont="1" applyAlignment="1">
      <alignment horizontal="left" vertical="center"/>
    </xf>
    <xf numFmtId="56" fontId="2" fillId="0" borderId="1" xfId="0" applyNumberFormat="1" applyFont="1" applyBorder="1" applyAlignment="1">
      <alignment horizontal="center" vertical="center"/>
    </xf>
    <xf numFmtId="0" fontId="3" fillId="0" borderId="2" xfId="0" applyFont="1" applyBorder="1" applyAlignment="1">
      <alignment horizontal="left" vertical="center"/>
    </xf>
    <xf numFmtId="56"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56" fontId="2" fillId="0" borderId="10" xfId="0" applyNumberFormat="1" applyFont="1" applyBorder="1" applyAlignment="1">
      <alignment horizontal="center" vertical="center"/>
    </xf>
    <xf numFmtId="0" fontId="2" fillId="0" borderId="11" xfId="0" applyFont="1" applyBorder="1" applyAlignment="1">
      <alignment horizontal="center" vertical="center"/>
    </xf>
    <xf numFmtId="5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6" fillId="0" borderId="0" xfId="0" applyFont="1" applyFill="1" applyAlignment="1">
      <alignment horizontal="center" vertical="center"/>
    </xf>
    <xf numFmtId="56" fontId="2" fillId="0" borderId="3" xfId="0" applyNumberFormat="1" applyFont="1" applyBorder="1" applyAlignment="1">
      <alignment horizontal="center" vertical="center" wrapText="1"/>
    </xf>
    <xf numFmtId="56"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0" xfId="0" applyFont="1" applyAlignment="1">
      <alignment horizontal="right" vertical="center"/>
    </xf>
    <xf numFmtId="176" fontId="7" fillId="0" borderId="0" xfId="0" applyNumberFormat="1" applyFont="1" applyAlignment="1">
      <alignment horizontal="center" vertical="center"/>
    </xf>
    <xf numFmtId="176" fontId="2" fillId="0" borderId="0" xfId="0" applyNumberFormat="1" applyFont="1" applyAlignment="1">
      <alignment horizontal="center" vertical="center"/>
    </xf>
    <xf numFmtId="176" fontId="5" fillId="0" borderId="2" xfId="0" applyNumberFormat="1" applyFont="1" applyBorder="1" applyAlignment="1">
      <alignment horizontal="center" vertical="center"/>
    </xf>
    <xf numFmtId="177" fontId="6" fillId="0" borderId="0" xfId="0" applyNumberFormat="1" applyFont="1" applyAlignment="1">
      <alignment horizontal="center" vertical="center"/>
    </xf>
    <xf numFmtId="0" fontId="2" fillId="0" borderId="14" xfId="0" applyFont="1" applyBorder="1">
      <alignment vertical="center"/>
    </xf>
    <xf numFmtId="0"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2" fillId="0" borderId="9" xfId="0" applyFont="1" applyBorder="1" applyAlignment="1">
      <alignment horizontal="center" vertical="center"/>
    </xf>
    <xf numFmtId="0" fontId="12" fillId="0" borderId="0" xfId="0" applyFont="1">
      <alignment vertical="center"/>
    </xf>
    <xf numFmtId="0" fontId="2" fillId="0" borderId="7" xfId="0" applyFont="1" applyBorder="1" applyAlignment="1">
      <alignment horizontal="center" vertical="center" shrinkToFit="1"/>
    </xf>
    <xf numFmtId="0" fontId="2" fillId="0" borderId="24" xfId="0" applyFont="1" applyBorder="1">
      <alignment vertical="center"/>
    </xf>
    <xf numFmtId="178" fontId="2" fillId="0" borderId="8" xfId="0" applyNumberFormat="1" applyFont="1" applyBorder="1" applyAlignment="1">
      <alignment horizontal="center" vertical="center"/>
    </xf>
    <xf numFmtId="178" fontId="2" fillId="0" borderId="9" xfId="0" applyNumberFormat="1" applyFont="1" applyBorder="1" applyAlignment="1">
      <alignment horizontal="center" vertical="center"/>
    </xf>
    <xf numFmtId="0" fontId="15" fillId="0" borderId="0" xfId="0" applyFont="1" applyAlignment="1">
      <alignmen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179" fontId="2" fillId="0" borderId="8" xfId="0" applyNumberFormat="1" applyFont="1" applyBorder="1" applyAlignment="1">
      <alignment horizontal="center" vertical="center"/>
    </xf>
    <xf numFmtId="179" fontId="2" fillId="0" borderId="9" xfId="0" applyNumberFormat="1" applyFont="1" applyBorder="1" applyAlignment="1">
      <alignment horizontal="center" vertical="center"/>
    </xf>
    <xf numFmtId="0" fontId="2" fillId="0" borderId="9" xfId="0" applyFont="1" applyBorder="1" applyAlignment="1">
      <alignment horizontal="center" vertical="center"/>
    </xf>
    <xf numFmtId="0" fontId="9" fillId="0" borderId="0" xfId="0" applyFont="1">
      <alignment vertical="center"/>
    </xf>
    <xf numFmtId="0" fontId="2" fillId="0" borderId="0" xfId="0" applyFont="1" applyAlignment="1">
      <alignment vertical="center"/>
    </xf>
    <xf numFmtId="0" fontId="2" fillId="0" borderId="9" xfId="0" applyFont="1" applyBorder="1" applyAlignment="1">
      <alignment horizontal="center" vertical="center"/>
    </xf>
    <xf numFmtId="0" fontId="16" fillId="0" borderId="0" xfId="0" applyFont="1" applyBorder="1" applyAlignment="1">
      <alignment horizontal="center" vertical="center" shrinkToFit="1"/>
    </xf>
    <xf numFmtId="180" fontId="2" fillId="0" borderId="0" xfId="0" applyNumberFormat="1" applyFont="1" applyAlignment="1">
      <alignment horizontal="center" vertical="center"/>
    </xf>
    <xf numFmtId="180" fontId="7" fillId="0" borderId="0" xfId="0" applyNumberFormat="1" applyFont="1" applyAlignment="1">
      <alignment horizontal="center" vertical="center"/>
    </xf>
    <xf numFmtId="180" fontId="5" fillId="0" borderId="2" xfId="0" applyNumberFormat="1" applyFont="1" applyBorder="1" applyAlignment="1">
      <alignment horizontal="center" vertical="center" shrinkToFit="1"/>
    </xf>
    <xf numFmtId="0" fontId="2" fillId="0" borderId="0" xfId="0" applyFont="1" applyAlignment="1">
      <alignment horizontal="center" vertical="center" shrinkToFit="1"/>
    </xf>
    <xf numFmtId="0" fontId="6" fillId="0" borderId="0" xfId="0" applyFont="1" applyAlignment="1">
      <alignment horizontal="center" vertical="center" shrinkToFit="1"/>
    </xf>
    <xf numFmtId="0" fontId="6" fillId="0" borderId="0" xfId="0" applyFont="1" applyFill="1" applyAlignment="1">
      <alignment horizontal="center" vertical="center" shrinkToFit="1"/>
    </xf>
    <xf numFmtId="0" fontId="2" fillId="0" borderId="0" xfId="0" applyFont="1" applyAlignment="1">
      <alignment vertical="center" shrinkToFit="1"/>
    </xf>
    <xf numFmtId="181" fontId="6" fillId="0" borderId="0" xfId="0" applyNumberFormat="1" applyFont="1" applyAlignment="1">
      <alignment horizontal="center" vertical="center" shrinkToFit="1"/>
    </xf>
    <xf numFmtId="0" fontId="16" fillId="0" borderId="0" xfId="0" applyFont="1" applyBorder="1" applyAlignment="1">
      <alignment vertical="center" shrinkToFit="1"/>
    </xf>
    <xf numFmtId="0" fontId="16" fillId="0" borderId="28" xfId="0" applyFont="1" applyBorder="1" applyAlignment="1">
      <alignment vertical="center" shrinkToFit="1"/>
    </xf>
    <xf numFmtId="0" fontId="6" fillId="0" borderId="0" xfId="0" applyFont="1" applyBorder="1">
      <alignment vertical="center"/>
    </xf>
    <xf numFmtId="0" fontId="6" fillId="0" borderId="0" xfId="0" applyFont="1" applyBorder="1" applyAlignment="1">
      <alignment vertical="center"/>
    </xf>
    <xf numFmtId="0" fontId="18" fillId="0" borderId="0" xfId="0" applyFont="1" applyBorder="1" applyAlignment="1">
      <alignment vertical="center" shrinkToFit="1"/>
    </xf>
    <xf numFmtId="0" fontId="19" fillId="0" borderId="0" xfId="0" applyFont="1">
      <alignment vertical="center"/>
    </xf>
    <xf numFmtId="0" fontId="2" fillId="0" borderId="1" xfId="0" applyFont="1" applyBorder="1">
      <alignment vertical="center"/>
    </xf>
    <xf numFmtId="38" fontId="2" fillId="0" borderId="1" xfId="1" applyFont="1" applyBorder="1">
      <alignment vertical="center"/>
    </xf>
    <xf numFmtId="0" fontId="2" fillId="0" borderId="0" xfId="0" applyFont="1" applyBorder="1" applyAlignment="1">
      <alignment horizontal="left" vertical="top" wrapText="1"/>
    </xf>
    <xf numFmtId="0" fontId="2" fillId="0" borderId="0" xfId="0" applyFont="1" applyFill="1" applyBorder="1" applyAlignment="1">
      <alignment vertical="center"/>
    </xf>
    <xf numFmtId="180" fontId="2" fillId="0" borderId="0" xfId="0" applyNumberFormat="1" applyFont="1" applyFill="1" applyBorder="1" applyAlignment="1">
      <alignment vertical="center"/>
    </xf>
    <xf numFmtId="0" fontId="2" fillId="0" borderId="3" xfId="0" applyFont="1" applyBorder="1" applyAlignment="1">
      <alignment vertical="center" shrinkToFit="1"/>
    </xf>
    <xf numFmtId="0" fontId="2" fillId="0" borderId="3" xfId="0" applyFont="1" applyBorder="1">
      <alignment vertical="center"/>
    </xf>
    <xf numFmtId="0" fontId="2" fillId="0" borderId="1" xfId="0" applyFont="1" applyFill="1" applyBorder="1" applyAlignment="1">
      <alignment horizontal="center" vertical="center"/>
    </xf>
    <xf numFmtId="180" fontId="2" fillId="0" borderId="1"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16" fillId="0" borderId="25" xfId="0" applyNumberFormat="1" applyFont="1" applyBorder="1" applyAlignment="1">
      <alignment horizontal="center" vertical="center" shrinkToFit="1"/>
    </xf>
    <xf numFmtId="0" fontId="16" fillId="0" borderId="26" xfId="0" applyNumberFormat="1" applyFont="1" applyBorder="1" applyAlignment="1">
      <alignment horizontal="center" vertical="center" shrinkToFit="1"/>
    </xf>
    <xf numFmtId="0" fontId="16" fillId="0" borderId="14" xfId="0" applyNumberFormat="1" applyFont="1" applyBorder="1" applyAlignment="1">
      <alignment horizontal="center" vertical="center" shrinkToFit="1"/>
    </xf>
    <xf numFmtId="0" fontId="16" fillId="0" borderId="0" xfId="0" applyNumberFormat="1" applyFont="1" applyBorder="1" applyAlignment="1">
      <alignment horizontal="center" vertical="center" shrinkToFit="1"/>
    </xf>
    <xf numFmtId="0" fontId="16" fillId="0" borderId="21" xfId="0" applyNumberFormat="1" applyFont="1" applyBorder="1" applyAlignment="1">
      <alignment horizontal="center" vertical="center" shrinkToFit="1"/>
    </xf>
    <xf numFmtId="0" fontId="16" fillId="0" borderId="28" xfId="0" applyNumberFormat="1"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28" xfId="0" applyFont="1" applyBorder="1" applyAlignment="1">
      <alignment horizontal="center" vertical="center" shrinkToFit="1"/>
    </xf>
    <xf numFmtId="0" fontId="2" fillId="0" borderId="1" xfId="0" applyFont="1" applyBorder="1" applyAlignment="1">
      <alignment horizontal="left" vertical="top" wrapText="1"/>
    </xf>
    <xf numFmtId="181" fontId="2" fillId="0" borderId="1" xfId="0" applyNumberFormat="1" applyFont="1" applyFill="1" applyBorder="1" applyAlignment="1">
      <alignment horizontal="center" vertical="center"/>
    </xf>
    <xf numFmtId="0" fontId="16" fillId="0" borderId="1"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4" xfId="0" applyNumberFormat="1" applyFont="1" applyBorder="1" applyAlignment="1">
      <alignment horizontal="center" vertical="center" shrinkToFit="1"/>
    </xf>
    <xf numFmtId="0" fontId="16" fillId="0" borderId="30" xfId="0" applyNumberFormat="1" applyFont="1" applyBorder="1" applyAlignment="1">
      <alignment horizontal="center" vertical="center" shrinkToFit="1"/>
    </xf>
    <xf numFmtId="0" fontId="16" fillId="0" borderId="31" xfId="0" applyNumberFormat="1" applyFont="1" applyBorder="1" applyAlignment="1">
      <alignment horizontal="center" vertical="center" shrinkToFit="1"/>
    </xf>
    <xf numFmtId="0" fontId="16" fillId="0" borderId="32" xfId="0" applyNumberFormat="1" applyFont="1" applyBorder="1" applyAlignment="1">
      <alignment horizontal="center" vertical="center" shrinkToFit="1"/>
    </xf>
    <xf numFmtId="0" fontId="16" fillId="0" borderId="1" xfId="0" applyNumberFormat="1" applyFont="1" applyBorder="1" applyAlignment="1">
      <alignment horizontal="center" vertical="center" shrinkToFit="1"/>
    </xf>
    <xf numFmtId="0" fontId="16" fillId="0" borderId="33" xfId="0" applyNumberFormat="1" applyFont="1" applyBorder="1" applyAlignment="1">
      <alignment horizontal="center" vertical="center" shrinkToFit="1"/>
    </xf>
    <xf numFmtId="0" fontId="16" fillId="0" borderId="34" xfId="0" applyNumberFormat="1" applyFont="1" applyBorder="1" applyAlignment="1">
      <alignment horizontal="center" vertical="center" shrinkToFit="1"/>
    </xf>
    <xf numFmtId="0" fontId="16" fillId="0" borderId="5" xfId="0" applyNumberFormat="1" applyFont="1" applyBorder="1" applyAlignment="1">
      <alignment horizontal="center" vertical="center" shrinkToFit="1"/>
    </xf>
    <xf numFmtId="0" fontId="16" fillId="0" borderId="6" xfId="0" applyNumberFormat="1" applyFont="1" applyBorder="1" applyAlignment="1">
      <alignment horizontal="center" vertical="center" shrinkToFit="1"/>
    </xf>
    <xf numFmtId="0" fontId="16" fillId="0" borderId="35" xfId="0" applyFont="1" applyBorder="1" applyAlignment="1">
      <alignment horizontal="center" vertical="center"/>
    </xf>
    <xf numFmtId="0" fontId="16" fillId="0" borderId="3" xfId="0" applyFont="1" applyBorder="1" applyAlignment="1">
      <alignment horizontal="center" vertical="center"/>
    </xf>
    <xf numFmtId="0" fontId="2" fillId="2" borderId="1" xfId="0" applyFont="1" applyFill="1" applyBorder="1" applyAlignment="1">
      <alignment horizontal="center" vertical="center"/>
    </xf>
    <xf numFmtId="180" fontId="2" fillId="2" borderId="1" xfId="0" applyNumberFormat="1" applyFont="1" applyFill="1" applyBorder="1" applyAlignment="1">
      <alignment horizontal="center" vertical="center"/>
    </xf>
    <xf numFmtId="0" fontId="16" fillId="0" borderId="4"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33" xfId="0" applyFont="1" applyBorder="1" applyAlignment="1">
      <alignment horizontal="center" vertical="center" shrinkToFit="1"/>
    </xf>
    <xf numFmtId="0" fontId="16" fillId="0" borderId="34"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2" fillId="2" borderId="1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7" xfId="0" applyFont="1" applyFill="1" applyBorder="1" applyAlignment="1">
      <alignment horizontal="center" vertical="center"/>
    </xf>
    <xf numFmtId="180" fontId="2" fillId="2" borderId="18" xfId="0" applyNumberFormat="1" applyFont="1" applyFill="1" applyBorder="1" applyAlignment="1">
      <alignment horizontal="center" vertical="center"/>
    </xf>
    <xf numFmtId="180" fontId="2" fillId="2" borderId="15" xfId="0" applyNumberFormat="1" applyFont="1" applyFill="1" applyBorder="1" applyAlignment="1">
      <alignment horizontal="center" vertical="center"/>
    </xf>
    <xf numFmtId="180" fontId="2" fillId="2" borderId="19" xfId="0" applyNumberFormat="1" applyFont="1" applyFill="1" applyBorder="1" applyAlignment="1">
      <alignment horizontal="center" vertical="center"/>
    </xf>
    <xf numFmtId="180" fontId="2" fillId="2" borderId="17" xfId="0" applyNumberFormat="1" applyFont="1" applyFill="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81" fontId="2" fillId="0" borderId="6" xfId="0" applyNumberFormat="1" applyFont="1" applyBorder="1" applyAlignment="1">
      <alignment horizontal="center" vertical="center"/>
    </xf>
    <xf numFmtId="181" fontId="2" fillId="0" borderId="9" xfId="0" applyNumberFormat="1" applyFont="1" applyBorder="1" applyAlignment="1">
      <alignment horizontal="center" vertical="center"/>
    </xf>
    <xf numFmtId="181" fontId="2" fillId="0" borderId="23" xfId="0" applyNumberFormat="1" applyFont="1" applyBorder="1" applyAlignment="1">
      <alignment horizontal="center" vertical="center"/>
    </xf>
    <xf numFmtId="181" fontId="2" fillId="0" borderId="15" xfId="0" applyNumberFormat="1" applyFont="1" applyBorder="1" applyAlignment="1">
      <alignment horizontal="center" vertical="center"/>
    </xf>
    <xf numFmtId="176" fontId="2" fillId="2" borderId="18" xfId="0" applyNumberFormat="1" applyFont="1" applyFill="1" applyBorder="1" applyAlignment="1">
      <alignment horizontal="center" vertical="center"/>
    </xf>
    <xf numFmtId="0" fontId="2" fillId="2" borderId="19" xfId="0" applyFont="1" applyFill="1" applyBorder="1" applyAlignment="1">
      <alignment horizontal="center" vertical="center"/>
    </xf>
    <xf numFmtId="0" fontId="2" fillId="2" borderId="17" xfId="0" applyFont="1" applyFill="1" applyBorder="1" applyAlignment="1">
      <alignment horizontal="center" vertical="center"/>
    </xf>
    <xf numFmtId="177" fontId="2" fillId="0" borderId="6" xfId="0" applyNumberFormat="1" applyFont="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16" fillId="0" borderId="19" xfId="0" applyFont="1" applyBorder="1" applyAlignment="1">
      <alignment horizontal="center" vertical="center"/>
    </xf>
    <xf numFmtId="0" fontId="16" fillId="0" borderId="27" xfId="0" applyFont="1" applyBorder="1" applyAlignment="1">
      <alignment horizontal="center" vertical="center"/>
    </xf>
    <xf numFmtId="0" fontId="16" fillId="0" borderId="29" xfId="0" applyFont="1" applyBorder="1" applyAlignment="1">
      <alignment horizontal="center" vertical="center"/>
    </xf>
    <xf numFmtId="0" fontId="16" fillId="0" borderId="19" xfId="0" applyNumberFormat="1" applyFont="1" applyBorder="1" applyAlignment="1">
      <alignment horizontal="center" vertical="center" shrinkToFit="1"/>
    </xf>
    <xf numFmtId="0" fontId="16" fillId="0" borderId="27" xfId="0" applyNumberFormat="1" applyFont="1" applyBorder="1" applyAlignment="1">
      <alignment horizontal="center" vertical="center" shrinkToFit="1"/>
    </xf>
    <xf numFmtId="0" fontId="16" fillId="0" borderId="29" xfId="0" applyNumberFormat="1" applyFont="1" applyBorder="1" applyAlignment="1">
      <alignment horizontal="center" vertical="center" shrinkToFit="1"/>
    </xf>
  </cellXfs>
  <cellStyles count="2">
    <cellStyle name="桁区切り" xfId="1" builtinId="6"/>
    <cellStyle name="標準" xfId="0" builtinId="0"/>
  </cellStyles>
  <dxfs count="32">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324970</xdr:colOff>
      <xdr:row>29</xdr:row>
      <xdr:rowOff>112058</xdr:rowOff>
    </xdr:from>
    <xdr:ext cx="15374471" cy="3711549"/>
    <xdr:sp macro="" textlink="">
      <xdr:nvSpPr>
        <xdr:cNvPr id="2" name="テキスト ボックス 1">
          <a:extLst>
            <a:ext uri="{FF2B5EF4-FFF2-40B4-BE49-F238E27FC236}">
              <a16:creationId xmlns:a16="http://schemas.microsoft.com/office/drawing/2014/main" id="{4B048838-8621-4E6A-A90D-B7B7FF297A97}"/>
            </a:ext>
          </a:extLst>
        </xdr:cNvPr>
        <xdr:cNvSpPr txBox="1"/>
      </xdr:nvSpPr>
      <xdr:spPr>
        <a:xfrm>
          <a:off x="639295" y="8389283"/>
          <a:ext cx="15374471" cy="3711549"/>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324970</xdr:colOff>
      <xdr:row>29</xdr:row>
      <xdr:rowOff>112059</xdr:rowOff>
    </xdr:from>
    <xdr:ext cx="15374471" cy="177933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48820" y="8455959"/>
          <a:ext cx="15374471" cy="1779334"/>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発症日から起算して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日間経過しても、症状軽快＊後</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72 </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時間経過していないために、基本となる療養解除基準（発症日から</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日間経過し、かつ、症状軽快＊後</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時間経過）を満たさない者については、当該基準を満たす日まで「施設内療養者」であるものとする（ただし、発症日から起算して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無症状患者（無症状病原体保有者）については、陽性確定に係る検体採取日から起算して７日以内の者（当該検体採取日を含めて７日間）を「施設内療養者」とする。</a:t>
          </a: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症状軽快とは、解熱剤を使用せずに解熱し、かつ、呼吸器症状が改善傾向にあることとする。</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324970</xdr:colOff>
      <xdr:row>29</xdr:row>
      <xdr:rowOff>112058</xdr:rowOff>
    </xdr:from>
    <xdr:ext cx="15374471" cy="3711549"/>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39295" y="8455958"/>
          <a:ext cx="15374471" cy="3711549"/>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324970</xdr:colOff>
      <xdr:row>29</xdr:row>
      <xdr:rowOff>112058</xdr:rowOff>
    </xdr:from>
    <xdr:ext cx="15374471" cy="3711549"/>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39295" y="8455958"/>
          <a:ext cx="15374471" cy="3711549"/>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324970</xdr:colOff>
      <xdr:row>29</xdr:row>
      <xdr:rowOff>112058</xdr:rowOff>
    </xdr:from>
    <xdr:ext cx="15374471" cy="3711549"/>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14827" y="8453237"/>
          <a:ext cx="15374471" cy="3711549"/>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324970</xdr:colOff>
      <xdr:row>29</xdr:row>
      <xdr:rowOff>112057</xdr:rowOff>
    </xdr:from>
    <xdr:ext cx="15374471" cy="369794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14827" y="8453236"/>
          <a:ext cx="15374471" cy="3697943"/>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324970</xdr:colOff>
      <xdr:row>29</xdr:row>
      <xdr:rowOff>112059</xdr:rowOff>
    </xdr:from>
    <xdr:ext cx="15374471" cy="1779334"/>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814827" y="8453238"/>
          <a:ext cx="15374471" cy="1779334"/>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発症日から起算して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日間経過しても、症状軽快＊後</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72 </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時間経過していないために、基本となる療養解除基準（発症日から</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日間経過し、かつ、症状軽快＊後</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時間経過）を満たさない者については、当該基準を満たす日まで「施設内療養者」であるものとする（ただし、発症日から起算して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無症状患者（無症状病原体保有者）については、陽性確定に係る検体採取日から起算して７日以内の者（当該検体採取日を含めて７日間）を「施設内療養者」とする。</a:t>
          </a: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症状軽快とは、解熱剤を使用せずに解熱し、かつ、呼吸器症状が改善傾向にあることとする。</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xdr:col>
      <xdr:colOff>324970</xdr:colOff>
      <xdr:row>29</xdr:row>
      <xdr:rowOff>112059</xdr:rowOff>
    </xdr:from>
    <xdr:ext cx="15374471" cy="1779334"/>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810745" y="8455959"/>
          <a:ext cx="15374471" cy="1779334"/>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発症日から起算して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日間経過しても、症状軽快＊後</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72 </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時間経過していないために、基本となる療養解除基準（発症日から</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日間経過し、かつ、症状軽快＊後</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時間経過）を満たさない者については、当該基準を満たす日まで「施設内療養者」であるものとする（ただし、発症日から起算して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無症状患者（無症状病原体保有者）については、陽性確定に係る検体採取日から起算して７日以内の者（当該検体採取日を含めて７日間）を「施設内療養者」とする。</a:t>
          </a: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症状軽快とは、解熱剤を使用せずに解熱し、かつ、呼吸器症状が改善傾向にあることとする。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324970</xdr:colOff>
      <xdr:row>29</xdr:row>
      <xdr:rowOff>112058</xdr:rowOff>
    </xdr:from>
    <xdr:ext cx="15374471" cy="3711549"/>
    <xdr:sp macro="" textlink="">
      <xdr:nvSpPr>
        <xdr:cNvPr id="2" name="テキスト ボックス 1">
          <a:extLst>
            <a:ext uri="{FF2B5EF4-FFF2-40B4-BE49-F238E27FC236}">
              <a16:creationId xmlns:a16="http://schemas.microsoft.com/office/drawing/2014/main" id="{80976BC6-A615-4467-8080-716F12E2F8D6}"/>
            </a:ext>
          </a:extLst>
        </xdr:cNvPr>
        <xdr:cNvSpPr txBox="1"/>
      </xdr:nvSpPr>
      <xdr:spPr>
        <a:xfrm>
          <a:off x="639295" y="8389283"/>
          <a:ext cx="15374471" cy="3711549"/>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324970</xdr:colOff>
      <xdr:row>29</xdr:row>
      <xdr:rowOff>112058</xdr:rowOff>
    </xdr:from>
    <xdr:ext cx="15374471" cy="3711549"/>
    <xdr:sp macro="" textlink="">
      <xdr:nvSpPr>
        <xdr:cNvPr id="2" name="テキスト ボックス 1">
          <a:extLst>
            <a:ext uri="{FF2B5EF4-FFF2-40B4-BE49-F238E27FC236}">
              <a16:creationId xmlns:a16="http://schemas.microsoft.com/office/drawing/2014/main" id="{04B9B2FC-7B28-40A2-B278-851939E90CBA}"/>
            </a:ext>
          </a:extLst>
        </xdr:cNvPr>
        <xdr:cNvSpPr txBox="1"/>
      </xdr:nvSpPr>
      <xdr:spPr>
        <a:xfrm>
          <a:off x="639295" y="8389283"/>
          <a:ext cx="15374471" cy="3711549"/>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twoCellAnchor>
    <xdr:from>
      <xdr:col>19</xdr:col>
      <xdr:colOff>240846</xdr:colOff>
      <xdr:row>27</xdr:row>
      <xdr:rowOff>190500</xdr:rowOff>
    </xdr:from>
    <xdr:to>
      <xdr:col>23</xdr:col>
      <xdr:colOff>663575</xdr:colOff>
      <xdr:row>37</xdr:row>
      <xdr:rowOff>95250</xdr:rowOff>
    </xdr:to>
    <xdr:sp macro="" textlink="">
      <xdr:nvSpPr>
        <xdr:cNvPr id="4" name="テキスト ボックス 3">
          <a:extLst>
            <a:ext uri="{FF2B5EF4-FFF2-40B4-BE49-F238E27FC236}">
              <a16:creationId xmlns:a16="http://schemas.microsoft.com/office/drawing/2014/main" id="{9896F179-0F43-4550-9C0D-A78FD367A5E8}"/>
            </a:ext>
          </a:extLst>
        </xdr:cNvPr>
        <xdr:cNvSpPr txBox="1"/>
      </xdr:nvSpPr>
      <xdr:spPr>
        <a:xfrm>
          <a:off x="15861846" y="8001000"/>
          <a:ext cx="3416300" cy="1755321"/>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この２つの表のみ、この記載例を参考に記入してください。</a:t>
          </a:r>
        </a:p>
      </xdr:txBody>
    </xdr:sp>
    <xdr:clientData/>
  </xdr:twoCellAnchor>
  <xdr:twoCellAnchor>
    <xdr:from>
      <xdr:col>17</xdr:col>
      <xdr:colOff>262338</xdr:colOff>
      <xdr:row>13</xdr:row>
      <xdr:rowOff>345132</xdr:rowOff>
    </xdr:from>
    <xdr:to>
      <xdr:col>17</xdr:col>
      <xdr:colOff>748053</xdr:colOff>
      <xdr:row>30</xdr:row>
      <xdr:rowOff>50235</xdr:rowOff>
    </xdr:to>
    <xdr:sp macro="" textlink="">
      <xdr:nvSpPr>
        <xdr:cNvPr id="5" name="矢印: 上 4">
          <a:extLst>
            <a:ext uri="{FF2B5EF4-FFF2-40B4-BE49-F238E27FC236}">
              <a16:creationId xmlns:a16="http://schemas.microsoft.com/office/drawing/2014/main" id="{1FB8D08E-37A0-41A0-BDFE-4A492A59FD14}"/>
            </a:ext>
          </a:extLst>
        </xdr:cNvPr>
        <xdr:cNvSpPr/>
      </xdr:nvSpPr>
      <xdr:spPr>
        <a:xfrm rot="18997218">
          <a:off x="14386552" y="4862703"/>
          <a:ext cx="485715" cy="3610353"/>
        </a:xfrm>
        <a:prstGeom prst="upArrow">
          <a:avLst>
            <a:gd name="adj1" fmla="val 30884"/>
            <a:gd name="adj2" fmla="val 50000"/>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494197</xdr:colOff>
      <xdr:row>35</xdr:row>
      <xdr:rowOff>144282</xdr:rowOff>
    </xdr:from>
    <xdr:to>
      <xdr:col>23</xdr:col>
      <xdr:colOff>241045</xdr:colOff>
      <xdr:row>52</xdr:row>
      <xdr:rowOff>97571</xdr:rowOff>
    </xdr:to>
    <xdr:sp macro="" textlink="">
      <xdr:nvSpPr>
        <xdr:cNvPr id="6" name="矢印: 上 5">
          <a:extLst>
            <a:ext uri="{FF2B5EF4-FFF2-40B4-BE49-F238E27FC236}">
              <a16:creationId xmlns:a16="http://schemas.microsoft.com/office/drawing/2014/main" id="{6DE23C56-FC8A-49C8-A23E-FD5A784E4A8B}"/>
            </a:ext>
          </a:extLst>
        </xdr:cNvPr>
        <xdr:cNvSpPr/>
      </xdr:nvSpPr>
      <xdr:spPr>
        <a:xfrm rot="8544991">
          <a:off x="18360376" y="9478782"/>
          <a:ext cx="495240" cy="2797182"/>
        </a:xfrm>
        <a:prstGeom prst="upArrow">
          <a:avLst>
            <a:gd name="adj1" fmla="val 50554"/>
            <a:gd name="adj2" fmla="val 50000"/>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324970</xdr:colOff>
      <xdr:row>29</xdr:row>
      <xdr:rowOff>112058</xdr:rowOff>
    </xdr:from>
    <xdr:ext cx="15374471" cy="3711549"/>
    <xdr:sp macro="" textlink="">
      <xdr:nvSpPr>
        <xdr:cNvPr id="2" name="テキスト ボックス 1">
          <a:extLst>
            <a:ext uri="{FF2B5EF4-FFF2-40B4-BE49-F238E27FC236}">
              <a16:creationId xmlns:a16="http://schemas.microsoft.com/office/drawing/2014/main" id="{E879D67F-F178-48FF-8E4E-5C451F397D7A}"/>
            </a:ext>
          </a:extLst>
        </xdr:cNvPr>
        <xdr:cNvSpPr txBox="1"/>
      </xdr:nvSpPr>
      <xdr:spPr>
        <a:xfrm>
          <a:off x="639295" y="8389283"/>
          <a:ext cx="15374471" cy="3711549"/>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twoCellAnchor>
    <xdr:from>
      <xdr:col>19</xdr:col>
      <xdr:colOff>349250</xdr:colOff>
      <xdr:row>31</xdr:row>
      <xdr:rowOff>85725</xdr:rowOff>
    </xdr:from>
    <xdr:to>
      <xdr:col>24</xdr:col>
      <xdr:colOff>16329</xdr:colOff>
      <xdr:row>42</xdr:row>
      <xdr:rowOff>57150</xdr:rowOff>
    </xdr:to>
    <xdr:sp macro="" textlink="">
      <xdr:nvSpPr>
        <xdr:cNvPr id="3" name="テキスト ボックス 2">
          <a:extLst>
            <a:ext uri="{FF2B5EF4-FFF2-40B4-BE49-F238E27FC236}">
              <a16:creationId xmlns:a16="http://schemas.microsoft.com/office/drawing/2014/main" id="{ACC538C2-32F5-4C6A-AA29-52E462906DE3}"/>
            </a:ext>
          </a:extLst>
        </xdr:cNvPr>
        <xdr:cNvSpPr txBox="1"/>
      </xdr:nvSpPr>
      <xdr:spPr>
        <a:xfrm>
          <a:off x="15903575" y="8791575"/>
          <a:ext cx="3381829" cy="176212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この２つの表のみ、この記載例を参考に記入してください。</a:t>
          </a:r>
        </a:p>
      </xdr:txBody>
    </xdr:sp>
    <xdr:clientData/>
  </xdr:twoCellAnchor>
  <xdr:twoCellAnchor>
    <xdr:from>
      <xdr:col>17</xdr:col>
      <xdr:colOff>482948</xdr:colOff>
      <xdr:row>13</xdr:row>
      <xdr:rowOff>82198</xdr:rowOff>
    </xdr:from>
    <xdr:to>
      <xdr:col>18</xdr:col>
      <xdr:colOff>225713</xdr:colOff>
      <xdr:row>35</xdr:row>
      <xdr:rowOff>147559</xdr:rowOff>
    </xdr:to>
    <xdr:sp macro="" textlink="">
      <xdr:nvSpPr>
        <xdr:cNvPr id="4" name="矢印: 上 3">
          <a:extLst>
            <a:ext uri="{FF2B5EF4-FFF2-40B4-BE49-F238E27FC236}">
              <a16:creationId xmlns:a16="http://schemas.microsoft.com/office/drawing/2014/main" id="{0D49B083-ADAC-4733-96DF-1FC079640664}"/>
            </a:ext>
          </a:extLst>
        </xdr:cNvPr>
        <xdr:cNvSpPr/>
      </xdr:nvSpPr>
      <xdr:spPr>
        <a:xfrm rot="18997218">
          <a:off x="14551373" y="4635148"/>
          <a:ext cx="485715" cy="4865961"/>
        </a:xfrm>
        <a:prstGeom prst="upArrow">
          <a:avLst>
            <a:gd name="adj1" fmla="val 30884"/>
            <a:gd name="adj2" fmla="val 50000"/>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257861</xdr:colOff>
      <xdr:row>45</xdr:row>
      <xdr:rowOff>44336</xdr:rowOff>
    </xdr:from>
    <xdr:to>
      <xdr:col>24</xdr:col>
      <xdr:colOff>535674</xdr:colOff>
      <xdr:row>48</xdr:row>
      <xdr:rowOff>37246</xdr:rowOff>
    </xdr:to>
    <xdr:sp macro="" textlink="">
      <xdr:nvSpPr>
        <xdr:cNvPr id="5" name="矢印: 上 4">
          <a:extLst>
            <a:ext uri="{FF2B5EF4-FFF2-40B4-BE49-F238E27FC236}">
              <a16:creationId xmlns:a16="http://schemas.microsoft.com/office/drawing/2014/main" id="{94EBAA15-37CB-4730-8CA4-1E8B4FF0A586}"/>
            </a:ext>
          </a:extLst>
        </xdr:cNvPr>
        <xdr:cNvSpPr/>
      </xdr:nvSpPr>
      <xdr:spPr>
        <a:xfrm rot="7527555">
          <a:off x="18307313" y="10026959"/>
          <a:ext cx="488210" cy="2506663"/>
        </a:xfrm>
        <a:prstGeom prst="upArrow">
          <a:avLst>
            <a:gd name="adj1" fmla="val 50554"/>
            <a:gd name="adj2" fmla="val 50000"/>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324970</xdr:colOff>
      <xdr:row>29</xdr:row>
      <xdr:rowOff>112058</xdr:rowOff>
    </xdr:from>
    <xdr:ext cx="15374471" cy="371154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9295" y="8455958"/>
          <a:ext cx="15374471" cy="3711549"/>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324970</xdr:colOff>
      <xdr:row>29</xdr:row>
      <xdr:rowOff>112058</xdr:rowOff>
    </xdr:from>
    <xdr:ext cx="15374471" cy="371154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9295" y="8455958"/>
          <a:ext cx="15374471" cy="3711549"/>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324970</xdr:colOff>
      <xdr:row>29</xdr:row>
      <xdr:rowOff>112058</xdr:rowOff>
    </xdr:from>
    <xdr:ext cx="15374471" cy="371154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39295" y="8455958"/>
          <a:ext cx="15374471" cy="3711549"/>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324970</xdr:colOff>
      <xdr:row>29</xdr:row>
      <xdr:rowOff>112057</xdr:rowOff>
    </xdr:from>
    <xdr:ext cx="15374471" cy="369794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29770" y="8455957"/>
          <a:ext cx="15374471" cy="3697943"/>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日間を経過していなくても、発症後５日を経過し、かつ、症状軽快＊１から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24</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た者であって、当該療養者や高齢者施設等の個別の状況を踏まえて上記①から⑥までの措置を継続しないこととした場合については、当該措置を行った日まで＊２「施設内療養者」であるもの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また、発症日から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日間経過し、かつ症状軽快から</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時間経過していない者であって、高齢者施設等において療養が必要であると判断された者については、当該療養を行った日まで＊２「施設内療養者」であるものとする（ただし、発症日から起算して</a:t>
          </a:r>
          <a:r>
            <a:rPr lang="en-US" altLang="ja-JP" sz="120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ja-JP" altLang="en-US"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陽性確定に係る当該検体採取日から起算して７日以内の者（当該検体採取日を含めて７日間）を「施設内療養者」とする。ただし、発症日から７日間を経過していなくても、発症日から５日間</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経過した者であって、当該療養者や高齢者施設等の個別の状況を踏まえて①から⑥までの措置を継続しないこととした場合については、当該措置を行った日まで「施設内療養者」であるものとする。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＊１　症状軽快とは、解熱剤を使用せずに解熱し、かつ、呼吸器症状が改善傾向にあることとする。</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＊２　療養期間中であっても、①から⑥までの措置が行われていない期間が存在した場合、当該期間は補助の対象外とする。</a:t>
          </a:r>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（①から⑥までの措置）</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施設内療養を行う場合に発生する、通常のサービス提供では想定されない、</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①　必要な感染予防策を講じた上でのサービス提供　②　ゾーニング（区域をわける）の実施　③　コホーティング（隔離）の実施</a:t>
          </a:r>
        </a:p>
        <a:p>
          <a:pPr fontAlgn="base" hangingPunct="0"/>
          <a:r>
            <a:rPr lang="ja-JP" altLang="en-US" sz="1200">
              <a:solidFill>
                <a:schemeClr val="tx1"/>
              </a:solidFill>
              <a:effectLst/>
              <a:latin typeface="ＭＳ Ｐゴシック" panose="020B0600070205080204" pitchFamily="50" charset="-128"/>
              <a:ea typeface="ＭＳ Ｐゴシック" panose="020B0600070205080204" pitchFamily="50" charset="-128"/>
              <a:cs typeface="+mn-cs"/>
            </a:rPr>
            <a:t>　④　担当職員を分ける等の勤務調整　⑤　状態の急変に備えた・日常的な入所者の健康観察　⑥　症状に変化があった場合等の医療機関・医師等への連絡・相談フローの確認</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324970</xdr:colOff>
      <xdr:row>29</xdr:row>
      <xdr:rowOff>112059</xdr:rowOff>
    </xdr:from>
    <xdr:ext cx="15374471" cy="177933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77395" y="8455959"/>
          <a:ext cx="15374471" cy="1779334"/>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hangingPunct="0"/>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補助の対象となる「</a:t>
          </a:r>
          <a:r>
            <a:rPr lang="ja-JP" altLang="ja-JP" sz="1200" b="1">
              <a:solidFill>
                <a:schemeClr val="tx1"/>
              </a:solidFill>
              <a:effectLst/>
              <a:latin typeface="ＭＳ Ｐゴシック" panose="020B0600070205080204" pitchFamily="50" charset="-128"/>
              <a:ea typeface="ＭＳ Ｐゴシック" panose="020B0600070205080204" pitchFamily="50" charset="-128"/>
              <a:cs typeface="+mn-cs"/>
            </a:rPr>
            <a:t>施設内療養者」</a:t>
          </a:r>
          <a:r>
            <a:rPr lang="ja-JP" altLang="en-US" sz="1200" b="1">
              <a:solidFill>
                <a:schemeClr val="tx1"/>
              </a:solidFill>
              <a:effectLst/>
              <a:latin typeface="ＭＳ Ｐゴシック" panose="020B0600070205080204" pitchFamily="50" charset="-128"/>
              <a:ea typeface="ＭＳ Ｐゴシック" panose="020B0600070205080204" pitchFamily="50" charset="-128"/>
              <a:cs typeface="+mn-cs"/>
            </a:rPr>
            <a:t>について</a:t>
          </a:r>
          <a:endParaRPr lang="en-US" altLang="ja-JP" sz="1200" b="1">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endParaRPr lang="en-US" altLang="ja-JP" sz="120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発症日から起算して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日以内の者（発症日を含めて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日間）とする。</a:t>
          </a:r>
          <a:endPar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ただし、発症日から</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日間経過しても、症状軽快＊後</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72 </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時間経過していないために、基本となる療養解除基準（発症日から</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10</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日間経過し、かつ、症状軽快＊後</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72</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時間経過）を満たさない者については、当該基準を満たす日まで「施設内療養者」であるものとする（ただし、発症日から起算して</a:t>
          </a:r>
          <a:r>
            <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rPr>
            <a:t>15</a:t>
          </a:r>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日目までを上限とする。）。</a:t>
          </a:r>
          <a:endParaRPr lang="en-US" altLang="ja-JP" sz="1200" baseline="0">
            <a:solidFill>
              <a:schemeClr val="tx1"/>
            </a:solidFill>
            <a:effectLst/>
            <a:latin typeface="ＭＳ Ｐゴシック" panose="020B0600070205080204" pitchFamily="50" charset="-128"/>
            <a:ea typeface="ＭＳ Ｐゴシック" panose="020B0600070205080204" pitchFamily="50" charset="-128"/>
            <a:cs typeface="+mn-cs"/>
          </a:endParaRP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なお、いずれの場合も、途中で入院した場合は、発症日から入院日までの間に限り「施設内療養者」とする。</a:t>
          </a: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無症状患者（無症状病原体保有者）については、陽性確定に係る検体採取日から起算して７日以内の者（当該検体採取日を含めて７日間）を「施設内療養者」とする。</a:t>
          </a:r>
        </a:p>
        <a:p>
          <a:pPr fontAlgn="base" hangingPunct="0"/>
          <a:r>
            <a:rPr lang="ja-JP" altLang="en-US" sz="1200" baseline="0">
              <a:solidFill>
                <a:schemeClr val="tx1"/>
              </a:solidFill>
              <a:effectLst/>
              <a:latin typeface="ＭＳ Ｐゴシック" panose="020B0600070205080204" pitchFamily="50" charset="-128"/>
              <a:ea typeface="ＭＳ Ｐゴシック" panose="020B0600070205080204" pitchFamily="50" charset="-128"/>
              <a:cs typeface="+mn-cs"/>
            </a:rPr>
            <a:t>＊　症状軽快とは、解熱剤を使用せずに解熱し、かつ、呼吸器症状が改善傾向にあることとする。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63926-D13D-4FDD-838F-9850C5EA1E15}">
  <sheetPr>
    <tabColor rgb="FFFF0000"/>
    <pageSetUpPr fitToPage="1"/>
  </sheetPr>
  <dimension ref="A1:AE61"/>
  <sheetViews>
    <sheetView tabSelected="1" view="pageBreakPreview" zoomScaleNormal="100" zoomScaleSheetLayoutView="100" workbookViewId="0">
      <selection activeCell="AB58" sqref="AB58:AB60"/>
    </sheetView>
  </sheetViews>
  <sheetFormatPr defaultColWidth="9" defaultRowHeight="13"/>
  <cols>
    <col min="1" max="1" width="4.08203125" style="1" customWidth="1"/>
    <col min="2" max="3" width="21.25" style="2" customWidth="1"/>
    <col min="4" max="4" width="6.5" style="2" customWidth="1"/>
    <col min="5" max="5" width="14.5" style="2" customWidth="1"/>
    <col min="6" max="20" width="9.75" style="2" customWidth="1"/>
    <col min="21" max="27" width="9.75" style="1" customWidth="1"/>
    <col min="28" max="28" width="12.08203125" style="1" customWidth="1"/>
    <col min="29" max="29" width="31.9140625" style="1" customWidth="1"/>
    <col min="30" max="30" width="9" style="1"/>
    <col min="31" max="31" width="3.75" style="1" customWidth="1"/>
    <col min="32" max="16384" width="9" style="1"/>
  </cols>
  <sheetData>
    <row r="1" spans="1:30" ht="20.25" customHeight="1">
      <c r="AB1" s="36" t="s">
        <v>79</v>
      </c>
    </row>
    <row r="2" spans="1:30" ht="34.5" customHeight="1">
      <c r="A2" s="47" t="s">
        <v>59</v>
      </c>
      <c r="B2" s="17"/>
      <c r="C2" s="17"/>
      <c r="D2" s="17"/>
      <c r="E2" s="17"/>
      <c r="F2" s="17"/>
      <c r="G2" s="17"/>
      <c r="H2" s="17"/>
      <c r="I2" s="44" t="s">
        <v>116</v>
      </c>
      <c r="J2" s="17"/>
      <c r="AD2" s="1" t="s">
        <v>44</v>
      </c>
    </row>
    <row r="3" spans="1:30" ht="20.25" customHeight="1" thickBot="1">
      <c r="D3" s="59" t="s">
        <v>78</v>
      </c>
      <c r="AD3" s="1" t="s">
        <v>45</v>
      </c>
    </row>
    <row r="4" spans="1:30" ht="20.25" customHeight="1">
      <c r="B4" s="48" t="s">
        <v>60</v>
      </c>
      <c r="C4" s="48" t="s">
        <v>61</v>
      </c>
      <c r="D4" s="48" t="s">
        <v>80</v>
      </c>
      <c r="E4" s="54" t="s">
        <v>43</v>
      </c>
      <c r="F4" s="25">
        <v>45261</v>
      </c>
      <c r="G4" s="25">
        <v>45262</v>
      </c>
      <c r="H4" s="25">
        <v>45263</v>
      </c>
      <c r="I4" s="25">
        <v>45264</v>
      </c>
      <c r="J4" s="25">
        <v>45265</v>
      </c>
      <c r="K4" s="25">
        <v>45266</v>
      </c>
      <c r="L4" s="25">
        <v>45267</v>
      </c>
      <c r="M4" s="25">
        <v>45268</v>
      </c>
      <c r="N4" s="25">
        <v>45269</v>
      </c>
      <c r="O4" s="25">
        <v>45270</v>
      </c>
      <c r="P4" s="25">
        <v>45271</v>
      </c>
      <c r="Q4" s="25">
        <v>45272</v>
      </c>
      <c r="R4" s="25">
        <v>45273</v>
      </c>
      <c r="S4" s="25">
        <v>45274</v>
      </c>
      <c r="T4" s="25">
        <v>45275</v>
      </c>
      <c r="U4" s="25">
        <v>45276</v>
      </c>
      <c r="V4" s="25">
        <v>45277</v>
      </c>
      <c r="W4" s="25">
        <v>45278</v>
      </c>
      <c r="X4" s="25">
        <v>45279</v>
      </c>
      <c r="Y4" s="25">
        <v>45280</v>
      </c>
      <c r="Z4" s="25">
        <v>45281</v>
      </c>
      <c r="AA4" s="25">
        <v>45282</v>
      </c>
      <c r="AB4" s="41"/>
    </row>
    <row r="5" spans="1:30" ht="29.25" customHeight="1">
      <c r="A5" s="49">
        <v>1</v>
      </c>
      <c r="B5" s="23"/>
      <c r="C5" s="50"/>
      <c r="D5" s="55">
        <f>DATEDIF(C5,"2023/10/1","Y")</f>
        <v>123</v>
      </c>
      <c r="E5" s="23"/>
      <c r="F5" s="31"/>
      <c r="G5" s="32"/>
      <c r="H5" s="18"/>
      <c r="I5" s="32"/>
      <c r="J5" s="18"/>
      <c r="K5" s="32"/>
      <c r="L5" s="18"/>
      <c r="M5" s="32"/>
      <c r="N5" s="18"/>
      <c r="O5" s="32"/>
      <c r="P5" s="18"/>
      <c r="Q5" s="32"/>
      <c r="R5" s="42"/>
      <c r="S5" s="18"/>
      <c r="T5" s="18"/>
      <c r="U5" s="18"/>
      <c r="V5" s="18"/>
      <c r="W5" s="18"/>
      <c r="X5" s="18"/>
      <c r="Y5" s="18"/>
      <c r="Z5" s="18"/>
      <c r="AA5" s="27"/>
    </row>
    <row r="6" spans="1:30" ht="29.25" customHeight="1">
      <c r="A6" s="49">
        <v>2</v>
      </c>
      <c r="B6" s="23"/>
      <c r="C6" s="50"/>
      <c r="D6" s="55">
        <f t="shared" ref="D6:D14" si="0">DATEDIF(C6,"2023/10/1","Y")</f>
        <v>123</v>
      </c>
      <c r="E6" s="23"/>
      <c r="F6" s="20"/>
      <c r="G6" s="32"/>
      <c r="H6" s="18"/>
      <c r="I6" s="32"/>
      <c r="J6" s="18"/>
      <c r="K6" s="32"/>
      <c r="L6" s="18"/>
      <c r="M6" s="32"/>
      <c r="N6" s="18"/>
      <c r="O6" s="32"/>
      <c r="P6" s="18"/>
      <c r="Q6" s="32"/>
      <c r="R6" s="18"/>
      <c r="S6" s="18"/>
      <c r="T6" s="32"/>
      <c r="U6" s="18"/>
      <c r="V6" s="18"/>
      <c r="W6" s="18"/>
      <c r="X6" s="18"/>
      <c r="Y6" s="18"/>
      <c r="Z6" s="18"/>
      <c r="AA6" s="27"/>
    </row>
    <row r="7" spans="1:30" ht="29.25" customHeight="1">
      <c r="A7" s="49">
        <v>3</v>
      </c>
      <c r="B7" s="23"/>
      <c r="C7" s="50"/>
      <c r="D7" s="55">
        <f t="shared" si="0"/>
        <v>123</v>
      </c>
      <c r="E7" s="23"/>
      <c r="F7" s="20"/>
      <c r="G7" s="32"/>
      <c r="H7" s="18"/>
      <c r="I7" s="32"/>
      <c r="J7" s="18"/>
      <c r="K7" s="32"/>
      <c r="L7" s="18"/>
      <c r="M7" s="32"/>
      <c r="N7" s="18"/>
      <c r="O7" s="32"/>
      <c r="P7" s="18"/>
      <c r="Q7" s="32"/>
      <c r="R7" s="18"/>
      <c r="S7" s="18"/>
      <c r="T7" s="18"/>
      <c r="U7" s="18"/>
      <c r="V7" s="18"/>
      <c r="W7" s="18"/>
      <c r="X7" s="18"/>
      <c r="Y7" s="18"/>
      <c r="Z7" s="18"/>
      <c r="AA7" s="27"/>
    </row>
    <row r="8" spans="1:30" ht="29.25" customHeight="1">
      <c r="A8" s="49">
        <v>4</v>
      </c>
      <c r="B8" s="23"/>
      <c r="C8" s="50"/>
      <c r="D8" s="55">
        <f t="shared" si="0"/>
        <v>123</v>
      </c>
      <c r="E8" s="23"/>
      <c r="F8" s="20"/>
      <c r="G8" s="32"/>
      <c r="H8" s="18"/>
      <c r="I8" s="32"/>
      <c r="J8" s="18"/>
      <c r="K8" s="32"/>
      <c r="L8" s="18"/>
      <c r="M8" s="32"/>
      <c r="N8" s="18"/>
      <c r="O8" s="32"/>
      <c r="P8" s="18"/>
      <c r="Q8" s="32"/>
      <c r="R8" s="18"/>
      <c r="S8" s="18"/>
      <c r="T8" s="18"/>
      <c r="U8" s="18"/>
      <c r="V8" s="18"/>
      <c r="W8" s="18"/>
      <c r="X8" s="18"/>
      <c r="Y8" s="18"/>
      <c r="Z8" s="18"/>
      <c r="AA8" s="27"/>
    </row>
    <row r="9" spans="1:30" ht="29.25" customHeight="1">
      <c r="A9" s="49">
        <v>5</v>
      </c>
      <c r="B9" s="23"/>
      <c r="C9" s="50"/>
      <c r="D9" s="55">
        <f t="shared" si="0"/>
        <v>123</v>
      </c>
      <c r="E9" s="23"/>
      <c r="F9" s="20"/>
      <c r="G9" s="32"/>
      <c r="H9" s="18"/>
      <c r="I9" s="32"/>
      <c r="J9" s="18"/>
      <c r="K9" s="32"/>
      <c r="L9" s="18"/>
      <c r="M9" s="32"/>
      <c r="N9" s="18"/>
      <c r="O9" s="32"/>
      <c r="P9" s="18"/>
      <c r="Q9" s="32"/>
      <c r="R9" s="18"/>
      <c r="S9" s="18"/>
      <c r="T9" s="18"/>
      <c r="U9" s="18"/>
      <c r="V9" s="18"/>
      <c r="W9" s="18"/>
      <c r="X9" s="18"/>
      <c r="Y9" s="18"/>
      <c r="Z9" s="18"/>
      <c r="AA9" s="27"/>
    </row>
    <row r="10" spans="1:30" ht="29.25" customHeight="1">
      <c r="A10" s="49">
        <v>6</v>
      </c>
      <c r="B10" s="23"/>
      <c r="C10" s="50"/>
      <c r="D10" s="55">
        <f t="shared" si="0"/>
        <v>123</v>
      </c>
      <c r="E10" s="23"/>
      <c r="F10" s="20"/>
      <c r="G10" s="32"/>
      <c r="H10" s="18"/>
      <c r="I10" s="32"/>
      <c r="J10" s="18"/>
      <c r="K10" s="32"/>
      <c r="L10" s="18"/>
      <c r="M10" s="32"/>
      <c r="N10" s="18"/>
      <c r="O10" s="32"/>
      <c r="P10" s="18"/>
      <c r="Q10" s="32"/>
      <c r="R10" s="18"/>
      <c r="S10" s="18"/>
      <c r="T10" s="18"/>
      <c r="U10" s="18"/>
      <c r="V10" s="18"/>
      <c r="W10" s="18"/>
      <c r="X10" s="18"/>
      <c r="Y10" s="18"/>
      <c r="Z10" s="18"/>
      <c r="AA10" s="27"/>
    </row>
    <row r="11" spans="1:30" ht="29.25" customHeight="1">
      <c r="A11" s="49">
        <v>7</v>
      </c>
      <c r="B11" s="23"/>
      <c r="C11" s="50"/>
      <c r="D11" s="55">
        <f t="shared" si="0"/>
        <v>123</v>
      </c>
      <c r="E11" s="23"/>
      <c r="F11" s="21"/>
      <c r="G11" s="32"/>
      <c r="H11" s="18"/>
      <c r="I11" s="32"/>
      <c r="J11" s="18"/>
      <c r="K11" s="32"/>
      <c r="L11" s="18"/>
      <c r="M11" s="32"/>
      <c r="N11" s="18"/>
      <c r="O11" s="32"/>
      <c r="P11" s="18"/>
      <c r="Q11" s="32"/>
      <c r="R11" s="3"/>
      <c r="S11" s="3"/>
      <c r="T11" s="3"/>
      <c r="U11" s="3"/>
      <c r="V11" s="34"/>
      <c r="W11" s="34"/>
      <c r="X11" s="34"/>
      <c r="Y11" s="34"/>
      <c r="Z11" s="35"/>
      <c r="AA11" s="28"/>
    </row>
    <row r="12" spans="1:30" ht="29.25" customHeight="1">
      <c r="A12" s="49">
        <v>8</v>
      </c>
      <c r="B12" s="23"/>
      <c r="C12" s="50"/>
      <c r="D12" s="55">
        <f t="shared" si="0"/>
        <v>123</v>
      </c>
      <c r="E12" s="23"/>
      <c r="F12" s="21"/>
      <c r="G12" s="32"/>
      <c r="H12" s="18"/>
      <c r="I12" s="32"/>
      <c r="J12" s="18"/>
      <c r="K12" s="32"/>
      <c r="L12" s="18"/>
      <c r="M12" s="32"/>
      <c r="N12" s="18"/>
      <c r="O12" s="32"/>
      <c r="P12" s="18"/>
      <c r="Q12" s="32"/>
      <c r="R12" s="3"/>
      <c r="S12" s="3"/>
      <c r="T12" s="3"/>
      <c r="U12" s="3"/>
      <c r="V12" s="3"/>
      <c r="W12" s="3"/>
      <c r="X12" s="34"/>
      <c r="Y12" s="34"/>
      <c r="Z12" s="35"/>
      <c r="AA12" s="28"/>
    </row>
    <row r="13" spans="1:30" ht="29.25" customHeight="1">
      <c r="A13" s="49">
        <v>9</v>
      </c>
      <c r="B13" s="23"/>
      <c r="C13" s="50"/>
      <c r="D13" s="55">
        <f t="shared" si="0"/>
        <v>123</v>
      </c>
      <c r="E13" s="23"/>
      <c r="F13" s="21"/>
      <c r="G13" s="32"/>
      <c r="H13" s="18"/>
      <c r="I13" s="32"/>
      <c r="J13" s="18"/>
      <c r="K13" s="32"/>
      <c r="L13" s="18"/>
      <c r="M13" s="32"/>
      <c r="N13" s="18"/>
      <c r="O13" s="32"/>
      <c r="P13" s="18"/>
      <c r="Q13" s="32"/>
      <c r="R13" s="3"/>
      <c r="S13" s="3"/>
      <c r="T13" s="43"/>
      <c r="U13" s="3"/>
      <c r="V13" s="3"/>
      <c r="W13" s="3"/>
      <c r="X13" s="3"/>
      <c r="Y13" s="3"/>
      <c r="Z13" s="3"/>
      <c r="AA13" s="28"/>
    </row>
    <row r="14" spans="1:30" ht="29.25" customHeight="1">
      <c r="A14" s="49">
        <v>10</v>
      </c>
      <c r="B14" s="23"/>
      <c r="C14" s="50"/>
      <c r="D14" s="55">
        <f t="shared" si="0"/>
        <v>123</v>
      </c>
      <c r="E14" s="23"/>
      <c r="F14" s="21"/>
      <c r="G14" s="32"/>
      <c r="H14" s="18"/>
      <c r="I14" s="32"/>
      <c r="J14" s="18"/>
      <c r="K14" s="32"/>
      <c r="L14" s="18"/>
      <c r="M14" s="32"/>
      <c r="N14" s="18"/>
      <c r="O14" s="32"/>
      <c r="P14" s="18"/>
      <c r="Q14" s="32"/>
      <c r="R14" s="32"/>
      <c r="S14" s="3"/>
      <c r="T14" s="3"/>
      <c r="U14" s="3"/>
      <c r="V14" s="3"/>
      <c r="W14" s="3"/>
      <c r="X14" s="3"/>
      <c r="Y14" s="3"/>
      <c r="Z14" s="43"/>
      <c r="AA14" s="28"/>
    </row>
    <row r="15" spans="1:30" ht="29.25" customHeight="1" thickBot="1">
      <c r="A15" s="49">
        <v>11</v>
      </c>
      <c r="B15" s="60"/>
      <c r="C15" s="51"/>
      <c r="D15" s="56">
        <f>DATEDIF(C15,"2023/10/1","Y")</f>
        <v>123</v>
      </c>
      <c r="E15" s="60"/>
      <c r="F15" s="26"/>
      <c r="G15" s="22"/>
      <c r="H15" s="22"/>
      <c r="I15" s="22"/>
      <c r="J15" s="22"/>
      <c r="K15" s="26"/>
      <c r="L15" s="22"/>
      <c r="M15" s="22"/>
      <c r="N15" s="22"/>
      <c r="O15" s="22"/>
      <c r="P15" s="22"/>
      <c r="Q15" s="22"/>
      <c r="R15" s="22"/>
      <c r="S15" s="22"/>
      <c r="T15" s="22"/>
      <c r="U15" s="22"/>
      <c r="V15" s="22"/>
      <c r="W15" s="33"/>
      <c r="X15" s="22"/>
      <c r="Y15" s="22"/>
      <c r="Z15" s="33"/>
      <c r="AA15" s="29"/>
    </row>
    <row r="16" spans="1:30" ht="24" customHeight="1">
      <c r="B16" s="17"/>
      <c r="C16" s="17"/>
      <c r="D16" s="17"/>
      <c r="E16" s="17"/>
      <c r="F16" s="52" t="s">
        <v>73</v>
      </c>
    </row>
    <row r="17" spans="1:28" s="5" customFormat="1" ht="24" customHeight="1">
      <c r="A17" s="6" t="s">
        <v>32</v>
      </c>
      <c r="B17" s="7"/>
      <c r="C17" s="7"/>
      <c r="D17" s="7"/>
      <c r="E17" s="7"/>
      <c r="F17" s="7">
        <f>+COUNTA(F5:F15)</f>
        <v>0</v>
      </c>
      <c r="G17" s="7">
        <f t="shared" ref="G17:AA17" si="1">+COUNTA(G5:G15)</f>
        <v>0</v>
      </c>
      <c r="H17" s="7">
        <f t="shared" si="1"/>
        <v>0</v>
      </c>
      <c r="I17" s="7">
        <f t="shared" si="1"/>
        <v>0</v>
      </c>
      <c r="J17" s="7">
        <f t="shared" si="1"/>
        <v>0</v>
      </c>
      <c r="K17" s="7">
        <f t="shared" si="1"/>
        <v>0</v>
      </c>
      <c r="L17" s="7">
        <f t="shared" si="1"/>
        <v>0</v>
      </c>
      <c r="M17" s="7">
        <f t="shared" si="1"/>
        <v>0</v>
      </c>
      <c r="N17" s="7">
        <f t="shared" si="1"/>
        <v>0</v>
      </c>
      <c r="O17" s="7">
        <f t="shared" si="1"/>
        <v>0</v>
      </c>
      <c r="P17" s="7">
        <f t="shared" si="1"/>
        <v>0</v>
      </c>
      <c r="Q17" s="7">
        <f t="shared" si="1"/>
        <v>0</v>
      </c>
      <c r="R17" s="7">
        <f t="shared" si="1"/>
        <v>0</v>
      </c>
      <c r="S17" s="7">
        <f t="shared" si="1"/>
        <v>0</v>
      </c>
      <c r="T17" s="7">
        <f t="shared" si="1"/>
        <v>0</v>
      </c>
      <c r="U17" s="7">
        <f t="shared" si="1"/>
        <v>0</v>
      </c>
      <c r="V17" s="7">
        <f t="shared" si="1"/>
        <v>0</v>
      </c>
      <c r="W17" s="7">
        <f t="shared" si="1"/>
        <v>0</v>
      </c>
      <c r="X17" s="7">
        <f t="shared" si="1"/>
        <v>0</v>
      </c>
      <c r="Y17" s="7">
        <f t="shared" si="1"/>
        <v>0</v>
      </c>
      <c r="Z17" s="7">
        <f t="shared" si="1"/>
        <v>0</v>
      </c>
      <c r="AA17" s="7">
        <f t="shared" si="1"/>
        <v>0</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62">
        <v>5000</v>
      </c>
      <c r="G21" s="62">
        <v>5000</v>
      </c>
      <c r="H21" s="62">
        <v>5000</v>
      </c>
      <c r="I21" s="62">
        <v>5000</v>
      </c>
      <c r="J21" s="62">
        <v>5000</v>
      </c>
      <c r="K21" s="62">
        <v>5000</v>
      </c>
      <c r="L21" s="62">
        <v>5000</v>
      </c>
      <c r="M21" s="62">
        <v>5000</v>
      </c>
      <c r="N21" s="62">
        <v>5000</v>
      </c>
      <c r="O21" s="62">
        <v>5000</v>
      </c>
      <c r="P21" s="62">
        <v>5000</v>
      </c>
      <c r="Q21" s="62">
        <v>5000</v>
      </c>
      <c r="R21" s="62">
        <v>5000</v>
      </c>
      <c r="S21" s="62">
        <v>5000</v>
      </c>
      <c r="T21" s="62">
        <v>5000</v>
      </c>
      <c r="U21" s="62">
        <v>5000</v>
      </c>
      <c r="V21" s="62">
        <v>5000</v>
      </c>
      <c r="W21" s="62">
        <v>5000</v>
      </c>
      <c r="X21" s="62">
        <v>5000</v>
      </c>
      <c r="Y21" s="62">
        <v>5000</v>
      </c>
      <c r="Z21" s="62">
        <v>5000</v>
      </c>
      <c r="AA21" s="62">
        <v>5000</v>
      </c>
      <c r="AB21" s="2"/>
    </row>
    <row r="22" spans="1:28">
      <c r="U22" s="2"/>
      <c r="V22" s="2"/>
      <c r="W22" s="2"/>
      <c r="X22" s="2"/>
      <c r="Y22" s="2"/>
      <c r="Z22" s="2"/>
      <c r="AA22" s="2"/>
      <c r="AB22" s="2"/>
    </row>
    <row r="23" spans="1:28" s="12" customFormat="1">
      <c r="A23" s="15" t="s">
        <v>30</v>
      </c>
      <c r="B23" s="16"/>
      <c r="C23" s="16"/>
      <c r="D23" s="16"/>
      <c r="E23" s="16"/>
      <c r="F23" s="63" t="str">
        <f>+IF(F17&gt;9,5000,"")</f>
        <v/>
      </c>
      <c r="G23" s="63" t="str">
        <f t="shared" ref="G23:AA23" si="2">+IF(G17&gt;9,5000,"")</f>
        <v/>
      </c>
      <c r="H23" s="63" t="str">
        <f t="shared" si="2"/>
        <v/>
      </c>
      <c r="I23" s="63" t="str">
        <f t="shared" si="2"/>
        <v/>
      </c>
      <c r="J23" s="63" t="str">
        <f t="shared" si="2"/>
        <v/>
      </c>
      <c r="K23" s="63" t="str">
        <f t="shared" si="2"/>
        <v/>
      </c>
      <c r="L23" s="63" t="str">
        <f t="shared" si="2"/>
        <v/>
      </c>
      <c r="M23" s="63" t="str">
        <f t="shared" si="2"/>
        <v/>
      </c>
      <c r="N23" s="63" t="str">
        <f t="shared" si="2"/>
        <v/>
      </c>
      <c r="O23" s="63" t="str">
        <f t="shared" si="2"/>
        <v/>
      </c>
      <c r="P23" s="63" t="str">
        <f t="shared" si="2"/>
        <v/>
      </c>
      <c r="Q23" s="63" t="str">
        <f t="shared" si="2"/>
        <v/>
      </c>
      <c r="R23" s="63" t="str">
        <f t="shared" si="2"/>
        <v/>
      </c>
      <c r="S23" s="63" t="str">
        <f t="shared" si="2"/>
        <v/>
      </c>
      <c r="T23" s="63" t="str">
        <f t="shared" si="2"/>
        <v/>
      </c>
      <c r="U23" s="63" t="str">
        <f t="shared" si="2"/>
        <v/>
      </c>
      <c r="V23" s="63" t="str">
        <f t="shared" si="2"/>
        <v/>
      </c>
      <c r="W23" s="63" t="str">
        <f t="shared" si="2"/>
        <v/>
      </c>
      <c r="X23" s="63" t="str">
        <f t="shared" si="2"/>
        <v/>
      </c>
      <c r="Y23" s="63" t="str">
        <f t="shared" si="2"/>
        <v/>
      </c>
      <c r="Z23" s="63" t="str">
        <f t="shared" si="2"/>
        <v/>
      </c>
      <c r="AA23" s="63" t="str">
        <f t="shared" si="2"/>
        <v/>
      </c>
      <c r="AB23" s="16"/>
    </row>
    <row r="24" spans="1:28" s="12" customFormat="1">
      <c r="A24" s="15" t="s">
        <v>85</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64">
        <f t="shared" ref="F26:AA26" si="3">+F17*F21+F17*IF(F23="",0,F23)</f>
        <v>0</v>
      </c>
      <c r="G26" s="64">
        <f t="shared" si="3"/>
        <v>0</v>
      </c>
      <c r="H26" s="64">
        <f t="shared" si="3"/>
        <v>0</v>
      </c>
      <c r="I26" s="64">
        <f t="shared" si="3"/>
        <v>0</v>
      </c>
      <c r="J26" s="64">
        <f t="shared" si="3"/>
        <v>0</v>
      </c>
      <c r="K26" s="64">
        <f t="shared" si="3"/>
        <v>0</v>
      </c>
      <c r="L26" s="64">
        <f t="shared" si="3"/>
        <v>0</v>
      </c>
      <c r="M26" s="64">
        <f t="shared" si="3"/>
        <v>0</v>
      </c>
      <c r="N26" s="64">
        <f t="shared" si="3"/>
        <v>0</v>
      </c>
      <c r="O26" s="64">
        <f t="shared" si="3"/>
        <v>0</v>
      </c>
      <c r="P26" s="64">
        <f t="shared" si="3"/>
        <v>0</v>
      </c>
      <c r="Q26" s="64">
        <f t="shared" si="3"/>
        <v>0</v>
      </c>
      <c r="R26" s="64">
        <f t="shared" si="3"/>
        <v>0</v>
      </c>
      <c r="S26" s="64">
        <f t="shared" si="3"/>
        <v>0</v>
      </c>
      <c r="T26" s="64">
        <f t="shared" si="3"/>
        <v>0</v>
      </c>
      <c r="U26" s="64">
        <f t="shared" si="3"/>
        <v>0</v>
      </c>
      <c r="V26" s="64">
        <f t="shared" si="3"/>
        <v>0</v>
      </c>
      <c r="W26" s="64">
        <f t="shared" si="3"/>
        <v>0</v>
      </c>
      <c r="X26" s="64">
        <f t="shared" si="3"/>
        <v>0</v>
      </c>
      <c r="Y26" s="64">
        <f t="shared" si="3"/>
        <v>0</v>
      </c>
      <c r="Z26" s="64">
        <f t="shared" si="3"/>
        <v>0</v>
      </c>
      <c r="AA26" s="64">
        <f t="shared" si="3"/>
        <v>0</v>
      </c>
      <c r="AB26" s="9" t="s">
        <v>2</v>
      </c>
    </row>
    <row r="27" spans="1:28" ht="15" customHeight="1">
      <c r="F27" s="65"/>
      <c r="G27" s="65"/>
      <c r="H27" s="65"/>
      <c r="I27" s="65"/>
      <c r="J27" s="66"/>
      <c r="K27" s="65"/>
      <c r="L27" s="66"/>
      <c r="M27" s="66"/>
      <c r="N27" s="66"/>
      <c r="O27" s="66"/>
      <c r="P27" s="66"/>
      <c r="Q27" s="67"/>
      <c r="R27" s="66"/>
      <c r="S27" s="66"/>
      <c r="T27" s="66"/>
      <c r="U27" s="66"/>
      <c r="V27" s="66"/>
      <c r="W27" s="66"/>
      <c r="X27" s="66"/>
      <c r="Y27" s="66"/>
      <c r="Z27" s="66"/>
      <c r="AA27" s="68"/>
    </row>
    <row r="28" spans="1:28" ht="21" customHeight="1">
      <c r="A28" s="12" t="s">
        <v>31</v>
      </c>
      <c r="F28" s="69" t="str">
        <f>+IF(F23="","",F17*F23)</f>
        <v/>
      </c>
      <c r="G28" s="69" t="str">
        <f t="shared" ref="G28:AA28" si="4">+IF(G23="","",G17*G23)</f>
        <v/>
      </c>
      <c r="H28" s="69" t="str">
        <f t="shared" si="4"/>
        <v/>
      </c>
      <c r="I28" s="69" t="str">
        <f t="shared" si="4"/>
        <v/>
      </c>
      <c r="J28" s="69" t="str">
        <f t="shared" si="4"/>
        <v/>
      </c>
      <c r="K28" s="69" t="str">
        <f t="shared" si="4"/>
        <v/>
      </c>
      <c r="L28" s="69" t="str">
        <f t="shared" si="4"/>
        <v/>
      </c>
      <c r="M28" s="69" t="str">
        <f t="shared" si="4"/>
        <v/>
      </c>
      <c r="N28" s="69" t="str">
        <f t="shared" si="4"/>
        <v/>
      </c>
      <c r="O28" s="69" t="str">
        <f t="shared" si="4"/>
        <v/>
      </c>
      <c r="P28" s="69" t="str">
        <f t="shared" si="4"/>
        <v/>
      </c>
      <c r="Q28" s="69" t="str">
        <f t="shared" si="4"/>
        <v/>
      </c>
      <c r="R28" s="69" t="str">
        <f t="shared" si="4"/>
        <v/>
      </c>
      <c r="S28" s="69" t="str">
        <f t="shared" si="4"/>
        <v/>
      </c>
      <c r="T28" s="69" t="str">
        <f t="shared" si="4"/>
        <v/>
      </c>
      <c r="U28" s="69" t="str">
        <f t="shared" si="4"/>
        <v/>
      </c>
      <c r="V28" s="69" t="str">
        <f t="shared" si="4"/>
        <v/>
      </c>
      <c r="W28" s="69" t="str">
        <f t="shared" si="4"/>
        <v/>
      </c>
      <c r="X28" s="69" t="str">
        <f t="shared" si="4"/>
        <v/>
      </c>
      <c r="Y28" s="69" t="str">
        <f t="shared" si="4"/>
        <v/>
      </c>
      <c r="Z28" s="69" t="str">
        <f t="shared" si="4"/>
        <v/>
      </c>
      <c r="AA28" s="69" t="str">
        <f t="shared" si="4"/>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5:31">
      <c r="Y33" s="101"/>
      <c r="Z33" s="101"/>
      <c r="AA33" s="101"/>
      <c r="AB33" s="101"/>
    </row>
    <row r="34" spans="25:31">
      <c r="Y34" s="101"/>
      <c r="Z34" s="101"/>
      <c r="AA34" s="101"/>
      <c r="AB34" s="101"/>
    </row>
    <row r="35" spans="25:31">
      <c r="Y35" s="101"/>
      <c r="Z35" s="101"/>
      <c r="AA35" s="101"/>
      <c r="AB35" s="101"/>
    </row>
    <row r="39" spans="25:31">
      <c r="AC39" s="1" t="s">
        <v>115</v>
      </c>
      <c r="AD39" s="68" t="s">
        <v>113</v>
      </c>
      <c r="AE39" s="68" t="s">
        <v>114</v>
      </c>
    </row>
    <row r="40" spans="25:31">
      <c r="Y40" s="83" t="s">
        <v>52</v>
      </c>
      <c r="Z40" s="83"/>
      <c r="AA40" s="84">
        <f>+SUM(F26:AA26)</f>
        <v>0</v>
      </c>
      <c r="AB40" s="84"/>
      <c r="AC40" s="82" t="s">
        <v>98</v>
      </c>
      <c r="AD40" s="77">
        <f>+Y58*AE40*1000</f>
        <v>0</v>
      </c>
      <c r="AE40" s="1">
        <v>38</v>
      </c>
    </row>
    <row r="41" spans="25:31">
      <c r="Y41" s="83"/>
      <c r="Z41" s="83"/>
      <c r="AA41" s="84"/>
      <c r="AB41" s="84"/>
      <c r="AC41" s="82" t="s">
        <v>95</v>
      </c>
      <c r="AD41" s="77">
        <f>+Y58*AE41*1000</f>
        <v>0</v>
      </c>
      <c r="AE41" s="1">
        <v>40</v>
      </c>
    </row>
    <row r="42" spans="25:31">
      <c r="Y42" s="83" t="s">
        <v>53</v>
      </c>
      <c r="Z42" s="83"/>
      <c r="AA42" s="102">
        <f>+SUM(F28:AA28)</f>
        <v>0</v>
      </c>
      <c r="AB42" s="102"/>
      <c r="AC42" s="82" t="s">
        <v>96</v>
      </c>
      <c r="AD42" s="77">
        <f>+Y58*AE42*1000</f>
        <v>0</v>
      </c>
      <c r="AE42" s="1">
        <v>38</v>
      </c>
    </row>
    <row r="43" spans="25:31">
      <c r="Y43" s="83"/>
      <c r="Z43" s="83"/>
      <c r="AA43" s="102"/>
      <c r="AB43" s="102"/>
      <c r="AC43" s="82" t="s">
        <v>99</v>
      </c>
      <c r="AD43" s="77">
        <f>+Y58*AE43*1000</f>
        <v>0</v>
      </c>
      <c r="AE43" s="1">
        <v>48</v>
      </c>
    </row>
    <row r="44" spans="25:31">
      <c r="Y44" s="83" t="s">
        <v>90</v>
      </c>
      <c r="Z44" s="83"/>
      <c r="AA44" s="84" t="str">
        <f>IF(Y58="","",VLOOKUP(Y55,$AC$40:$AD$55,2,0))</f>
        <v/>
      </c>
      <c r="AB44" s="84"/>
      <c r="AC44" s="82" t="s">
        <v>100</v>
      </c>
      <c r="AD44" s="77">
        <f>+Y58*AE44*1000</f>
        <v>0</v>
      </c>
      <c r="AE44" s="1">
        <v>43</v>
      </c>
    </row>
    <row r="45" spans="25:31">
      <c r="Y45" s="83"/>
      <c r="Z45" s="83"/>
      <c r="AA45" s="84"/>
      <c r="AB45" s="84"/>
      <c r="AC45" s="82" t="s">
        <v>101</v>
      </c>
      <c r="AD45" s="77">
        <f>+Y58*AE45*1000</f>
        <v>0</v>
      </c>
      <c r="AE45" s="1">
        <v>36</v>
      </c>
    </row>
    <row r="46" spans="25:31">
      <c r="Y46" s="116" t="s">
        <v>89</v>
      </c>
      <c r="Z46" s="116"/>
      <c r="AA46" s="117">
        <f>+MIN(AA40,AA44)</f>
        <v>0</v>
      </c>
      <c r="AB46" s="117"/>
      <c r="AC46" s="82" t="s">
        <v>104</v>
      </c>
      <c r="AD46" s="77">
        <f>+Y58*AE46*1000</f>
        <v>0</v>
      </c>
      <c r="AE46" s="1">
        <v>37</v>
      </c>
    </row>
    <row r="47" spans="25:31">
      <c r="Y47" s="116"/>
      <c r="Z47" s="116"/>
      <c r="AA47" s="117"/>
      <c r="AB47" s="117"/>
      <c r="AC47" s="82" t="s">
        <v>105</v>
      </c>
      <c r="AD47" s="77">
        <f>+Y58*AE47*1000</f>
        <v>0</v>
      </c>
      <c r="AE47" s="1">
        <v>35</v>
      </c>
    </row>
    <row r="48" spans="25:31">
      <c r="Y48" s="12" t="s">
        <v>94</v>
      </c>
      <c r="Z48" s="12"/>
      <c r="AA48" s="12"/>
      <c r="AB48" s="72"/>
      <c r="AC48" s="76" t="s">
        <v>106</v>
      </c>
      <c r="AD48" s="77">
        <f>+Y58*AE48*1000</f>
        <v>0</v>
      </c>
      <c r="AE48" s="1">
        <v>37</v>
      </c>
    </row>
    <row r="49" spans="23:31" ht="13" customHeight="1">
      <c r="W49" s="70"/>
      <c r="X49" s="70"/>
      <c r="Y49" s="73" t="s">
        <v>93</v>
      </c>
      <c r="Z49" s="74"/>
      <c r="AA49" s="74"/>
      <c r="AB49" s="74"/>
      <c r="AC49" s="76" t="s">
        <v>107</v>
      </c>
      <c r="AD49" s="77">
        <f>+Y58*AE49*1000</f>
        <v>0</v>
      </c>
      <c r="AE49" s="1">
        <v>35</v>
      </c>
    </row>
    <row r="50" spans="23:31" ht="13" customHeight="1">
      <c r="W50" s="70"/>
      <c r="X50" s="70"/>
      <c r="Y50" s="70"/>
      <c r="Z50" s="70"/>
      <c r="AA50" s="70"/>
      <c r="AB50" s="70"/>
      <c r="AC50" s="76" t="s">
        <v>108</v>
      </c>
      <c r="AD50" s="77">
        <f>+Y58*AE50*1000</f>
        <v>0</v>
      </c>
      <c r="AE50" s="1">
        <v>37</v>
      </c>
    </row>
    <row r="51" spans="23:31" ht="13.5" customHeight="1" thickBot="1">
      <c r="W51" s="70"/>
      <c r="X51" s="70"/>
      <c r="Y51" s="71"/>
      <c r="Z51" s="71"/>
      <c r="AA51" s="71"/>
      <c r="AB51" s="71"/>
      <c r="AC51" s="76" t="s">
        <v>109</v>
      </c>
      <c r="AD51" s="77">
        <f>+Y58*AE51*1000</f>
        <v>0</v>
      </c>
      <c r="AE51" s="1">
        <v>35</v>
      </c>
    </row>
    <row r="52" spans="23:31" ht="13.5" customHeight="1">
      <c r="W52" s="103" t="s">
        <v>77</v>
      </c>
      <c r="X52" s="104"/>
      <c r="Y52" s="92"/>
      <c r="Z52" s="98"/>
      <c r="AA52" s="98"/>
      <c r="AB52" s="93"/>
      <c r="AC52" s="81" t="s">
        <v>110</v>
      </c>
      <c r="AD52" s="77">
        <f>+Y58*AE52*1000</f>
        <v>0</v>
      </c>
      <c r="AE52" s="1">
        <v>37</v>
      </c>
    </row>
    <row r="53" spans="23:31" ht="13.5" customHeight="1">
      <c r="W53" s="103"/>
      <c r="X53" s="104"/>
      <c r="Y53" s="94"/>
      <c r="Z53" s="99"/>
      <c r="AA53" s="99"/>
      <c r="AB53" s="95"/>
      <c r="AC53" s="81" t="s">
        <v>111</v>
      </c>
      <c r="AD53" s="77">
        <f>+Y58*AE53*1000</f>
        <v>0</v>
      </c>
      <c r="AE53" s="1">
        <v>35</v>
      </c>
    </row>
    <row r="54" spans="23:31" ht="13.5" customHeight="1" thickBot="1">
      <c r="W54" s="103"/>
      <c r="X54" s="104"/>
      <c r="Y54" s="96"/>
      <c r="Z54" s="100"/>
      <c r="AA54" s="100"/>
      <c r="AB54" s="97"/>
      <c r="AC54" s="82" t="s">
        <v>102</v>
      </c>
      <c r="AD54" s="77">
        <f>+Y58*AE54*1000</f>
        <v>0</v>
      </c>
      <c r="AE54" s="1">
        <v>27</v>
      </c>
    </row>
    <row r="55" spans="23:31" ht="13.5" customHeight="1">
      <c r="W55" s="103" t="s">
        <v>88</v>
      </c>
      <c r="X55" s="104"/>
      <c r="Y55" s="92"/>
      <c r="Z55" s="98"/>
      <c r="AA55" s="98"/>
      <c r="AB55" s="93"/>
      <c r="AC55" s="82" t="s">
        <v>103</v>
      </c>
      <c r="AD55" s="77">
        <f>+Y58*AE55*1000</f>
        <v>0</v>
      </c>
      <c r="AE55" s="1">
        <v>27</v>
      </c>
    </row>
    <row r="56" spans="23:31" ht="13.5" customHeight="1">
      <c r="W56" s="103"/>
      <c r="X56" s="104"/>
      <c r="Y56" s="94"/>
      <c r="Z56" s="99"/>
      <c r="AA56" s="99"/>
      <c r="AB56" s="95"/>
    </row>
    <row r="57" spans="23:31" ht="13.5" customHeight="1" thickBot="1">
      <c r="W57" s="103"/>
      <c r="X57" s="104"/>
      <c r="Y57" s="96"/>
      <c r="Z57" s="100"/>
      <c r="AA57" s="100"/>
      <c r="AB57" s="97"/>
    </row>
    <row r="58" spans="23:31" ht="13.5" customHeight="1">
      <c r="W58" s="103" t="s">
        <v>91</v>
      </c>
      <c r="X58" s="104"/>
      <c r="Y58" s="86"/>
      <c r="Z58" s="87"/>
      <c r="AA58" s="150"/>
      <c r="AB58" s="147" t="s">
        <v>92</v>
      </c>
    </row>
    <row r="59" spans="23:31" ht="13" customHeight="1">
      <c r="W59" s="103"/>
      <c r="X59" s="104"/>
      <c r="Y59" s="88"/>
      <c r="Z59" s="89"/>
      <c r="AA59" s="151"/>
      <c r="AB59" s="148"/>
    </row>
    <row r="60" spans="23:31" ht="13.5" customHeight="1" thickBot="1">
      <c r="W60" s="103"/>
      <c r="X60" s="104"/>
      <c r="Y60" s="90"/>
      <c r="Z60" s="91"/>
      <c r="AA60" s="152"/>
      <c r="AB60" s="149"/>
    </row>
    <row r="61" spans="23:31" ht="23.5">
      <c r="W61" s="61"/>
      <c r="X61" s="61"/>
      <c r="Y61" s="75" t="s">
        <v>112</v>
      </c>
      <c r="Z61" s="61"/>
      <c r="AA61" s="61"/>
      <c r="AB61" s="61"/>
    </row>
  </sheetData>
  <mergeCells count="16">
    <mergeCell ref="Y30:AB35"/>
    <mergeCell ref="Y40:Z41"/>
    <mergeCell ref="AA40:AB41"/>
    <mergeCell ref="Y42:Z43"/>
    <mergeCell ref="AA42:AB43"/>
    <mergeCell ref="W52:X54"/>
    <mergeCell ref="Y52:AB54"/>
    <mergeCell ref="W55:X57"/>
    <mergeCell ref="Y55:AB57"/>
    <mergeCell ref="W58:X60"/>
    <mergeCell ref="Y44:Z45"/>
    <mergeCell ref="AA44:AB45"/>
    <mergeCell ref="Y46:Z47"/>
    <mergeCell ref="AA46:AB47"/>
    <mergeCell ref="AB58:AB60"/>
    <mergeCell ref="Y58:AA60"/>
  </mergeCells>
  <phoneticPr fontId="1"/>
  <conditionalFormatting sqref="E5:E15">
    <cfRule type="cellIs" dxfId="31" priority="3" operator="equal">
      <formula>$AD$3</formula>
    </cfRule>
    <cfRule type="cellIs" dxfId="30" priority="4" operator="equal">
      <formula>$AD$2</formula>
    </cfRule>
  </conditionalFormatting>
  <dataValidations count="2">
    <dataValidation type="list" allowBlank="1" showInputMessage="1" showErrorMessage="1" sqref="Y55:AB57" xr:uid="{EF2A2DDD-3C21-4C3C-829D-0E3866E3DDFB}">
      <formula1>$AC$40:$AC$55</formula1>
    </dataValidation>
    <dataValidation type="list" allowBlank="1" showInputMessage="1" showErrorMessage="1" sqref="E5:E15" xr:uid="{BC5F1F72-3F2C-4640-A81C-B86C4645B164}">
      <formula1>$AD$2:$AD$3</formula1>
    </dataValidation>
  </dataValidations>
  <pageMargins left="0.7" right="0.7" top="0.75" bottom="0.75" header="0.3" footer="0.3"/>
  <pageSetup paperSize="9" scale="4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50"/>
  <sheetViews>
    <sheetView view="pageBreakPreview" zoomScale="55" zoomScaleNormal="100" zoomScaleSheetLayoutView="55" workbookViewId="0">
      <selection activeCell="N58" sqref="N58"/>
    </sheetView>
  </sheetViews>
  <sheetFormatPr defaultColWidth="9" defaultRowHeight="13"/>
  <cols>
    <col min="1" max="1" width="4.25" style="1" customWidth="1"/>
    <col min="2" max="3" width="21.25" style="2" customWidth="1"/>
    <col min="4" max="4" width="6.2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79</v>
      </c>
    </row>
    <row r="2" spans="1:30" ht="34.5" customHeight="1">
      <c r="A2" s="47" t="s">
        <v>59</v>
      </c>
      <c r="B2" s="17"/>
      <c r="C2" s="17"/>
      <c r="D2" s="17"/>
      <c r="E2" s="17"/>
      <c r="F2" s="17"/>
      <c r="G2" s="17"/>
      <c r="H2" s="17"/>
      <c r="I2" s="17"/>
      <c r="J2" s="17"/>
      <c r="N2" s="45" t="s">
        <v>58</v>
      </c>
      <c r="AD2" s="1" t="s">
        <v>44</v>
      </c>
    </row>
    <row r="3" spans="1:30" ht="20.25" customHeight="1" thickBot="1">
      <c r="D3" s="59" t="s">
        <v>78</v>
      </c>
      <c r="AD3" s="1" t="s">
        <v>45</v>
      </c>
    </row>
    <row r="4" spans="1:30" ht="20.25" customHeight="1">
      <c r="B4" s="48" t="s">
        <v>60</v>
      </c>
      <c r="C4" s="48" t="s">
        <v>61</v>
      </c>
      <c r="D4" s="48" t="s">
        <v>81</v>
      </c>
      <c r="E4" s="54" t="s">
        <v>43</v>
      </c>
      <c r="F4" s="25">
        <v>45017</v>
      </c>
      <c r="G4" s="25">
        <v>45018</v>
      </c>
      <c r="H4" s="25">
        <v>45019</v>
      </c>
      <c r="I4" s="25">
        <v>45020</v>
      </c>
      <c r="J4" s="25">
        <v>45021</v>
      </c>
      <c r="K4" s="25">
        <v>45022</v>
      </c>
      <c r="L4" s="25">
        <v>45023</v>
      </c>
      <c r="M4" s="25">
        <v>45024</v>
      </c>
      <c r="N4" s="25">
        <v>45025</v>
      </c>
      <c r="O4" s="25">
        <v>45026</v>
      </c>
      <c r="P4" s="25">
        <v>45027</v>
      </c>
      <c r="Q4" s="25">
        <v>45028</v>
      </c>
      <c r="R4" s="25">
        <v>45029</v>
      </c>
      <c r="S4" s="25">
        <v>45030</v>
      </c>
      <c r="T4" s="25">
        <v>45031</v>
      </c>
      <c r="U4" s="25">
        <v>45032</v>
      </c>
      <c r="V4" s="25">
        <v>45033</v>
      </c>
      <c r="W4" s="25">
        <v>45034</v>
      </c>
      <c r="X4" s="25">
        <v>45035</v>
      </c>
      <c r="Y4" s="25">
        <v>45036</v>
      </c>
      <c r="Z4" s="25">
        <v>45037</v>
      </c>
      <c r="AA4" s="25">
        <v>45038</v>
      </c>
      <c r="AB4" s="41"/>
    </row>
    <row r="5" spans="1:30" ht="29.25" customHeight="1">
      <c r="A5" s="49">
        <v>1</v>
      </c>
      <c r="B5" s="23"/>
      <c r="C5" s="50"/>
      <c r="D5" s="55">
        <f>DATEDIF(C5,"2023/4/1","Y")</f>
        <v>123</v>
      </c>
      <c r="E5" s="23"/>
      <c r="F5" s="31"/>
      <c r="G5" s="18"/>
      <c r="H5" s="18"/>
      <c r="I5" s="18"/>
      <c r="J5" s="18"/>
      <c r="K5" s="20"/>
      <c r="L5" s="18"/>
      <c r="M5" s="18"/>
      <c r="N5" s="18"/>
      <c r="O5" s="18"/>
      <c r="P5" s="18"/>
      <c r="Q5" s="18"/>
      <c r="R5" s="42"/>
      <c r="S5" s="18"/>
      <c r="T5" s="18"/>
      <c r="U5" s="18"/>
      <c r="V5" s="18"/>
      <c r="W5" s="18"/>
      <c r="X5" s="18"/>
      <c r="Y5" s="18"/>
      <c r="Z5" s="18"/>
      <c r="AA5" s="27"/>
    </row>
    <row r="6" spans="1:30" ht="29.25" customHeight="1">
      <c r="A6" s="49">
        <v>2</v>
      </c>
      <c r="B6" s="23"/>
      <c r="C6" s="50"/>
      <c r="D6" s="55">
        <f t="shared" ref="D6:D14" si="0">DATEDIF(C6,"2023/4/1","Y")</f>
        <v>123</v>
      </c>
      <c r="E6" s="23"/>
      <c r="F6" s="20"/>
      <c r="G6" s="32"/>
      <c r="H6" s="18"/>
      <c r="I6" s="18"/>
      <c r="J6" s="32"/>
      <c r="K6" s="20"/>
      <c r="L6" s="18"/>
      <c r="M6" s="18"/>
      <c r="N6" s="18"/>
      <c r="O6" s="18"/>
      <c r="P6" s="18"/>
      <c r="Q6" s="18"/>
      <c r="R6" s="18"/>
      <c r="S6" s="18"/>
      <c r="T6" s="18"/>
      <c r="U6" s="18"/>
      <c r="V6" s="18"/>
      <c r="W6" s="18"/>
      <c r="X6" s="18"/>
      <c r="Y6" s="18"/>
      <c r="Z6" s="18"/>
      <c r="AA6" s="27"/>
    </row>
    <row r="7" spans="1:30" ht="29.25" customHeight="1">
      <c r="A7" s="49">
        <v>3</v>
      </c>
      <c r="B7" s="23"/>
      <c r="C7" s="50"/>
      <c r="D7" s="55">
        <f t="shared" si="0"/>
        <v>123</v>
      </c>
      <c r="E7" s="23"/>
      <c r="F7" s="20"/>
      <c r="G7" s="32"/>
      <c r="H7" s="18"/>
      <c r="I7" s="18"/>
      <c r="J7" s="32"/>
      <c r="K7" s="20"/>
      <c r="L7" s="18"/>
      <c r="M7" s="18"/>
      <c r="N7" s="18"/>
      <c r="O7" s="18"/>
      <c r="P7" s="18"/>
      <c r="Q7" s="18"/>
      <c r="R7" s="18"/>
      <c r="S7" s="18"/>
      <c r="T7" s="18"/>
      <c r="U7" s="18"/>
      <c r="V7" s="18"/>
      <c r="W7" s="18"/>
      <c r="X7" s="18"/>
      <c r="Y7" s="18"/>
      <c r="Z7" s="18"/>
      <c r="AA7" s="27"/>
    </row>
    <row r="8" spans="1:30" ht="29.25" customHeight="1">
      <c r="A8" s="49">
        <v>4</v>
      </c>
      <c r="B8" s="23"/>
      <c r="C8" s="50"/>
      <c r="D8" s="55">
        <f t="shared" si="0"/>
        <v>123</v>
      </c>
      <c r="E8" s="23"/>
      <c r="F8" s="20"/>
      <c r="G8" s="18"/>
      <c r="H8" s="32"/>
      <c r="I8" s="18"/>
      <c r="J8" s="18"/>
      <c r="K8" s="20"/>
      <c r="L8" s="18"/>
      <c r="M8" s="18"/>
      <c r="N8" s="18"/>
      <c r="O8" s="18"/>
      <c r="P8" s="18"/>
      <c r="Q8" s="18"/>
      <c r="R8" s="18"/>
      <c r="S8" s="18"/>
      <c r="T8" s="18"/>
      <c r="U8" s="18"/>
      <c r="V8" s="18"/>
      <c r="W8" s="18"/>
      <c r="X8" s="18"/>
      <c r="Y8" s="18"/>
      <c r="Z8" s="18"/>
      <c r="AA8" s="27"/>
    </row>
    <row r="9" spans="1:30" ht="29.25" customHeight="1">
      <c r="A9" s="49">
        <v>5</v>
      </c>
      <c r="B9" s="23"/>
      <c r="C9" s="50"/>
      <c r="D9" s="55">
        <f t="shared" si="0"/>
        <v>123</v>
      </c>
      <c r="E9" s="23"/>
      <c r="F9" s="20"/>
      <c r="G9" s="18"/>
      <c r="H9" s="18"/>
      <c r="I9" s="18"/>
      <c r="J9" s="32"/>
      <c r="K9" s="20"/>
      <c r="L9" s="18"/>
      <c r="M9" s="18"/>
      <c r="N9" s="18"/>
      <c r="O9" s="18"/>
      <c r="P9" s="18"/>
      <c r="Q9" s="18"/>
      <c r="R9" s="18"/>
      <c r="S9" s="18"/>
      <c r="T9" s="18"/>
      <c r="U9" s="18"/>
      <c r="V9" s="18"/>
      <c r="W9" s="18"/>
      <c r="X9" s="18"/>
      <c r="Y9" s="18"/>
      <c r="Z9" s="18"/>
      <c r="AA9" s="27"/>
    </row>
    <row r="10" spans="1:30" ht="29.25" customHeight="1">
      <c r="A10" s="49">
        <v>6</v>
      </c>
      <c r="B10" s="23"/>
      <c r="C10" s="50"/>
      <c r="D10" s="55">
        <f t="shared" si="0"/>
        <v>123</v>
      </c>
      <c r="E10" s="23"/>
      <c r="F10" s="20"/>
      <c r="G10" s="18"/>
      <c r="H10" s="18"/>
      <c r="I10" s="18"/>
      <c r="J10" s="18"/>
      <c r="K10" s="31"/>
      <c r="L10" s="18"/>
      <c r="M10" s="18"/>
      <c r="N10" s="18"/>
      <c r="O10" s="18"/>
      <c r="P10" s="18"/>
      <c r="Q10" s="18"/>
      <c r="R10" s="18"/>
      <c r="S10" s="18"/>
      <c r="T10" s="18"/>
      <c r="U10" s="18"/>
      <c r="V10" s="18"/>
      <c r="W10" s="18"/>
      <c r="X10" s="18"/>
      <c r="Y10" s="18"/>
      <c r="Z10" s="18"/>
      <c r="AA10" s="27"/>
    </row>
    <row r="11" spans="1:30" ht="29.25" customHeight="1">
      <c r="A11" s="49">
        <v>7</v>
      </c>
      <c r="B11" s="23"/>
      <c r="C11" s="50"/>
      <c r="D11" s="55">
        <f t="shared" si="0"/>
        <v>123</v>
      </c>
      <c r="E11" s="23"/>
      <c r="F11" s="21"/>
      <c r="G11" s="3"/>
      <c r="H11" s="3"/>
      <c r="I11" s="3"/>
      <c r="J11" s="3"/>
      <c r="K11" s="21"/>
      <c r="L11" s="32"/>
      <c r="M11" s="3"/>
      <c r="N11" s="3"/>
      <c r="O11" s="3"/>
      <c r="P11" s="3"/>
      <c r="Q11" s="3"/>
      <c r="R11" s="3"/>
      <c r="S11" s="3"/>
      <c r="T11" s="3"/>
      <c r="U11" s="3"/>
      <c r="V11" s="34"/>
      <c r="W11" s="34"/>
      <c r="X11" s="34"/>
      <c r="Y11" s="34"/>
      <c r="Z11" s="35"/>
      <c r="AA11" s="28"/>
    </row>
    <row r="12" spans="1:30" ht="29.25" customHeight="1">
      <c r="A12" s="49">
        <v>8</v>
      </c>
      <c r="B12" s="23"/>
      <c r="C12" s="50"/>
      <c r="D12" s="55">
        <f t="shared" si="0"/>
        <v>123</v>
      </c>
      <c r="E12" s="23"/>
      <c r="F12" s="21"/>
      <c r="G12" s="3"/>
      <c r="H12" s="3"/>
      <c r="I12" s="3"/>
      <c r="J12" s="3"/>
      <c r="K12" s="21"/>
      <c r="L12" s="3"/>
      <c r="M12" s="3"/>
      <c r="N12" s="32"/>
      <c r="O12" s="3"/>
      <c r="P12" s="3"/>
      <c r="Q12" s="3"/>
      <c r="R12" s="3"/>
      <c r="S12" s="3"/>
      <c r="T12" s="3"/>
      <c r="U12" s="3"/>
      <c r="V12" s="3"/>
      <c r="W12" s="3"/>
      <c r="X12" s="34"/>
      <c r="Y12" s="34"/>
      <c r="Z12" s="35"/>
      <c r="AA12" s="28"/>
    </row>
    <row r="13" spans="1:30" ht="29.25" customHeight="1">
      <c r="A13" s="49">
        <v>9</v>
      </c>
      <c r="B13" s="23"/>
      <c r="C13" s="50"/>
      <c r="D13" s="55">
        <f t="shared" si="0"/>
        <v>123</v>
      </c>
      <c r="E13" s="23"/>
      <c r="F13" s="21"/>
      <c r="G13" s="3"/>
      <c r="H13" s="3"/>
      <c r="I13" s="3"/>
      <c r="J13" s="3"/>
      <c r="K13" s="21"/>
      <c r="L13" s="3"/>
      <c r="M13" s="3"/>
      <c r="N13" s="3"/>
      <c r="O13" s="3"/>
      <c r="P13" s="3"/>
      <c r="Q13" s="32"/>
      <c r="R13" s="3"/>
      <c r="S13" s="3"/>
      <c r="T13" s="43"/>
      <c r="U13" s="3"/>
      <c r="V13" s="3"/>
      <c r="W13" s="3"/>
      <c r="X13" s="3"/>
      <c r="Y13" s="3"/>
      <c r="Z13" s="3"/>
      <c r="AA13" s="28"/>
    </row>
    <row r="14" spans="1:30" ht="29.25" customHeight="1">
      <c r="A14" s="49">
        <v>10</v>
      </c>
      <c r="B14" s="23"/>
      <c r="C14" s="50"/>
      <c r="D14" s="55">
        <f t="shared" si="0"/>
        <v>123</v>
      </c>
      <c r="E14" s="23"/>
      <c r="F14" s="21"/>
      <c r="G14" s="3"/>
      <c r="H14" s="3"/>
      <c r="I14" s="3"/>
      <c r="J14" s="3"/>
      <c r="K14" s="21"/>
      <c r="L14" s="3"/>
      <c r="M14" s="3"/>
      <c r="N14" s="3"/>
      <c r="O14" s="3"/>
      <c r="P14" s="3"/>
      <c r="Q14" s="3"/>
      <c r="R14" s="32"/>
      <c r="S14" s="3"/>
      <c r="T14" s="3"/>
      <c r="U14" s="3"/>
      <c r="V14" s="3"/>
      <c r="W14" s="3"/>
      <c r="X14" s="3"/>
      <c r="Y14" s="3"/>
      <c r="Z14" s="43"/>
      <c r="AA14" s="28"/>
    </row>
    <row r="15" spans="1:30" ht="29.25" customHeight="1" thickBot="1">
      <c r="A15" s="49">
        <v>11</v>
      </c>
      <c r="B15" s="53"/>
      <c r="C15" s="51"/>
      <c r="D15" s="56">
        <f>DATEDIF(C15,"2023/4/1","Y")</f>
        <v>123</v>
      </c>
      <c r="E15" s="53"/>
      <c r="F15" s="26"/>
      <c r="G15" s="22"/>
      <c r="H15" s="22"/>
      <c r="I15" s="22"/>
      <c r="J15" s="22"/>
      <c r="K15" s="26"/>
      <c r="L15" s="22"/>
      <c r="M15" s="22"/>
      <c r="N15" s="22"/>
      <c r="O15" s="22"/>
      <c r="P15" s="22"/>
      <c r="Q15" s="22"/>
      <c r="R15" s="22"/>
      <c r="S15" s="22"/>
      <c r="T15" s="22"/>
      <c r="U15" s="22"/>
      <c r="V15" s="22"/>
      <c r="W15" s="33"/>
      <c r="X15" s="22"/>
      <c r="Y15" s="22"/>
      <c r="Z15" s="33"/>
      <c r="AA15" s="29"/>
    </row>
    <row r="16" spans="1:30" ht="24" customHeight="1">
      <c r="B16" s="17"/>
      <c r="C16" s="17"/>
      <c r="D16" s="17"/>
      <c r="E16" s="17"/>
      <c r="F16" s="52" t="s">
        <v>73</v>
      </c>
    </row>
    <row r="17" spans="1:28" s="5" customFormat="1" ht="24" customHeight="1">
      <c r="A17" s="6" t="s">
        <v>32</v>
      </c>
      <c r="B17" s="7"/>
      <c r="C17" s="7"/>
      <c r="D17" s="7"/>
      <c r="E17" s="7"/>
      <c r="F17" s="7">
        <f>+COUNTA(F5:F15)</f>
        <v>0</v>
      </c>
      <c r="G17" s="7">
        <f t="shared" ref="G17:AA17" si="1">+COUNTA(G5:G15)</f>
        <v>0</v>
      </c>
      <c r="H17" s="7">
        <f t="shared" si="1"/>
        <v>0</v>
      </c>
      <c r="I17" s="7">
        <f t="shared" si="1"/>
        <v>0</v>
      </c>
      <c r="J17" s="7">
        <f t="shared" si="1"/>
        <v>0</v>
      </c>
      <c r="K17" s="7">
        <f t="shared" si="1"/>
        <v>0</v>
      </c>
      <c r="L17" s="7">
        <f t="shared" si="1"/>
        <v>0</v>
      </c>
      <c r="M17" s="7">
        <f t="shared" si="1"/>
        <v>0</v>
      </c>
      <c r="N17" s="7">
        <f t="shared" si="1"/>
        <v>0</v>
      </c>
      <c r="O17" s="7">
        <f t="shared" si="1"/>
        <v>0</v>
      </c>
      <c r="P17" s="7">
        <f t="shared" si="1"/>
        <v>0</v>
      </c>
      <c r="Q17" s="7">
        <f t="shared" si="1"/>
        <v>0</v>
      </c>
      <c r="R17" s="7">
        <f t="shared" si="1"/>
        <v>0</v>
      </c>
      <c r="S17" s="7">
        <f t="shared" si="1"/>
        <v>0</v>
      </c>
      <c r="T17" s="7">
        <f t="shared" si="1"/>
        <v>0</v>
      </c>
      <c r="U17" s="7">
        <f t="shared" si="1"/>
        <v>0</v>
      </c>
      <c r="V17" s="7">
        <f t="shared" si="1"/>
        <v>0</v>
      </c>
      <c r="W17" s="7">
        <f t="shared" si="1"/>
        <v>0</v>
      </c>
      <c r="X17" s="7">
        <f t="shared" si="1"/>
        <v>0</v>
      </c>
      <c r="Y17" s="7">
        <f t="shared" si="1"/>
        <v>0</v>
      </c>
      <c r="Z17" s="7">
        <f t="shared" si="1"/>
        <v>0</v>
      </c>
      <c r="AA17" s="7">
        <f t="shared" si="1"/>
        <v>0</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38">
        <v>1</v>
      </c>
      <c r="G21" s="38">
        <v>1</v>
      </c>
      <c r="H21" s="38">
        <v>1</v>
      </c>
      <c r="I21" s="38">
        <v>1</v>
      </c>
      <c r="J21" s="38">
        <v>1</v>
      </c>
      <c r="K21" s="38">
        <v>1</v>
      </c>
      <c r="L21" s="38">
        <v>1</v>
      </c>
      <c r="M21" s="38">
        <v>1</v>
      </c>
      <c r="N21" s="38">
        <v>1</v>
      </c>
      <c r="O21" s="38">
        <v>1</v>
      </c>
      <c r="P21" s="38">
        <v>1</v>
      </c>
      <c r="Q21" s="38">
        <v>1</v>
      </c>
      <c r="R21" s="38">
        <v>1</v>
      </c>
      <c r="S21" s="38">
        <v>1</v>
      </c>
      <c r="T21" s="38">
        <v>1</v>
      </c>
      <c r="U21" s="38">
        <v>1</v>
      </c>
      <c r="V21" s="38">
        <v>1</v>
      </c>
      <c r="W21" s="38">
        <v>1</v>
      </c>
      <c r="X21" s="38">
        <v>1</v>
      </c>
      <c r="Y21" s="38">
        <v>1</v>
      </c>
      <c r="Z21" s="38">
        <v>1</v>
      </c>
      <c r="AA21" s="38">
        <v>1</v>
      </c>
      <c r="AB21" s="2"/>
    </row>
    <row r="22" spans="1:28">
      <c r="U22" s="2"/>
      <c r="V22" s="2"/>
      <c r="W22" s="2"/>
      <c r="X22" s="2"/>
      <c r="Y22" s="2"/>
      <c r="Z22" s="2"/>
      <c r="AA22" s="2"/>
      <c r="AB22" s="2"/>
    </row>
    <row r="23" spans="1:28" s="12" customFormat="1">
      <c r="A23" s="15" t="s">
        <v>30</v>
      </c>
      <c r="B23" s="16"/>
      <c r="C23" s="16"/>
      <c r="D23" s="16"/>
      <c r="E23" s="16"/>
      <c r="F23" s="37" t="str">
        <f>+IF(F17&gt;1,1,"")</f>
        <v/>
      </c>
      <c r="G23" s="37" t="str">
        <f t="shared" ref="G23:AA23" si="2">+IF(G17&gt;1,1,"")</f>
        <v/>
      </c>
      <c r="H23" s="37" t="str">
        <f t="shared" si="2"/>
        <v/>
      </c>
      <c r="I23" s="37" t="str">
        <f t="shared" si="2"/>
        <v/>
      </c>
      <c r="J23" s="37" t="str">
        <f t="shared" si="2"/>
        <v/>
      </c>
      <c r="K23" s="37" t="str">
        <f t="shared" si="2"/>
        <v/>
      </c>
      <c r="L23" s="37" t="str">
        <f t="shared" si="2"/>
        <v/>
      </c>
      <c r="M23" s="37" t="str">
        <f t="shared" si="2"/>
        <v/>
      </c>
      <c r="N23" s="37" t="str">
        <f t="shared" si="2"/>
        <v/>
      </c>
      <c r="O23" s="37" t="str">
        <f t="shared" si="2"/>
        <v/>
      </c>
      <c r="P23" s="37" t="str">
        <f t="shared" si="2"/>
        <v/>
      </c>
      <c r="Q23" s="37" t="str">
        <f t="shared" si="2"/>
        <v/>
      </c>
      <c r="R23" s="37" t="str">
        <f t="shared" si="2"/>
        <v/>
      </c>
      <c r="S23" s="37" t="str">
        <f t="shared" si="2"/>
        <v/>
      </c>
      <c r="T23" s="37" t="str">
        <f t="shared" si="2"/>
        <v/>
      </c>
      <c r="U23" s="37" t="str">
        <f t="shared" si="2"/>
        <v/>
      </c>
      <c r="V23" s="37" t="str">
        <f t="shared" si="2"/>
        <v/>
      </c>
      <c r="W23" s="37" t="str">
        <f t="shared" si="2"/>
        <v/>
      </c>
      <c r="X23" s="37" t="str">
        <f t="shared" si="2"/>
        <v/>
      </c>
      <c r="Y23" s="37" t="str">
        <f t="shared" si="2"/>
        <v/>
      </c>
      <c r="Z23" s="37" t="str">
        <f t="shared" si="2"/>
        <v/>
      </c>
      <c r="AA23" s="37" t="str">
        <f t="shared" si="2"/>
        <v/>
      </c>
      <c r="AB23" s="16"/>
    </row>
    <row r="24" spans="1:28" s="12" customFormat="1">
      <c r="A24" s="15" t="s">
        <v>54</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39">
        <f t="shared" ref="F26:AA26" si="3">+F17*F21+F17*IF(F23="",0,F23)</f>
        <v>0</v>
      </c>
      <c r="G26" s="39">
        <f t="shared" si="3"/>
        <v>0</v>
      </c>
      <c r="H26" s="39">
        <f t="shared" si="3"/>
        <v>0</v>
      </c>
      <c r="I26" s="39">
        <f t="shared" si="3"/>
        <v>0</v>
      </c>
      <c r="J26" s="39">
        <f t="shared" si="3"/>
        <v>0</v>
      </c>
      <c r="K26" s="39">
        <f t="shared" si="3"/>
        <v>0</v>
      </c>
      <c r="L26" s="39">
        <f t="shared" si="3"/>
        <v>0</v>
      </c>
      <c r="M26" s="39">
        <f t="shared" si="3"/>
        <v>0</v>
      </c>
      <c r="N26" s="39">
        <f t="shared" si="3"/>
        <v>0</v>
      </c>
      <c r="O26" s="39">
        <f t="shared" si="3"/>
        <v>0</v>
      </c>
      <c r="P26" s="39">
        <f t="shared" si="3"/>
        <v>0</v>
      </c>
      <c r="Q26" s="39">
        <f t="shared" si="3"/>
        <v>0</v>
      </c>
      <c r="R26" s="39">
        <f t="shared" si="3"/>
        <v>0</v>
      </c>
      <c r="S26" s="39">
        <f t="shared" si="3"/>
        <v>0</v>
      </c>
      <c r="T26" s="39">
        <f t="shared" si="3"/>
        <v>0</v>
      </c>
      <c r="U26" s="39">
        <f t="shared" si="3"/>
        <v>0</v>
      </c>
      <c r="V26" s="39">
        <f t="shared" si="3"/>
        <v>0</v>
      </c>
      <c r="W26" s="39">
        <f t="shared" si="3"/>
        <v>0</v>
      </c>
      <c r="X26" s="39">
        <f t="shared" si="3"/>
        <v>0</v>
      </c>
      <c r="Y26" s="39">
        <f t="shared" si="3"/>
        <v>0</v>
      </c>
      <c r="Z26" s="39">
        <f t="shared" si="3"/>
        <v>0</v>
      </c>
      <c r="AA26" s="39">
        <f t="shared" si="3"/>
        <v>0</v>
      </c>
      <c r="AB26" s="9" t="s">
        <v>2</v>
      </c>
    </row>
    <row r="27" spans="1:28" ht="15" customHeight="1">
      <c r="J27" s="11"/>
      <c r="L27" s="11"/>
      <c r="M27" s="11"/>
      <c r="N27" s="11"/>
      <c r="O27" s="11"/>
      <c r="P27" s="11"/>
      <c r="Q27" s="30"/>
      <c r="R27" s="11"/>
      <c r="S27" s="11"/>
      <c r="T27" s="11"/>
      <c r="U27" s="11"/>
      <c r="V27" s="11"/>
      <c r="W27" s="11"/>
      <c r="X27" s="11"/>
      <c r="Y27" s="11"/>
      <c r="Z27" s="11"/>
    </row>
    <row r="28" spans="1:28" ht="21" customHeight="1">
      <c r="A28" s="12" t="s">
        <v>31</v>
      </c>
      <c r="F28" s="40" t="str">
        <f>+IF(F23="","",F17*F23)</f>
        <v/>
      </c>
      <c r="G28" s="40" t="str">
        <f t="shared" ref="G28:AA28" si="4">+IF(G23="","",G17*G23)</f>
        <v/>
      </c>
      <c r="H28" s="40" t="str">
        <f t="shared" si="4"/>
        <v/>
      </c>
      <c r="I28" s="40" t="str">
        <f t="shared" si="4"/>
        <v/>
      </c>
      <c r="J28" s="40" t="str">
        <f t="shared" si="4"/>
        <v/>
      </c>
      <c r="K28" s="40" t="str">
        <f t="shared" si="4"/>
        <v/>
      </c>
      <c r="L28" s="40" t="str">
        <f t="shared" si="4"/>
        <v/>
      </c>
      <c r="M28" s="40" t="str">
        <f t="shared" si="4"/>
        <v/>
      </c>
      <c r="N28" s="40" t="str">
        <f t="shared" si="4"/>
        <v/>
      </c>
      <c r="O28" s="40" t="str">
        <f t="shared" si="4"/>
        <v/>
      </c>
      <c r="P28" s="40" t="str">
        <f t="shared" si="4"/>
        <v/>
      </c>
      <c r="Q28" s="40" t="str">
        <f t="shared" si="4"/>
        <v/>
      </c>
      <c r="R28" s="40" t="str">
        <f t="shared" si="4"/>
        <v/>
      </c>
      <c r="S28" s="40" t="str">
        <f t="shared" si="4"/>
        <v/>
      </c>
      <c r="T28" s="40" t="str">
        <f t="shared" si="4"/>
        <v/>
      </c>
      <c r="U28" s="40" t="str">
        <f t="shared" si="4"/>
        <v/>
      </c>
      <c r="V28" s="40" t="str">
        <f t="shared" si="4"/>
        <v/>
      </c>
      <c r="W28" s="40" t="str">
        <f t="shared" si="4"/>
        <v/>
      </c>
      <c r="X28" s="40" t="str">
        <f t="shared" si="4"/>
        <v/>
      </c>
      <c r="Y28" s="40" t="str">
        <f t="shared" si="4"/>
        <v/>
      </c>
      <c r="Z28" s="40" t="str">
        <f t="shared" si="4"/>
        <v/>
      </c>
      <c r="AA28" s="40" t="str">
        <f t="shared" si="4"/>
        <v/>
      </c>
      <c r="AB28" s="12"/>
    </row>
    <row r="29" spans="1:28">
      <c r="U29" s="12"/>
      <c r="AB29" s="12"/>
    </row>
    <row r="30" spans="1:28" ht="13.5" customHeight="1">
      <c r="U30" s="12"/>
      <c r="Y30" s="101" t="s">
        <v>57</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41">
        <f>+SUM(F26:AA26)</f>
        <v>0</v>
      </c>
      <c r="AB40" s="126"/>
    </row>
    <row r="41" spans="23:28">
      <c r="Y41" s="128"/>
      <c r="Z41" s="85"/>
      <c r="AA41" s="142"/>
      <c r="AB41" s="143"/>
    </row>
    <row r="42" spans="23:28" ht="13.5" thickBot="1">
      <c r="Y42" s="133" t="s">
        <v>53</v>
      </c>
      <c r="Z42" s="134"/>
      <c r="AA42" s="144">
        <f>+SUM(F28:AA28)</f>
        <v>0</v>
      </c>
      <c r="AB42" s="145"/>
    </row>
    <row r="43" spans="23:28" ht="13.5" thickBot="1">
      <c r="Y43" s="135"/>
      <c r="Z43" s="136"/>
      <c r="AA43" s="146"/>
      <c r="AB43" s="135"/>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W46:X48"/>
    <mergeCell ref="Y46:AB48"/>
    <mergeCell ref="Y30:AB35"/>
    <mergeCell ref="Y40:Z41"/>
    <mergeCell ref="AA40:AB41"/>
    <mergeCell ref="Y42:Z43"/>
    <mergeCell ref="AA42:AB43"/>
  </mergeCells>
  <phoneticPr fontId="1"/>
  <conditionalFormatting sqref="E5:E15">
    <cfRule type="cellIs" dxfId="13" priority="1" operator="equal">
      <formula>$AD$3</formula>
    </cfRule>
    <cfRule type="cellIs" dxfId="12" priority="2" operator="equal">
      <formula>$AD$2</formula>
    </cfRule>
  </conditionalFormatting>
  <dataValidations count="1">
    <dataValidation type="list" allowBlank="1" showInputMessage="1" showErrorMessage="1" sqref="E5:E15" xr:uid="{00000000-0002-0000-0500-000000000000}">
      <formula1>$AD$2:$AD$3</formula1>
    </dataValidation>
  </dataValidations>
  <pageMargins left="0.7" right="0.7" top="0.75" bottom="0.75" header="0.3" footer="0.3"/>
  <pageSetup paperSize="8" scale="6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D50"/>
  <sheetViews>
    <sheetView view="pageBreakPreview" topLeftCell="E1" zoomScale="70" zoomScaleNormal="100" zoomScaleSheetLayoutView="70" workbookViewId="0">
      <selection activeCell="U35" sqref="U35"/>
    </sheetView>
  </sheetViews>
  <sheetFormatPr defaultColWidth="9" defaultRowHeight="13"/>
  <cols>
    <col min="1" max="1" width="4.08203125" style="1" customWidth="1"/>
    <col min="2" max="3" width="21.25" style="2" customWidth="1"/>
    <col min="4" max="4" width="6.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79</v>
      </c>
    </row>
    <row r="2" spans="1:30" ht="34.5" customHeight="1">
      <c r="A2" s="47" t="s">
        <v>59</v>
      </c>
      <c r="B2" s="17"/>
      <c r="C2" s="17"/>
      <c r="D2" s="17"/>
      <c r="E2" s="17"/>
      <c r="F2" s="17"/>
      <c r="G2" s="17"/>
      <c r="H2" s="17"/>
      <c r="I2" s="17"/>
      <c r="J2" s="17"/>
      <c r="N2" s="44" t="s">
        <v>84</v>
      </c>
      <c r="AD2" s="1" t="s">
        <v>44</v>
      </c>
    </row>
    <row r="3" spans="1:30" ht="20.25" customHeight="1" thickBot="1">
      <c r="D3" s="59" t="s">
        <v>78</v>
      </c>
      <c r="AD3" s="1" t="s">
        <v>45</v>
      </c>
    </row>
    <row r="4" spans="1:30" ht="20.25" customHeight="1">
      <c r="B4" s="48" t="s">
        <v>60</v>
      </c>
      <c r="C4" s="48" t="s">
        <v>61</v>
      </c>
      <c r="D4" s="48" t="s">
        <v>80</v>
      </c>
      <c r="E4" s="54" t="s">
        <v>43</v>
      </c>
      <c r="F4" s="25">
        <v>45200</v>
      </c>
      <c r="G4" s="25">
        <v>45201</v>
      </c>
      <c r="H4" s="25">
        <v>45202</v>
      </c>
      <c r="I4" s="25">
        <v>45203</v>
      </c>
      <c r="J4" s="25">
        <v>45204</v>
      </c>
      <c r="K4" s="25">
        <v>45205</v>
      </c>
      <c r="L4" s="25">
        <v>45206</v>
      </c>
      <c r="M4" s="25">
        <v>45207</v>
      </c>
      <c r="N4" s="25">
        <v>45208</v>
      </c>
      <c r="O4" s="25">
        <v>45209</v>
      </c>
      <c r="P4" s="25">
        <v>45210</v>
      </c>
      <c r="Q4" s="25">
        <v>45211</v>
      </c>
      <c r="R4" s="25">
        <v>45212</v>
      </c>
      <c r="S4" s="25">
        <v>45213</v>
      </c>
      <c r="T4" s="25">
        <v>45214</v>
      </c>
      <c r="U4" s="25">
        <v>45215</v>
      </c>
      <c r="V4" s="25">
        <v>45216</v>
      </c>
      <c r="W4" s="25">
        <v>45217</v>
      </c>
      <c r="X4" s="25">
        <v>45218</v>
      </c>
      <c r="Y4" s="25">
        <v>45219</v>
      </c>
      <c r="Z4" s="25">
        <v>45220</v>
      </c>
      <c r="AA4" s="25">
        <v>45221</v>
      </c>
      <c r="AB4" s="41"/>
    </row>
    <row r="5" spans="1:30" ht="29.25" customHeight="1">
      <c r="A5" s="49">
        <v>1</v>
      </c>
      <c r="B5" s="23" t="s">
        <v>62</v>
      </c>
      <c r="C5" s="50">
        <v>14611</v>
      </c>
      <c r="D5" s="55">
        <f>DATEDIF(C5,"2023/10/1","Y")</f>
        <v>83</v>
      </c>
      <c r="E5" s="23" t="s">
        <v>44</v>
      </c>
      <c r="F5" s="31" t="s">
        <v>33</v>
      </c>
      <c r="G5" s="18" t="s">
        <v>6</v>
      </c>
      <c r="H5" s="18" t="s">
        <v>7</v>
      </c>
      <c r="I5" s="18" t="s">
        <v>13</v>
      </c>
      <c r="J5" s="18" t="s">
        <v>15</v>
      </c>
      <c r="K5" s="20" t="s">
        <v>17</v>
      </c>
      <c r="L5" s="18" t="s">
        <v>19</v>
      </c>
      <c r="M5" s="18" t="s">
        <v>21</v>
      </c>
      <c r="N5" s="18" t="s">
        <v>23</v>
      </c>
      <c r="O5" s="18" t="s">
        <v>25</v>
      </c>
      <c r="P5" s="18"/>
      <c r="Q5" s="18"/>
      <c r="R5" s="42"/>
      <c r="S5" s="18"/>
      <c r="T5" s="18"/>
      <c r="U5" s="18"/>
      <c r="V5" s="18"/>
      <c r="W5" s="18"/>
      <c r="X5" s="18"/>
      <c r="Y5" s="18"/>
      <c r="Z5" s="18"/>
      <c r="AA5" s="27"/>
    </row>
    <row r="6" spans="1:30" ht="29.25" customHeight="1">
      <c r="A6" s="49">
        <v>2</v>
      </c>
      <c r="B6" s="23" t="s">
        <v>63</v>
      </c>
      <c r="C6" s="50">
        <v>11690</v>
      </c>
      <c r="D6" s="55">
        <f t="shared" ref="D6:D14" si="0">DATEDIF(C6,"2023/10/1","Y")</f>
        <v>91</v>
      </c>
      <c r="E6" s="23" t="s">
        <v>44</v>
      </c>
      <c r="F6" s="20"/>
      <c r="G6" s="32" t="s">
        <v>33</v>
      </c>
      <c r="H6" s="18" t="s">
        <v>8</v>
      </c>
      <c r="I6" s="18" t="s">
        <v>7</v>
      </c>
      <c r="J6" s="32" t="s">
        <v>35</v>
      </c>
      <c r="K6" s="20"/>
      <c r="L6" s="18"/>
      <c r="M6" s="18"/>
      <c r="N6" s="18"/>
      <c r="O6" s="18"/>
      <c r="P6" s="18"/>
      <c r="Q6" s="18"/>
      <c r="R6" s="18"/>
      <c r="S6" s="18"/>
      <c r="T6" s="18"/>
      <c r="U6" s="18"/>
      <c r="V6" s="18"/>
      <c r="W6" s="18"/>
      <c r="X6" s="18"/>
      <c r="Y6" s="18"/>
      <c r="Z6" s="18"/>
      <c r="AA6" s="27"/>
    </row>
    <row r="7" spans="1:30" ht="29.25" customHeight="1">
      <c r="A7" s="49">
        <v>3</v>
      </c>
      <c r="B7" s="23" t="s">
        <v>64</v>
      </c>
      <c r="C7" s="50">
        <v>16440</v>
      </c>
      <c r="D7" s="55">
        <f t="shared" si="0"/>
        <v>78</v>
      </c>
      <c r="E7" s="23" t="s">
        <v>44</v>
      </c>
      <c r="F7" s="20"/>
      <c r="G7" s="32" t="s">
        <v>33</v>
      </c>
      <c r="H7" s="18" t="s">
        <v>8</v>
      </c>
      <c r="I7" s="18" t="s">
        <v>7</v>
      </c>
      <c r="J7" s="32" t="s">
        <v>35</v>
      </c>
      <c r="K7" s="20"/>
      <c r="L7" s="18"/>
      <c r="M7" s="18"/>
      <c r="N7" s="18"/>
      <c r="O7" s="18"/>
      <c r="P7" s="18"/>
      <c r="Q7" s="18"/>
      <c r="R7" s="18"/>
      <c r="S7" s="18"/>
      <c r="T7" s="18"/>
      <c r="U7" s="18"/>
      <c r="V7" s="18"/>
      <c r="W7" s="18"/>
      <c r="X7" s="18"/>
      <c r="Y7" s="18"/>
      <c r="Z7" s="18"/>
      <c r="AA7" s="27"/>
    </row>
    <row r="8" spans="1:30" ht="29.25" customHeight="1">
      <c r="A8" s="49">
        <v>4</v>
      </c>
      <c r="B8" s="23" t="s">
        <v>65</v>
      </c>
      <c r="C8" s="50">
        <v>14249</v>
      </c>
      <c r="D8" s="55">
        <f t="shared" si="0"/>
        <v>84</v>
      </c>
      <c r="E8" s="23" t="s">
        <v>44</v>
      </c>
      <c r="F8" s="20"/>
      <c r="G8" s="18"/>
      <c r="H8" s="32" t="s">
        <v>33</v>
      </c>
      <c r="I8" s="18" t="s">
        <v>8</v>
      </c>
      <c r="J8" s="18" t="s">
        <v>10</v>
      </c>
      <c r="K8" s="20" t="s">
        <v>12</v>
      </c>
      <c r="L8" s="18" t="s">
        <v>14</v>
      </c>
      <c r="M8" s="18" t="s">
        <v>16</v>
      </c>
      <c r="N8" s="18" t="s">
        <v>18</v>
      </c>
      <c r="O8" s="18" t="s">
        <v>20</v>
      </c>
      <c r="P8" s="18" t="s">
        <v>22</v>
      </c>
      <c r="Q8" s="18" t="s">
        <v>24</v>
      </c>
      <c r="R8" s="18"/>
      <c r="S8" s="18"/>
      <c r="T8" s="18"/>
      <c r="U8" s="18"/>
      <c r="V8" s="18"/>
      <c r="W8" s="18"/>
      <c r="X8" s="18"/>
      <c r="Y8" s="18"/>
      <c r="Z8" s="18"/>
      <c r="AA8" s="27"/>
    </row>
    <row r="9" spans="1:30" ht="29.25" customHeight="1">
      <c r="A9" s="49">
        <v>5</v>
      </c>
      <c r="B9" s="23" t="s">
        <v>66</v>
      </c>
      <c r="C9" s="50">
        <v>9867</v>
      </c>
      <c r="D9" s="55">
        <f t="shared" si="0"/>
        <v>96</v>
      </c>
      <c r="E9" s="23" t="s">
        <v>45</v>
      </c>
      <c r="F9" s="20"/>
      <c r="G9" s="18"/>
      <c r="H9" s="18"/>
      <c r="I9" s="18"/>
      <c r="J9" s="32" t="s">
        <v>46</v>
      </c>
      <c r="K9" s="20" t="s">
        <v>8</v>
      </c>
      <c r="L9" s="18" t="s">
        <v>10</v>
      </c>
      <c r="M9" s="18" t="s">
        <v>12</v>
      </c>
      <c r="N9" s="18" t="s">
        <v>14</v>
      </c>
      <c r="O9" s="18" t="s">
        <v>16</v>
      </c>
      <c r="P9" s="18" t="s">
        <v>18</v>
      </c>
      <c r="Q9" s="18"/>
      <c r="R9" s="18"/>
      <c r="S9" s="18"/>
      <c r="T9" s="18"/>
      <c r="U9" s="18"/>
      <c r="V9" s="18"/>
      <c r="W9" s="18"/>
      <c r="X9" s="18"/>
      <c r="Y9" s="18"/>
      <c r="Z9" s="18"/>
      <c r="AA9" s="27"/>
    </row>
    <row r="10" spans="1:30" ht="29.25" customHeight="1">
      <c r="A10" s="49">
        <v>6</v>
      </c>
      <c r="B10" s="23" t="s">
        <v>67</v>
      </c>
      <c r="C10" s="50">
        <v>7311</v>
      </c>
      <c r="D10" s="55">
        <f t="shared" si="0"/>
        <v>103</v>
      </c>
      <c r="E10" s="23" t="s">
        <v>44</v>
      </c>
      <c r="F10" s="20"/>
      <c r="G10" s="18"/>
      <c r="H10" s="18"/>
      <c r="I10" s="18"/>
      <c r="J10" s="18"/>
      <c r="K10" s="31" t="s">
        <v>33</v>
      </c>
      <c r="L10" s="18" t="s">
        <v>8</v>
      </c>
      <c r="M10" s="18" t="s">
        <v>10</v>
      </c>
      <c r="N10" s="18" t="s">
        <v>12</v>
      </c>
      <c r="O10" s="18" t="s">
        <v>14</v>
      </c>
      <c r="P10" s="18" t="s">
        <v>16</v>
      </c>
      <c r="Q10" s="18" t="s">
        <v>18</v>
      </c>
      <c r="R10" s="18" t="s">
        <v>20</v>
      </c>
      <c r="S10" s="18" t="s">
        <v>22</v>
      </c>
      <c r="T10" s="18" t="s">
        <v>24</v>
      </c>
      <c r="U10" s="18"/>
      <c r="V10" s="18"/>
      <c r="W10" s="18"/>
      <c r="X10" s="18"/>
      <c r="Y10" s="18"/>
      <c r="Z10" s="18"/>
      <c r="AA10" s="27"/>
    </row>
    <row r="11" spans="1:30" ht="29.25" customHeight="1">
      <c r="A11" s="49">
        <v>7</v>
      </c>
      <c r="B11" s="23" t="s">
        <v>68</v>
      </c>
      <c r="C11" s="50">
        <v>12061</v>
      </c>
      <c r="D11" s="55">
        <f t="shared" si="0"/>
        <v>90</v>
      </c>
      <c r="E11" s="23" t="s">
        <v>44</v>
      </c>
      <c r="F11" s="21"/>
      <c r="G11" s="3"/>
      <c r="H11" s="3"/>
      <c r="I11" s="3"/>
      <c r="J11" s="3"/>
      <c r="K11" s="21"/>
      <c r="L11" s="32" t="s">
        <v>33</v>
      </c>
      <c r="M11" s="3" t="s">
        <v>8</v>
      </c>
      <c r="N11" s="3" t="s">
        <v>10</v>
      </c>
      <c r="O11" s="3" t="s">
        <v>12</v>
      </c>
      <c r="P11" s="3" t="s">
        <v>14</v>
      </c>
      <c r="Q11" s="3" t="s">
        <v>16</v>
      </c>
      <c r="R11" s="3" t="s">
        <v>18</v>
      </c>
      <c r="S11" s="3" t="s">
        <v>20</v>
      </c>
      <c r="T11" s="3" t="s">
        <v>22</v>
      </c>
      <c r="U11" s="3" t="s">
        <v>24</v>
      </c>
      <c r="V11" s="34" t="s">
        <v>26</v>
      </c>
      <c r="W11" s="34" t="s">
        <v>27</v>
      </c>
      <c r="X11" s="34" t="s">
        <v>28</v>
      </c>
      <c r="Y11" s="34" t="s">
        <v>29</v>
      </c>
      <c r="Z11" s="35" t="s">
        <v>40</v>
      </c>
      <c r="AA11" s="28"/>
    </row>
    <row r="12" spans="1:30" ht="29.25" customHeight="1">
      <c r="A12" s="49">
        <v>8</v>
      </c>
      <c r="B12" s="23" t="s">
        <v>69</v>
      </c>
      <c r="C12" s="50">
        <v>14618</v>
      </c>
      <c r="D12" s="55">
        <f t="shared" si="0"/>
        <v>83</v>
      </c>
      <c r="E12" s="23" t="s">
        <v>44</v>
      </c>
      <c r="F12" s="21"/>
      <c r="G12" s="3"/>
      <c r="H12" s="3"/>
      <c r="I12" s="3"/>
      <c r="J12" s="3"/>
      <c r="K12" s="21"/>
      <c r="L12" s="3"/>
      <c r="M12" s="3"/>
      <c r="N12" s="32" t="s">
        <v>33</v>
      </c>
      <c r="O12" s="3" t="s">
        <v>8</v>
      </c>
      <c r="P12" s="3" t="s">
        <v>10</v>
      </c>
      <c r="Q12" s="3" t="s">
        <v>12</v>
      </c>
      <c r="R12" s="3" t="s">
        <v>14</v>
      </c>
      <c r="S12" s="3" t="s">
        <v>16</v>
      </c>
      <c r="T12" s="3" t="s">
        <v>18</v>
      </c>
      <c r="U12" s="3" t="s">
        <v>20</v>
      </c>
      <c r="V12" s="3" t="s">
        <v>22</v>
      </c>
      <c r="W12" s="3" t="s">
        <v>24</v>
      </c>
      <c r="X12" s="34" t="s">
        <v>26</v>
      </c>
      <c r="Y12" s="34" t="s">
        <v>27</v>
      </c>
      <c r="Z12" s="35" t="s">
        <v>41</v>
      </c>
      <c r="AA12" s="28"/>
    </row>
    <row r="13" spans="1:30" ht="29.25" customHeight="1">
      <c r="A13" s="49">
        <v>9</v>
      </c>
      <c r="B13" s="23" t="s">
        <v>70</v>
      </c>
      <c r="C13" s="50">
        <v>15715</v>
      </c>
      <c r="D13" s="55">
        <f t="shared" si="0"/>
        <v>80</v>
      </c>
      <c r="E13" s="23" t="s">
        <v>45</v>
      </c>
      <c r="F13" s="21"/>
      <c r="G13" s="3"/>
      <c r="H13" s="3"/>
      <c r="I13" s="3"/>
      <c r="J13" s="3"/>
      <c r="K13" s="21"/>
      <c r="L13" s="3"/>
      <c r="M13" s="3"/>
      <c r="N13" s="3"/>
      <c r="O13" s="3"/>
      <c r="P13" s="3"/>
      <c r="Q13" s="32" t="s">
        <v>47</v>
      </c>
      <c r="R13" s="3" t="s">
        <v>8</v>
      </c>
      <c r="S13" s="3" t="s">
        <v>10</v>
      </c>
      <c r="T13" s="43" t="s">
        <v>35</v>
      </c>
      <c r="U13" s="3"/>
      <c r="V13" s="3"/>
      <c r="W13" s="3"/>
      <c r="X13" s="3"/>
      <c r="Y13" s="3"/>
      <c r="Z13" s="3"/>
      <c r="AA13" s="28"/>
    </row>
    <row r="14" spans="1:30" ht="29.25" customHeight="1">
      <c r="A14" s="49">
        <v>10</v>
      </c>
      <c r="B14" s="23" t="s">
        <v>71</v>
      </c>
      <c r="C14" s="50">
        <v>11698</v>
      </c>
      <c r="D14" s="55">
        <f t="shared" si="0"/>
        <v>91</v>
      </c>
      <c r="E14" s="23" t="s">
        <v>44</v>
      </c>
      <c r="F14" s="21"/>
      <c r="G14" s="3"/>
      <c r="H14" s="3"/>
      <c r="I14" s="3"/>
      <c r="J14" s="3"/>
      <c r="K14" s="21"/>
      <c r="L14" s="3"/>
      <c r="M14" s="3"/>
      <c r="N14" s="3"/>
      <c r="O14" s="3"/>
      <c r="P14" s="3"/>
      <c r="Q14" s="3"/>
      <c r="R14" s="32" t="s">
        <v>33</v>
      </c>
      <c r="S14" s="3" t="s">
        <v>8</v>
      </c>
      <c r="T14" s="3" t="s">
        <v>10</v>
      </c>
      <c r="U14" s="3" t="s">
        <v>12</v>
      </c>
      <c r="V14" s="3" t="s">
        <v>14</v>
      </c>
      <c r="W14" s="3" t="s">
        <v>16</v>
      </c>
      <c r="X14" s="3" t="s">
        <v>18</v>
      </c>
      <c r="Y14" s="3" t="s">
        <v>20</v>
      </c>
      <c r="Z14" s="43" t="s">
        <v>23</v>
      </c>
      <c r="AA14" s="28" t="s">
        <v>25</v>
      </c>
      <c r="AC14" s="1" t="s">
        <v>50</v>
      </c>
    </row>
    <row r="15" spans="1:30" ht="29.25" customHeight="1" thickBot="1">
      <c r="A15" s="49">
        <v>11</v>
      </c>
      <c r="B15" s="57" t="s">
        <v>72</v>
      </c>
      <c r="C15" s="51">
        <v>16813</v>
      </c>
      <c r="D15" s="56">
        <f>DATEDIF(C15,"2023/10/1","Y")</f>
        <v>77</v>
      </c>
      <c r="E15" s="57" t="s">
        <v>44</v>
      </c>
      <c r="F15" s="26"/>
      <c r="G15" s="22"/>
      <c r="H15" s="22"/>
      <c r="I15" s="22"/>
      <c r="J15" s="22"/>
      <c r="K15" s="26"/>
      <c r="L15" s="22"/>
      <c r="M15" s="22"/>
      <c r="N15" s="22"/>
      <c r="O15" s="22"/>
      <c r="P15" s="22"/>
      <c r="Q15" s="22"/>
      <c r="R15" s="22"/>
      <c r="S15" s="22"/>
      <c r="T15" s="22"/>
      <c r="U15" s="22"/>
      <c r="V15" s="22"/>
      <c r="W15" s="33" t="s">
        <v>33</v>
      </c>
      <c r="X15" s="22" t="s">
        <v>6</v>
      </c>
      <c r="Y15" s="22" t="s">
        <v>7</v>
      </c>
      <c r="Z15" s="33" t="s">
        <v>35</v>
      </c>
      <c r="AA15" s="29"/>
    </row>
    <row r="16" spans="1:30" ht="24" customHeight="1">
      <c r="B16" s="17"/>
      <c r="C16" s="17"/>
      <c r="D16" s="17"/>
      <c r="E16" s="17"/>
      <c r="F16" s="52" t="s">
        <v>73</v>
      </c>
    </row>
    <row r="17" spans="1:28" s="5" customFormat="1" ht="24" customHeight="1">
      <c r="A17" s="6" t="s">
        <v>32</v>
      </c>
      <c r="B17" s="7"/>
      <c r="C17" s="7"/>
      <c r="D17" s="7"/>
      <c r="E17" s="7"/>
      <c r="F17" s="7">
        <f>+COUNTA(F5:F15)</f>
        <v>1</v>
      </c>
      <c r="G17" s="7">
        <f t="shared" ref="G17:AA17" si="1">+COUNTA(G5:G15)</f>
        <v>3</v>
      </c>
      <c r="H17" s="7">
        <f t="shared" si="1"/>
        <v>4</v>
      </c>
      <c r="I17" s="7">
        <f t="shared" si="1"/>
        <v>4</v>
      </c>
      <c r="J17" s="7">
        <f t="shared" si="1"/>
        <v>5</v>
      </c>
      <c r="K17" s="7">
        <f t="shared" si="1"/>
        <v>4</v>
      </c>
      <c r="L17" s="7">
        <f t="shared" si="1"/>
        <v>5</v>
      </c>
      <c r="M17" s="7">
        <f t="shared" si="1"/>
        <v>5</v>
      </c>
      <c r="N17" s="7">
        <f t="shared" si="1"/>
        <v>6</v>
      </c>
      <c r="O17" s="7">
        <f t="shared" si="1"/>
        <v>6</v>
      </c>
      <c r="P17" s="7">
        <f t="shared" si="1"/>
        <v>5</v>
      </c>
      <c r="Q17" s="7">
        <f t="shared" si="1"/>
        <v>5</v>
      </c>
      <c r="R17" s="7">
        <f t="shared" si="1"/>
        <v>5</v>
      </c>
      <c r="S17" s="7">
        <f t="shared" si="1"/>
        <v>5</v>
      </c>
      <c r="T17" s="7">
        <f t="shared" si="1"/>
        <v>5</v>
      </c>
      <c r="U17" s="7">
        <f t="shared" si="1"/>
        <v>3</v>
      </c>
      <c r="V17" s="7">
        <f t="shared" si="1"/>
        <v>3</v>
      </c>
      <c r="W17" s="7">
        <f t="shared" si="1"/>
        <v>4</v>
      </c>
      <c r="X17" s="7">
        <f t="shared" si="1"/>
        <v>4</v>
      </c>
      <c r="Y17" s="7">
        <f t="shared" si="1"/>
        <v>4</v>
      </c>
      <c r="Z17" s="7">
        <f t="shared" si="1"/>
        <v>4</v>
      </c>
      <c r="AA17" s="7">
        <f t="shared" si="1"/>
        <v>1</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62">
        <v>5000</v>
      </c>
      <c r="G21" s="62">
        <v>5000</v>
      </c>
      <c r="H21" s="62">
        <v>5000</v>
      </c>
      <c r="I21" s="62">
        <v>5000</v>
      </c>
      <c r="J21" s="62">
        <v>5000</v>
      </c>
      <c r="K21" s="62">
        <v>5000</v>
      </c>
      <c r="L21" s="62">
        <v>5000</v>
      </c>
      <c r="M21" s="62">
        <v>5000</v>
      </c>
      <c r="N21" s="62">
        <v>5000</v>
      </c>
      <c r="O21" s="62">
        <v>5000</v>
      </c>
      <c r="P21" s="62">
        <v>5000</v>
      </c>
      <c r="Q21" s="62">
        <v>5000</v>
      </c>
      <c r="R21" s="62">
        <v>5000</v>
      </c>
      <c r="S21" s="62">
        <v>5000</v>
      </c>
      <c r="T21" s="62">
        <v>5000</v>
      </c>
      <c r="U21" s="62">
        <v>5000</v>
      </c>
      <c r="V21" s="62">
        <v>5000</v>
      </c>
      <c r="W21" s="62">
        <v>5000</v>
      </c>
      <c r="X21" s="62">
        <v>5000</v>
      </c>
      <c r="Y21" s="62">
        <v>5000</v>
      </c>
      <c r="Z21" s="62">
        <v>5000</v>
      </c>
      <c r="AA21" s="62">
        <v>5000</v>
      </c>
      <c r="AB21" s="2"/>
    </row>
    <row r="22" spans="1:28">
      <c r="U22" s="2"/>
      <c r="V22" s="2"/>
      <c r="W22" s="2"/>
      <c r="X22" s="2"/>
      <c r="Y22" s="2"/>
      <c r="Z22" s="2"/>
      <c r="AA22" s="2"/>
      <c r="AB22" s="2"/>
    </row>
    <row r="23" spans="1:28" s="12" customFormat="1">
      <c r="A23" s="15" t="s">
        <v>30</v>
      </c>
      <c r="B23" s="16"/>
      <c r="C23" s="16"/>
      <c r="D23" s="16"/>
      <c r="E23" s="16"/>
      <c r="F23" s="63" t="str">
        <f>+IF(F17&gt;9,5000,"")</f>
        <v/>
      </c>
      <c r="G23" s="63" t="str">
        <f t="shared" ref="G23:AA23" si="2">+IF(G17&gt;9,5000,"")</f>
        <v/>
      </c>
      <c r="H23" s="63" t="str">
        <f t="shared" si="2"/>
        <v/>
      </c>
      <c r="I23" s="63" t="str">
        <f t="shared" si="2"/>
        <v/>
      </c>
      <c r="J23" s="63" t="str">
        <f t="shared" si="2"/>
        <v/>
      </c>
      <c r="K23" s="63" t="str">
        <f t="shared" si="2"/>
        <v/>
      </c>
      <c r="L23" s="63" t="str">
        <f t="shared" si="2"/>
        <v/>
      </c>
      <c r="M23" s="63" t="str">
        <f t="shared" si="2"/>
        <v/>
      </c>
      <c r="N23" s="63" t="str">
        <f t="shared" si="2"/>
        <v/>
      </c>
      <c r="O23" s="63" t="str">
        <f t="shared" si="2"/>
        <v/>
      </c>
      <c r="P23" s="63" t="str">
        <f t="shared" si="2"/>
        <v/>
      </c>
      <c r="Q23" s="63" t="str">
        <f t="shared" si="2"/>
        <v/>
      </c>
      <c r="R23" s="63" t="str">
        <f t="shared" si="2"/>
        <v/>
      </c>
      <c r="S23" s="63" t="str">
        <f t="shared" si="2"/>
        <v/>
      </c>
      <c r="T23" s="63" t="str">
        <f t="shared" si="2"/>
        <v/>
      </c>
      <c r="U23" s="63" t="str">
        <f t="shared" si="2"/>
        <v/>
      </c>
      <c r="V23" s="63" t="str">
        <f t="shared" si="2"/>
        <v/>
      </c>
      <c r="W23" s="63" t="str">
        <f t="shared" si="2"/>
        <v/>
      </c>
      <c r="X23" s="63" t="str">
        <f t="shared" si="2"/>
        <v/>
      </c>
      <c r="Y23" s="63" t="str">
        <f t="shared" si="2"/>
        <v/>
      </c>
      <c r="Z23" s="63" t="str">
        <f t="shared" si="2"/>
        <v/>
      </c>
      <c r="AA23" s="63" t="str">
        <f t="shared" si="2"/>
        <v/>
      </c>
      <c r="AB23" s="16"/>
    </row>
    <row r="24" spans="1:28" s="12" customFormat="1">
      <c r="A24" s="15" t="s">
        <v>85</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64">
        <f t="shared" ref="F26:AA26" si="3">+F17*F21+F17*IF(F23="",0,F23)</f>
        <v>5000</v>
      </c>
      <c r="G26" s="64">
        <f t="shared" si="3"/>
        <v>15000</v>
      </c>
      <c r="H26" s="64">
        <f t="shared" si="3"/>
        <v>20000</v>
      </c>
      <c r="I26" s="64">
        <f t="shared" si="3"/>
        <v>20000</v>
      </c>
      <c r="J26" s="64">
        <f t="shared" si="3"/>
        <v>25000</v>
      </c>
      <c r="K26" s="64">
        <f t="shared" si="3"/>
        <v>20000</v>
      </c>
      <c r="L26" s="64">
        <f t="shared" si="3"/>
        <v>25000</v>
      </c>
      <c r="M26" s="64">
        <f t="shared" si="3"/>
        <v>25000</v>
      </c>
      <c r="N26" s="64">
        <f t="shared" si="3"/>
        <v>30000</v>
      </c>
      <c r="O26" s="64">
        <f t="shared" si="3"/>
        <v>30000</v>
      </c>
      <c r="P26" s="64">
        <f t="shared" si="3"/>
        <v>25000</v>
      </c>
      <c r="Q26" s="64">
        <f t="shared" si="3"/>
        <v>25000</v>
      </c>
      <c r="R26" s="64">
        <f t="shared" si="3"/>
        <v>25000</v>
      </c>
      <c r="S26" s="64">
        <f t="shared" si="3"/>
        <v>25000</v>
      </c>
      <c r="T26" s="64">
        <f t="shared" si="3"/>
        <v>25000</v>
      </c>
      <c r="U26" s="64">
        <f t="shared" si="3"/>
        <v>15000</v>
      </c>
      <c r="V26" s="64">
        <f t="shared" si="3"/>
        <v>15000</v>
      </c>
      <c r="W26" s="64">
        <f t="shared" si="3"/>
        <v>20000</v>
      </c>
      <c r="X26" s="64">
        <f t="shared" si="3"/>
        <v>20000</v>
      </c>
      <c r="Y26" s="64">
        <f t="shared" si="3"/>
        <v>20000</v>
      </c>
      <c r="Z26" s="64">
        <f t="shared" si="3"/>
        <v>20000</v>
      </c>
      <c r="AA26" s="64">
        <f t="shared" si="3"/>
        <v>5000</v>
      </c>
      <c r="AB26" s="9" t="s">
        <v>2</v>
      </c>
    </row>
    <row r="27" spans="1:28" ht="15" customHeight="1">
      <c r="F27" s="65"/>
      <c r="G27" s="65"/>
      <c r="H27" s="65"/>
      <c r="I27" s="65"/>
      <c r="J27" s="66"/>
      <c r="K27" s="65"/>
      <c r="L27" s="66"/>
      <c r="M27" s="66"/>
      <c r="N27" s="66"/>
      <c r="O27" s="66"/>
      <c r="P27" s="66"/>
      <c r="Q27" s="67"/>
      <c r="R27" s="66"/>
      <c r="S27" s="66"/>
      <c r="T27" s="66"/>
      <c r="U27" s="66"/>
      <c r="V27" s="66"/>
      <c r="W27" s="66"/>
      <c r="X27" s="66"/>
      <c r="Y27" s="66"/>
      <c r="Z27" s="66"/>
      <c r="AA27" s="68"/>
    </row>
    <row r="28" spans="1:28" ht="21" customHeight="1">
      <c r="A28" s="12" t="s">
        <v>31</v>
      </c>
      <c r="F28" s="69" t="str">
        <f>+IF(F23="","",F17*F23)</f>
        <v/>
      </c>
      <c r="G28" s="69" t="str">
        <f t="shared" ref="G28:AA28" si="4">+IF(G23="","",G17*G23)</f>
        <v/>
      </c>
      <c r="H28" s="69" t="str">
        <f t="shared" si="4"/>
        <v/>
      </c>
      <c r="I28" s="69" t="str">
        <f t="shared" si="4"/>
        <v/>
      </c>
      <c r="J28" s="69" t="str">
        <f t="shared" si="4"/>
        <v/>
      </c>
      <c r="K28" s="69" t="str">
        <f t="shared" si="4"/>
        <v/>
      </c>
      <c r="L28" s="69" t="str">
        <f t="shared" si="4"/>
        <v/>
      </c>
      <c r="M28" s="69" t="str">
        <f t="shared" si="4"/>
        <v/>
      </c>
      <c r="N28" s="69" t="str">
        <f t="shared" si="4"/>
        <v/>
      </c>
      <c r="O28" s="69" t="str">
        <f t="shared" si="4"/>
        <v/>
      </c>
      <c r="P28" s="69" t="str">
        <f t="shared" si="4"/>
        <v/>
      </c>
      <c r="Q28" s="69" t="str">
        <f t="shared" si="4"/>
        <v/>
      </c>
      <c r="R28" s="69" t="str">
        <f t="shared" si="4"/>
        <v/>
      </c>
      <c r="S28" s="69" t="str">
        <f t="shared" si="4"/>
        <v/>
      </c>
      <c r="T28" s="69" t="str">
        <f t="shared" si="4"/>
        <v/>
      </c>
      <c r="U28" s="69" t="str">
        <f t="shared" si="4"/>
        <v/>
      </c>
      <c r="V28" s="69" t="str">
        <f t="shared" si="4"/>
        <v/>
      </c>
      <c r="W28" s="69" t="str">
        <f t="shared" si="4"/>
        <v/>
      </c>
      <c r="X28" s="69" t="str">
        <f t="shared" si="4"/>
        <v/>
      </c>
      <c r="Y28" s="69" t="str">
        <f t="shared" si="4"/>
        <v/>
      </c>
      <c r="Z28" s="69" t="str">
        <f t="shared" si="4"/>
        <v/>
      </c>
      <c r="AA28" s="69" t="str">
        <f t="shared" si="4"/>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29">
        <f>+SUM(F26:AA26)</f>
        <v>455000</v>
      </c>
      <c r="AB40" s="130"/>
    </row>
    <row r="41" spans="23:28">
      <c r="Y41" s="128"/>
      <c r="Z41" s="85"/>
      <c r="AA41" s="131"/>
      <c r="AB41" s="132"/>
    </row>
    <row r="42" spans="23:28" ht="13.5" thickBot="1">
      <c r="Y42" s="133" t="s">
        <v>53</v>
      </c>
      <c r="Z42" s="134"/>
      <c r="AA42" s="137">
        <f>+SUM(F28:AA28)</f>
        <v>0</v>
      </c>
      <c r="AB42" s="138"/>
    </row>
    <row r="43" spans="23:28" ht="13.5" thickBot="1">
      <c r="Y43" s="135"/>
      <c r="Z43" s="136"/>
      <c r="AA43" s="139"/>
      <c r="AB43" s="140"/>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W46:X48"/>
    <mergeCell ref="Y46:AB48"/>
    <mergeCell ref="Y30:AB35"/>
    <mergeCell ref="Y40:Z41"/>
    <mergeCell ref="AA40:AB41"/>
    <mergeCell ref="Y42:Z43"/>
    <mergeCell ref="AA42:AB43"/>
  </mergeCells>
  <phoneticPr fontId="1"/>
  <conditionalFormatting sqref="E5:E15">
    <cfRule type="cellIs" dxfId="11" priority="1" operator="equal">
      <formula>$AD$3</formula>
    </cfRule>
    <cfRule type="cellIs" dxfId="10" priority="2" operator="equal">
      <formula>$AD$2</formula>
    </cfRule>
  </conditionalFormatting>
  <dataValidations count="1">
    <dataValidation type="list" allowBlank="1" showInputMessage="1" showErrorMessage="1" sqref="E5:E15" xr:uid="{00000000-0002-0000-0800-000000000000}">
      <formula1>$AD$2:$AD$3</formula1>
    </dataValidation>
  </dataValidations>
  <pageMargins left="0.7" right="0.7" top="0.75" bottom="0.75" header="0.3" footer="0.3"/>
  <pageSetup paperSize="8" scale="6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AD50"/>
  <sheetViews>
    <sheetView view="pageBreakPreview" topLeftCell="G1" zoomScale="70" zoomScaleNormal="100" zoomScaleSheetLayoutView="70" workbookViewId="0">
      <selection activeCell="K13" sqref="K13"/>
    </sheetView>
  </sheetViews>
  <sheetFormatPr defaultColWidth="9" defaultRowHeight="13"/>
  <cols>
    <col min="1" max="1" width="4.08203125" style="1" customWidth="1"/>
    <col min="2" max="3" width="21.25" style="2" customWidth="1"/>
    <col min="4" max="4" width="6.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79</v>
      </c>
    </row>
    <row r="2" spans="1:30" ht="34.5" customHeight="1">
      <c r="A2" s="47" t="s">
        <v>59</v>
      </c>
      <c r="B2" s="17"/>
      <c r="C2" s="17"/>
      <c r="D2" s="17"/>
      <c r="E2" s="17"/>
      <c r="F2" s="17"/>
      <c r="G2" s="17"/>
      <c r="H2" s="17"/>
      <c r="I2" s="17"/>
      <c r="J2" s="17"/>
      <c r="N2" s="44" t="s">
        <v>86</v>
      </c>
      <c r="AD2" s="1" t="s">
        <v>44</v>
      </c>
    </row>
    <row r="3" spans="1:30" ht="20.25" customHeight="1" thickBot="1">
      <c r="D3" s="59" t="s">
        <v>78</v>
      </c>
      <c r="AD3" s="1" t="s">
        <v>45</v>
      </c>
    </row>
    <row r="4" spans="1:30" ht="20.25" customHeight="1">
      <c r="B4" s="48" t="s">
        <v>60</v>
      </c>
      <c r="C4" s="48" t="s">
        <v>61</v>
      </c>
      <c r="D4" s="48" t="s">
        <v>80</v>
      </c>
      <c r="E4" s="54" t="s">
        <v>43</v>
      </c>
      <c r="F4" s="25">
        <v>45200</v>
      </c>
      <c r="G4" s="25">
        <v>45201</v>
      </c>
      <c r="H4" s="25">
        <v>45202</v>
      </c>
      <c r="I4" s="25">
        <v>45203</v>
      </c>
      <c r="J4" s="25">
        <v>45204</v>
      </c>
      <c r="K4" s="25">
        <v>45205</v>
      </c>
      <c r="L4" s="25">
        <v>45206</v>
      </c>
      <c r="M4" s="25">
        <v>45207</v>
      </c>
      <c r="N4" s="25">
        <v>45208</v>
      </c>
      <c r="O4" s="25">
        <v>45209</v>
      </c>
      <c r="P4" s="25">
        <v>45210</v>
      </c>
      <c r="Q4" s="25">
        <v>45211</v>
      </c>
      <c r="R4" s="25">
        <v>45212</v>
      </c>
      <c r="S4" s="25">
        <v>45213</v>
      </c>
      <c r="T4" s="25">
        <v>45214</v>
      </c>
      <c r="U4" s="25">
        <v>45215</v>
      </c>
      <c r="V4" s="25">
        <v>45216</v>
      </c>
      <c r="W4" s="25">
        <v>45217</v>
      </c>
      <c r="X4" s="25">
        <v>45218</v>
      </c>
      <c r="Y4" s="25">
        <v>45219</v>
      </c>
      <c r="Z4" s="25">
        <v>45220</v>
      </c>
      <c r="AA4" s="25">
        <v>45221</v>
      </c>
      <c r="AB4" s="41"/>
    </row>
    <row r="5" spans="1:30" ht="29.25" customHeight="1">
      <c r="A5" s="49">
        <v>1</v>
      </c>
      <c r="B5" s="23" t="s">
        <v>62</v>
      </c>
      <c r="C5" s="50">
        <v>14611</v>
      </c>
      <c r="D5" s="55">
        <f>DATEDIF(C5,"2023/10/1","Y")</f>
        <v>83</v>
      </c>
      <c r="E5" s="23" t="s">
        <v>44</v>
      </c>
      <c r="F5" s="31" t="s">
        <v>33</v>
      </c>
      <c r="G5" s="18" t="s">
        <v>6</v>
      </c>
      <c r="H5" s="18" t="s">
        <v>7</v>
      </c>
      <c r="I5" s="18" t="s">
        <v>13</v>
      </c>
      <c r="J5" s="18" t="s">
        <v>15</v>
      </c>
      <c r="K5" s="20" t="s">
        <v>17</v>
      </c>
      <c r="L5" s="18" t="s">
        <v>19</v>
      </c>
      <c r="M5" s="18" t="s">
        <v>21</v>
      </c>
      <c r="N5" s="18" t="s">
        <v>23</v>
      </c>
      <c r="O5" s="18" t="s">
        <v>25</v>
      </c>
      <c r="P5" s="18"/>
      <c r="Q5" s="18"/>
      <c r="R5" s="42"/>
      <c r="S5" s="18"/>
      <c r="T5" s="18"/>
      <c r="U5" s="18"/>
      <c r="V5" s="18"/>
      <c r="W5" s="18"/>
      <c r="X5" s="18"/>
      <c r="Y5" s="18"/>
      <c r="Z5" s="18"/>
      <c r="AA5" s="27"/>
    </row>
    <row r="6" spans="1:30" ht="29.25" customHeight="1">
      <c r="A6" s="49">
        <v>2</v>
      </c>
      <c r="B6" s="23" t="s">
        <v>63</v>
      </c>
      <c r="C6" s="50">
        <v>11690</v>
      </c>
      <c r="D6" s="55">
        <f t="shared" ref="D6:D14" si="0">DATEDIF(C6,"2023/10/1","Y")</f>
        <v>91</v>
      </c>
      <c r="E6" s="23" t="s">
        <v>44</v>
      </c>
      <c r="F6" s="20"/>
      <c r="G6" s="32" t="s">
        <v>33</v>
      </c>
      <c r="H6" s="18" t="s">
        <v>8</v>
      </c>
      <c r="I6" s="18" t="s">
        <v>7</v>
      </c>
      <c r="J6" s="32" t="s">
        <v>35</v>
      </c>
      <c r="K6" s="20"/>
      <c r="L6" s="18"/>
      <c r="M6" s="18"/>
      <c r="N6" s="18"/>
      <c r="O6" s="18"/>
      <c r="P6" s="18"/>
      <c r="Q6" s="18"/>
      <c r="R6" s="18"/>
      <c r="S6" s="18"/>
      <c r="T6" s="18"/>
      <c r="U6" s="18"/>
      <c r="V6" s="18"/>
      <c r="W6" s="18"/>
      <c r="X6" s="18"/>
      <c r="Y6" s="18"/>
      <c r="Z6" s="18"/>
      <c r="AA6" s="27"/>
    </row>
    <row r="7" spans="1:30" ht="29.25" customHeight="1">
      <c r="A7" s="49">
        <v>3</v>
      </c>
      <c r="B7" s="23" t="s">
        <v>64</v>
      </c>
      <c r="C7" s="50">
        <v>16440</v>
      </c>
      <c r="D7" s="55">
        <f t="shared" si="0"/>
        <v>78</v>
      </c>
      <c r="E7" s="23" t="s">
        <v>44</v>
      </c>
      <c r="F7" s="20"/>
      <c r="G7" s="32" t="s">
        <v>33</v>
      </c>
      <c r="H7" s="18" t="s">
        <v>8</v>
      </c>
      <c r="I7" s="18" t="s">
        <v>7</v>
      </c>
      <c r="J7" s="32" t="s">
        <v>35</v>
      </c>
      <c r="K7" s="20"/>
      <c r="L7" s="18"/>
      <c r="M7" s="18"/>
      <c r="N7" s="18"/>
      <c r="O7" s="18"/>
      <c r="P7" s="18"/>
      <c r="Q7" s="18"/>
      <c r="R7" s="18"/>
      <c r="S7" s="18"/>
      <c r="T7" s="18"/>
      <c r="U7" s="18"/>
      <c r="V7" s="18"/>
      <c r="W7" s="18"/>
      <c r="X7" s="18"/>
      <c r="Y7" s="18"/>
      <c r="Z7" s="18"/>
      <c r="AA7" s="27"/>
    </row>
    <row r="8" spans="1:30" ht="29.25" customHeight="1">
      <c r="A8" s="49">
        <v>4</v>
      </c>
      <c r="B8" s="23" t="s">
        <v>65</v>
      </c>
      <c r="C8" s="50">
        <v>14249</v>
      </c>
      <c r="D8" s="55">
        <f t="shared" si="0"/>
        <v>84</v>
      </c>
      <c r="E8" s="23" t="s">
        <v>44</v>
      </c>
      <c r="F8" s="20"/>
      <c r="G8" s="18"/>
      <c r="H8" s="32" t="s">
        <v>33</v>
      </c>
      <c r="I8" s="18" t="s">
        <v>8</v>
      </c>
      <c r="J8" s="18" t="s">
        <v>10</v>
      </c>
      <c r="K8" s="20" t="s">
        <v>12</v>
      </c>
      <c r="L8" s="18" t="s">
        <v>14</v>
      </c>
      <c r="M8" s="18" t="s">
        <v>16</v>
      </c>
      <c r="N8" s="18" t="s">
        <v>18</v>
      </c>
      <c r="O8" s="18" t="s">
        <v>20</v>
      </c>
      <c r="P8" s="18" t="s">
        <v>22</v>
      </c>
      <c r="Q8" s="18" t="s">
        <v>24</v>
      </c>
      <c r="R8" s="18"/>
      <c r="S8" s="18"/>
      <c r="T8" s="18"/>
      <c r="U8" s="18"/>
      <c r="V8" s="18"/>
      <c r="W8" s="18"/>
      <c r="X8" s="18"/>
      <c r="Y8" s="18"/>
      <c r="Z8" s="18"/>
      <c r="AA8" s="27"/>
    </row>
    <row r="9" spans="1:30" ht="29.25" customHeight="1">
      <c r="A9" s="49">
        <v>5</v>
      </c>
      <c r="B9" s="23" t="s">
        <v>66</v>
      </c>
      <c r="C9" s="50">
        <v>9867</v>
      </c>
      <c r="D9" s="55">
        <f t="shared" si="0"/>
        <v>96</v>
      </c>
      <c r="E9" s="23" t="s">
        <v>45</v>
      </c>
      <c r="F9" s="20"/>
      <c r="G9" s="18"/>
      <c r="H9" s="18"/>
      <c r="I9" s="18"/>
      <c r="J9" s="32" t="s">
        <v>46</v>
      </c>
      <c r="K9" s="20" t="s">
        <v>8</v>
      </c>
      <c r="L9" s="18" t="s">
        <v>10</v>
      </c>
      <c r="M9" s="18" t="s">
        <v>12</v>
      </c>
      <c r="N9" s="18" t="s">
        <v>14</v>
      </c>
      <c r="O9" s="18" t="s">
        <v>16</v>
      </c>
      <c r="P9" s="18" t="s">
        <v>18</v>
      </c>
      <c r="Q9" s="18"/>
      <c r="R9" s="18"/>
      <c r="S9" s="18"/>
      <c r="T9" s="18"/>
      <c r="U9" s="18"/>
      <c r="V9" s="18"/>
      <c r="W9" s="18"/>
      <c r="X9" s="18"/>
      <c r="Y9" s="18"/>
      <c r="Z9" s="18"/>
      <c r="AA9" s="27"/>
    </row>
    <row r="10" spans="1:30" ht="29.25" customHeight="1">
      <c r="A10" s="49">
        <v>6</v>
      </c>
      <c r="B10" s="23" t="s">
        <v>67</v>
      </c>
      <c r="C10" s="50">
        <v>7311</v>
      </c>
      <c r="D10" s="55">
        <f t="shared" si="0"/>
        <v>103</v>
      </c>
      <c r="E10" s="23" t="s">
        <v>44</v>
      </c>
      <c r="F10" s="20"/>
      <c r="G10" s="18"/>
      <c r="H10" s="18"/>
      <c r="I10" s="18"/>
      <c r="J10" s="18"/>
      <c r="K10" s="31" t="s">
        <v>33</v>
      </c>
      <c r="L10" s="18" t="s">
        <v>8</v>
      </c>
      <c r="M10" s="18" t="s">
        <v>10</v>
      </c>
      <c r="N10" s="18" t="s">
        <v>12</v>
      </c>
      <c r="O10" s="18" t="s">
        <v>14</v>
      </c>
      <c r="P10" s="18" t="s">
        <v>16</v>
      </c>
      <c r="Q10" s="18" t="s">
        <v>18</v>
      </c>
      <c r="R10" s="18" t="s">
        <v>20</v>
      </c>
      <c r="S10" s="18" t="s">
        <v>22</v>
      </c>
      <c r="T10" s="18" t="s">
        <v>24</v>
      </c>
      <c r="U10" s="18"/>
      <c r="V10" s="18"/>
      <c r="W10" s="18"/>
      <c r="X10" s="18"/>
      <c r="Y10" s="18"/>
      <c r="Z10" s="18"/>
      <c r="AA10" s="27"/>
    </row>
    <row r="11" spans="1:30" ht="29.25" customHeight="1">
      <c r="A11" s="49">
        <v>7</v>
      </c>
      <c r="B11" s="23" t="s">
        <v>68</v>
      </c>
      <c r="C11" s="50">
        <v>12061</v>
      </c>
      <c r="D11" s="55">
        <f t="shared" si="0"/>
        <v>90</v>
      </c>
      <c r="E11" s="23" t="s">
        <v>44</v>
      </c>
      <c r="F11" s="21"/>
      <c r="G11" s="3"/>
      <c r="H11" s="3"/>
      <c r="I11" s="3"/>
      <c r="J11" s="3"/>
      <c r="K11" s="21"/>
      <c r="L11" s="32" t="s">
        <v>33</v>
      </c>
      <c r="M11" s="3" t="s">
        <v>8</v>
      </c>
      <c r="N11" s="3" t="s">
        <v>10</v>
      </c>
      <c r="O11" s="3" t="s">
        <v>12</v>
      </c>
      <c r="P11" s="3" t="s">
        <v>14</v>
      </c>
      <c r="Q11" s="3" t="s">
        <v>16</v>
      </c>
      <c r="R11" s="3" t="s">
        <v>18</v>
      </c>
      <c r="S11" s="3" t="s">
        <v>20</v>
      </c>
      <c r="T11" s="3" t="s">
        <v>22</v>
      </c>
      <c r="U11" s="3" t="s">
        <v>24</v>
      </c>
      <c r="V11" s="34" t="s">
        <v>26</v>
      </c>
      <c r="W11" s="34" t="s">
        <v>27</v>
      </c>
      <c r="X11" s="34" t="s">
        <v>28</v>
      </c>
      <c r="Y11" s="34" t="s">
        <v>29</v>
      </c>
      <c r="Z11" s="35" t="s">
        <v>40</v>
      </c>
      <c r="AA11" s="28"/>
    </row>
    <row r="12" spans="1:30" ht="29.25" customHeight="1">
      <c r="A12" s="49">
        <v>8</v>
      </c>
      <c r="B12" s="23" t="s">
        <v>69</v>
      </c>
      <c r="C12" s="50">
        <v>14618</v>
      </c>
      <c r="D12" s="55">
        <f t="shared" si="0"/>
        <v>83</v>
      </c>
      <c r="E12" s="23" t="s">
        <v>44</v>
      </c>
      <c r="F12" s="21"/>
      <c r="G12" s="3"/>
      <c r="H12" s="3"/>
      <c r="I12" s="3"/>
      <c r="J12" s="3"/>
      <c r="K12" s="21"/>
      <c r="L12" s="3"/>
      <c r="M12" s="3"/>
      <c r="N12" s="32" t="s">
        <v>33</v>
      </c>
      <c r="O12" s="3" t="s">
        <v>8</v>
      </c>
      <c r="P12" s="3" t="s">
        <v>10</v>
      </c>
      <c r="Q12" s="3" t="s">
        <v>12</v>
      </c>
      <c r="R12" s="3" t="s">
        <v>14</v>
      </c>
      <c r="S12" s="3" t="s">
        <v>16</v>
      </c>
      <c r="T12" s="3" t="s">
        <v>18</v>
      </c>
      <c r="U12" s="3" t="s">
        <v>20</v>
      </c>
      <c r="V12" s="3" t="s">
        <v>22</v>
      </c>
      <c r="W12" s="3" t="s">
        <v>24</v>
      </c>
      <c r="X12" s="34" t="s">
        <v>26</v>
      </c>
      <c r="Y12" s="34" t="s">
        <v>27</v>
      </c>
      <c r="Z12" s="35" t="s">
        <v>41</v>
      </c>
      <c r="AA12" s="28"/>
    </row>
    <row r="13" spans="1:30" ht="29.25" customHeight="1">
      <c r="A13" s="49">
        <v>9</v>
      </c>
      <c r="B13" s="23" t="s">
        <v>70</v>
      </c>
      <c r="C13" s="50">
        <v>15715</v>
      </c>
      <c r="D13" s="55">
        <f t="shared" si="0"/>
        <v>80</v>
      </c>
      <c r="E13" s="23" t="s">
        <v>45</v>
      </c>
      <c r="F13" s="21"/>
      <c r="G13" s="3"/>
      <c r="H13" s="3"/>
      <c r="I13" s="3"/>
      <c r="J13" s="3"/>
      <c r="K13" s="21"/>
      <c r="L13" s="3"/>
      <c r="M13" s="3"/>
      <c r="N13" s="3"/>
      <c r="O13" s="3"/>
      <c r="P13" s="3"/>
      <c r="Q13" s="32" t="s">
        <v>47</v>
      </c>
      <c r="R13" s="3" t="s">
        <v>8</v>
      </c>
      <c r="S13" s="3" t="s">
        <v>10</v>
      </c>
      <c r="T13" s="43" t="s">
        <v>35</v>
      </c>
      <c r="U13" s="3"/>
      <c r="V13" s="3"/>
      <c r="W13" s="3"/>
      <c r="X13" s="3"/>
      <c r="Y13" s="3"/>
      <c r="Z13" s="3"/>
      <c r="AA13" s="28"/>
    </row>
    <row r="14" spans="1:30" ht="29.25" customHeight="1">
      <c r="A14" s="49">
        <v>10</v>
      </c>
      <c r="B14" s="23" t="s">
        <v>71</v>
      </c>
      <c r="C14" s="50">
        <v>11698</v>
      </c>
      <c r="D14" s="55">
        <f t="shared" si="0"/>
        <v>91</v>
      </c>
      <c r="E14" s="23" t="s">
        <v>44</v>
      </c>
      <c r="F14" s="21"/>
      <c r="G14" s="3"/>
      <c r="H14" s="3"/>
      <c r="I14" s="3"/>
      <c r="J14" s="3"/>
      <c r="K14" s="21"/>
      <c r="L14" s="3"/>
      <c r="M14" s="3"/>
      <c r="N14" s="3"/>
      <c r="O14" s="3"/>
      <c r="P14" s="3"/>
      <c r="Q14" s="3"/>
      <c r="R14" s="32" t="s">
        <v>33</v>
      </c>
      <c r="S14" s="3" t="s">
        <v>8</v>
      </c>
      <c r="T14" s="3" t="s">
        <v>10</v>
      </c>
      <c r="U14" s="3" t="s">
        <v>12</v>
      </c>
      <c r="V14" s="3" t="s">
        <v>14</v>
      </c>
      <c r="W14" s="3" t="s">
        <v>16</v>
      </c>
      <c r="X14" s="3" t="s">
        <v>18</v>
      </c>
      <c r="Y14" s="3" t="s">
        <v>20</v>
      </c>
      <c r="Z14" s="43" t="s">
        <v>23</v>
      </c>
      <c r="AA14" s="28" t="s">
        <v>25</v>
      </c>
      <c r="AC14" s="1" t="s">
        <v>50</v>
      </c>
    </row>
    <row r="15" spans="1:30" ht="29.25" customHeight="1" thickBot="1">
      <c r="A15" s="49">
        <v>11</v>
      </c>
      <c r="B15" s="57" t="s">
        <v>72</v>
      </c>
      <c r="C15" s="51">
        <v>16813</v>
      </c>
      <c r="D15" s="56">
        <f>DATEDIF(C15,"2023/10/1","Y")</f>
        <v>77</v>
      </c>
      <c r="E15" s="57" t="s">
        <v>44</v>
      </c>
      <c r="F15" s="26"/>
      <c r="G15" s="22"/>
      <c r="H15" s="22"/>
      <c r="I15" s="22"/>
      <c r="J15" s="22"/>
      <c r="K15" s="26"/>
      <c r="L15" s="22"/>
      <c r="M15" s="22"/>
      <c r="N15" s="22"/>
      <c r="O15" s="22"/>
      <c r="P15" s="22"/>
      <c r="Q15" s="22"/>
      <c r="R15" s="22"/>
      <c r="S15" s="22"/>
      <c r="T15" s="22"/>
      <c r="U15" s="22"/>
      <c r="V15" s="22"/>
      <c r="W15" s="33" t="s">
        <v>33</v>
      </c>
      <c r="X15" s="22" t="s">
        <v>6</v>
      </c>
      <c r="Y15" s="22" t="s">
        <v>7</v>
      </c>
      <c r="Z15" s="33" t="s">
        <v>35</v>
      </c>
      <c r="AA15" s="29"/>
    </row>
    <row r="16" spans="1:30" ht="24" customHeight="1">
      <c r="B16" s="17"/>
      <c r="C16" s="17"/>
      <c r="D16" s="17"/>
      <c r="E16" s="17"/>
      <c r="F16" s="52" t="s">
        <v>73</v>
      </c>
    </row>
    <row r="17" spans="1:28" s="5" customFormat="1" ht="24" customHeight="1">
      <c r="A17" s="6" t="s">
        <v>32</v>
      </c>
      <c r="B17" s="7"/>
      <c r="C17" s="7"/>
      <c r="D17" s="7"/>
      <c r="E17" s="7"/>
      <c r="F17" s="7">
        <f>+COUNTA(F5:F15)</f>
        <v>1</v>
      </c>
      <c r="G17" s="7">
        <f t="shared" ref="G17:AA17" si="1">+COUNTA(G5:G15)</f>
        <v>3</v>
      </c>
      <c r="H17" s="7">
        <f t="shared" si="1"/>
        <v>4</v>
      </c>
      <c r="I17" s="7">
        <f t="shared" si="1"/>
        <v>4</v>
      </c>
      <c r="J17" s="7">
        <f t="shared" si="1"/>
        <v>5</v>
      </c>
      <c r="K17" s="7">
        <f t="shared" si="1"/>
        <v>4</v>
      </c>
      <c r="L17" s="7">
        <f t="shared" si="1"/>
        <v>5</v>
      </c>
      <c r="M17" s="7">
        <f t="shared" si="1"/>
        <v>5</v>
      </c>
      <c r="N17" s="7">
        <f t="shared" si="1"/>
        <v>6</v>
      </c>
      <c r="O17" s="7">
        <f t="shared" si="1"/>
        <v>6</v>
      </c>
      <c r="P17" s="7">
        <f t="shared" si="1"/>
        <v>5</v>
      </c>
      <c r="Q17" s="7">
        <f t="shared" si="1"/>
        <v>5</v>
      </c>
      <c r="R17" s="7">
        <f t="shared" si="1"/>
        <v>5</v>
      </c>
      <c r="S17" s="7">
        <f t="shared" si="1"/>
        <v>5</v>
      </c>
      <c r="T17" s="7">
        <f t="shared" si="1"/>
        <v>5</v>
      </c>
      <c r="U17" s="7">
        <f t="shared" si="1"/>
        <v>3</v>
      </c>
      <c r="V17" s="7">
        <f t="shared" si="1"/>
        <v>3</v>
      </c>
      <c r="W17" s="7">
        <f t="shared" si="1"/>
        <v>4</v>
      </c>
      <c r="X17" s="7">
        <f t="shared" si="1"/>
        <v>4</v>
      </c>
      <c r="Y17" s="7">
        <f t="shared" si="1"/>
        <v>4</v>
      </c>
      <c r="Z17" s="7">
        <f t="shared" si="1"/>
        <v>4</v>
      </c>
      <c r="AA17" s="7">
        <f t="shared" si="1"/>
        <v>1</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62">
        <v>5000</v>
      </c>
      <c r="G21" s="62">
        <v>5000</v>
      </c>
      <c r="H21" s="62">
        <v>5000</v>
      </c>
      <c r="I21" s="62">
        <v>5000</v>
      </c>
      <c r="J21" s="62">
        <v>5000</v>
      </c>
      <c r="K21" s="62">
        <v>5000</v>
      </c>
      <c r="L21" s="62">
        <v>5000</v>
      </c>
      <c r="M21" s="62">
        <v>5000</v>
      </c>
      <c r="N21" s="62">
        <v>5000</v>
      </c>
      <c r="O21" s="62">
        <v>5000</v>
      </c>
      <c r="P21" s="62">
        <v>5000</v>
      </c>
      <c r="Q21" s="62">
        <v>5000</v>
      </c>
      <c r="R21" s="62">
        <v>5000</v>
      </c>
      <c r="S21" s="62">
        <v>5000</v>
      </c>
      <c r="T21" s="62">
        <v>5000</v>
      </c>
      <c r="U21" s="62">
        <v>5000</v>
      </c>
      <c r="V21" s="62">
        <v>5000</v>
      </c>
      <c r="W21" s="62">
        <v>5000</v>
      </c>
      <c r="X21" s="62">
        <v>5000</v>
      </c>
      <c r="Y21" s="62">
        <v>5000</v>
      </c>
      <c r="Z21" s="62">
        <v>5000</v>
      </c>
      <c r="AA21" s="62">
        <v>5000</v>
      </c>
      <c r="AB21" s="2"/>
    </row>
    <row r="22" spans="1:28">
      <c r="U22" s="2"/>
      <c r="V22" s="2"/>
      <c r="W22" s="2"/>
      <c r="X22" s="2"/>
      <c r="Y22" s="2"/>
      <c r="Z22" s="2"/>
      <c r="AA22" s="2"/>
      <c r="AB22" s="2"/>
    </row>
    <row r="23" spans="1:28" s="12" customFormat="1">
      <c r="A23" s="15" t="s">
        <v>30</v>
      </c>
      <c r="B23" s="16"/>
      <c r="C23" s="16"/>
      <c r="D23" s="16"/>
      <c r="E23" s="16"/>
      <c r="F23" s="63" t="str">
        <f>+IF(F17&gt;3,5000,"")</f>
        <v/>
      </c>
      <c r="G23" s="63" t="str">
        <f t="shared" ref="G23:AA23" si="2">+IF(G17&gt;3,5000,"")</f>
        <v/>
      </c>
      <c r="H23" s="63">
        <f t="shared" si="2"/>
        <v>5000</v>
      </c>
      <c r="I23" s="63">
        <f t="shared" si="2"/>
        <v>5000</v>
      </c>
      <c r="J23" s="63">
        <f t="shared" si="2"/>
        <v>5000</v>
      </c>
      <c r="K23" s="63">
        <f t="shared" si="2"/>
        <v>5000</v>
      </c>
      <c r="L23" s="63">
        <f t="shared" si="2"/>
        <v>5000</v>
      </c>
      <c r="M23" s="63">
        <f t="shared" si="2"/>
        <v>5000</v>
      </c>
      <c r="N23" s="63">
        <f t="shared" si="2"/>
        <v>5000</v>
      </c>
      <c r="O23" s="63">
        <f t="shared" si="2"/>
        <v>5000</v>
      </c>
      <c r="P23" s="63">
        <f t="shared" si="2"/>
        <v>5000</v>
      </c>
      <c r="Q23" s="63">
        <f t="shared" si="2"/>
        <v>5000</v>
      </c>
      <c r="R23" s="63">
        <f t="shared" si="2"/>
        <v>5000</v>
      </c>
      <c r="S23" s="63">
        <f t="shared" si="2"/>
        <v>5000</v>
      </c>
      <c r="T23" s="63">
        <f t="shared" si="2"/>
        <v>5000</v>
      </c>
      <c r="U23" s="63" t="str">
        <f t="shared" si="2"/>
        <v/>
      </c>
      <c r="V23" s="63" t="str">
        <f t="shared" si="2"/>
        <v/>
      </c>
      <c r="W23" s="63">
        <f t="shared" si="2"/>
        <v>5000</v>
      </c>
      <c r="X23" s="63">
        <f t="shared" si="2"/>
        <v>5000</v>
      </c>
      <c r="Y23" s="63">
        <f t="shared" si="2"/>
        <v>5000</v>
      </c>
      <c r="Z23" s="63">
        <f t="shared" si="2"/>
        <v>5000</v>
      </c>
      <c r="AA23" s="63" t="str">
        <f t="shared" si="2"/>
        <v/>
      </c>
      <c r="AB23" s="16"/>
    </row>
    <row r="24" spans="1:28" s="12" customFormat="1">
      <c r="A24" s="15" t="s">
        <v>87</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64">
        <f t="shared" ref="F26:AA26" si="3">+F17*F21+F17*IF(F23="",0,F23)</f>
        <v>5000</v>
      </c>
      <c r="G26" s="64">
        <f t="shared" si="3"/>
        <v>15000</v>
      </c>
      <c r="H26" s="64">
        <f t="shared" si="3"/>
        <v>40000</v>
      </c>
      <c r="I26" s="64">
        <f t="shared" si="3"/>
        <v>40000</v>
      </c>
      <c r="J26" s="64">
        <f t="shared" si="3"/>
        <v>50000</v>
      </c>
      <c r="K26" s="64">
        <f t="shared" si="3"/>
        <v>40000</v>
      </c>
      <c r="L26" s="64">
        <f t="shared" si="3"/>
        <v>50000</v>
      </c>
      <c r="M26" s="64">
        <f t="shared" si="3"/>
        <v>50000</v>
      </c>
      <c r="N26" s="64">
        <f t="shared" si="3"/>
        <v>60000</v>
      </c>
      <c r="O26" s="64">
        <f t="shared" si="3"/>
        <v>60000</v>
      </c>
      <c r="P26" s="64">
        <f t="shared" si="3"/>
        <v>50000</v>
      </c>
      <c r="Q26" s="64">
        <f t="shared" si="3"/>
        <v>50000</v>
      </c>
      <c r="R26" s="64">
        <f t="shared" si="3"/>
        <v>50000</v>
      </c>
      <c r="S26" s="64">
        <f t="shared" si="3"/>
        <v>50000</v>
      </c>
      <c r="T26" s="64">
        <f t="shared" si="3"/>
        <v>50000</v>
      </c>
      <c r="U26" s="64">
        <f t="shared" si="3"/>
        <v>15000</v>
      </c>
      <c r="V26" s="64">
        <f t="shared" si="3"/>
        <v>15000</v>
      </c>
      <c r="W26" s="64">
        <f t="shared" si="3"/>
        <v>40000</v>
      </c>
      <c r="X26" s="64">
        <f t="shared" si="3"/>
        <v>40000</v>
      </c>
      <c r="Y26" s="64">
        <f t="shared" si="3"/>
        <v>40000</v>
      </c>
      <c r="Z26" s="64">
        <f t="shared" si="3"/>
        <v>40000</v>
      </c>
      <c r="AA26" s="64">
        <f t="shared" si="3"/>
        <v>5000</v>
      </c>
      <c r="AB26" s="9" t="s">
        <v>2</v>
      </c>
    </row>
    <row r="27" spans="1:28" ht="15" customHeight="1">
      <c r="F27" s="65"/>
      <c r="G27" s="65"/>
      <c r="H27" s="65"/>
      <c r="I27" s="65"/>
      <c r="J27" s="66"/>
      <c r="K27" s="65"/>
      <c r="L27" s="66"/>
      <c r="M27" s="66"/>
      <c r="N27" s="66"/>
      <c r="O27" s="66"/>
      <c r="P27" s="66"/>
      <c r="Q27" s="67"/>
      <c r="R27" s="66"/>
      <c r="S27" s="66"/>
      <c r="T27" s="66"/>
      <c r="U27" s="66"/>
      <c r="V27" s="66"/>
      <c r="W27" s="66"/>
      <c r="X27" s="66"/>
      <c r="Y27" s="66"/>
      <c r="Z27" s="66"/>
      <c r="AA27" s="68"/>
    </row>
    <row r="28" spans="1:28" ht="21" customHeight="1">
      <c r="A28" s="12" t="s">
        <v>31</v>
      </c>
      <c r="F28" s="69" t="str">
        <f>+IF(F23="","",F17*F23)</f>
        <v/>
      </c>
      <c r="G28" s="69" t="str">
        <f t="shared" ref="G28:AA28" si="4">+IF(G23="","",G17*G23)</f>
        <v/>
      </c>
      <c r="H28" s="69">
        <f t="shared" si="4"/>
        <v>20000</v>
      </c>
      <c r="I28" s="69">
        <f t="shared" si="4"/>
        <v>20000</v>
      </c>
      <c r="J28" s="69">
        <f t="shared" si="4"/>
        <v>25000</v>
      </c>
      <c r="K28" s="69">
        <f t="shared" si="4"/>
        <v>20000</v>
      </c>
      <c r="L28" s="69">
        <f t="shared" si="4"/>
        <v>25000</v>
      </c>
      <c r="M28" s="69">
        <f t="shared" si="4"/>
        <v>25000</v>
      </c>
      <c r="N28" s="69">
        <f t="shared" si="4"/>
        <v>30000</v>
      </c>
      <c r="O28" s="69">
        <f t="shared" si="4"/>
        <v>30000</v>
      </c>
      <c r="P28" s="69">
        <f t="shared" si="4"/>
        <v>25000</v>
      </c>
      <c r="Q28" s="69">
        <f t="shared" si="4"/>
        <v>25000</v>
      </c>
      <c r="R28" s="69">
        <f t="shared" si="4"/>
        <v>25000</v>
      </c>
      <c r="S28" s="69">
        <f t="shared" si="4"/>
        <v>25000</v>
      </c>
      <c r="T28" s="69">
        <f t="shared" si="4"/>
        <v>25000</v>
      </c>
      <c r="U28" s="69" t="str">
        <f t="shared" si="4"/>
        <v/>
      </c>
      <c r="V28" s="69" t="str">
        <f t="shared" si="4"/>
        <v/>
      </c>
      <c r="W28" s="69">
        <f t="shared" si="4"/>
        <v>20000</v>
      </c>
      <c r="X28" s="69">
        <f t="shared" si="4"/>
        <v>20000</v>
      </c>
      <c r="Y28" s="69">
        <f t="shared" si="4"/>
        <v>20000</v>
      </c>
      <c r="Z28" s="69">
        <f t="shared" si="4"/>
        <v>20000</v>
      </c>
      <c r="AA28" s="69" t="str">
        <f t="shared" si="4"/>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29">
        <f>+SUM(F26:AA26)</f>
        <v>855000</v>
      </c>
      <c r="AB40" s="130"/>
    </row>
    <row r="41" spans="23:28">
      <c r="Y41" s="128"/>
      <c r="Z41" s="85"/>
      <c r="AA41" s="131"/>
      <c r="AB41" s="132"/>
    </row>
    <row r="42" spans="23:28" ht="13.5" thickBot="1">
      <c r="Y42" s="133" t="s">
        <v>53</v>
      </c>
      <c r="Z42" s="134"/>
      <c r="AA42" s="137">
        <f>+SUM(F28:AA28)</f>
        <v>400000</v>
      </c>
      <c r="AB42" s="138"/>
    </row>
    <row r="43" spans="23:28" ht="13.5" thickBot="1">
      <c r="Y43" s="135"/>
      <c r="Z43" s="136"/>
      <c r="AA43" s="139"/>
      <c r="AB43" s="140"/>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W46:X48"/>
    <mergeCell ref="Y46:AB48"/>
    <mergeCell ref="Y30:AB35"/>
    <mergeCell ref="Y40:Z41"/>
    <mergeCell ref="AA40:AB41"/>
    <mergeCell ref="Y42:Z43"/>
    <mergeCell ref="AA42:AB43"/>
  </mergeCells>
  <phoneticPr fontId="1"/>
  <conditionalFormatting sqref="E5:E15">
    <cfRule type="cellIs" dxfId="9" priority="1" operator="equal">
      <formula>$AD$3</formula>
    </cfRule>
    <cfRule type="cellIs" dxfId="8" priority="2" operator="equal">
      <formula>$AD$2</formula>
    </cfRule>
  </conditionalFormatting>
  <dataValidations count="1">
    <dataValidation type="list" allowBlank="1" showInputMessage="1" showErrorMessage="1" sqref="E5:E15" xr:uid="{00000000-0002-0000-0900-000000000000}">
      <formula1>$AD$2:$AD$3</formula1>
    </dataValidation>
  </dataValidations>
  <pageMargins left="0.7" right="0.7" top="0.75" bottom="0.75" header="0.3" footer="0.3"/>
  <pageSetup paperSize="8" scale="60"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D50"/>
  <sheetViews>
    <sheetView view="pageBreakPreview" zoomScale="55" zoomScaleNormal="100" zoomScaleSheetLayoutView="55" workbookViewId="0">
      <selection activeCell="N2" sqref="N2"/>
    </sheetView>
  </sheetViews>
  <sheetFormatPr defaultColWidth="9" defaultRowHeight="13"/>
  <cols>
    <col min="1" max="1" width="4.08203125" style="1" customWidth="1"/>
    <col min="2" max="3" width="21.25" style="2" customWidth="1"/>
    <col min="4" max="4" width="6.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42</v>
      </c>
    </row>
    <row r="2" spans="1:30" ht="34.5" customHeight="1">
      <c r="A2" s="47" t="s">
        <v>59</v>
      </c>
      <c r="B2" s="4"/>
      <c r="C2" s="17"/>
      <c r="D2" s="17"/>
      <c r="E2" s="17"/>
      <c r="F2" s="17"/>
      <c r="G2" s="17"/>
      <c r="H2" s="17"/>
      <c r="I2" s="17"/>
      <c r="J2" s="17"/>
      <c r="N2" s="44" t="s">
        <v>82</v>
      </c>
      <c r="AD2" s="1" t="s">
        <v>44</v>
      </c>
    </row>
    <row r="3" spans="1:30" ht="20.25" customHeight="1" thickBot="1">
      <c r="AD3" s="1" t="s">
        <v>45</v>
      </c>
    </row>
    <row r="4" spans="1:30" ht="20.25" customHeight="1">
      <c r="B4" s="48" t="s">
        <v>60</v>
      </c>
      <c r="C4" s="48" t="s">
        <v>61</v>
      </c>
      <c r="D4" s="48" t="s">
        <v>74</v>
      </c>
      <c r="E4" s="54" t="s">
        <v>43</v>
      </c>
      <c r="F4" s="25">
        <v>45054</v>
      </c>
      <c r="G4" s="25">
        <v>45055</v>
      </c>
      <c r="H4" s="25">
        <v>45056</v>
      </c>
      <c r="I4" s="25">
        <v>45057</v>
      </c>
      <c r="J4" s="25">
        <v>45058</v>
      </c>
      <c r="K4" s="25">
        <v>45059</v>
      </c>
      <c r="L4" s="25">
        <v>45060</v>
      </c>
      <c r="M4" s="25">
        <v>45061</v>
      </c>
      <c r="N4" s="25">
        <v>45062</v>
      </c>
      <c r="O4" s="25">
        <v>45063</v>
      </c>
      <c r="P4" s="25">
        <v>45064</v>
      </c>
      <c r="Q4" s="25">
        <v>45065</v>
      </c>
      <c r="R4" s="25">
        <v>45066</v>
      </c>
      <c r="S4" s="25">
        <v>45067</v>
      </c>
      <c r="T4" s="25">
        <v>45068</v>
      </c>
      <c r="U4" s="25">
        <v>45069</v>
      </c>
      <c r="V4" s="25">
        <v>45070</v>
      </c>
      <c r="W4" s="25">
        <v>45071</v>
      </c>
      <c r="X4" s="25">
        <v>45072</v>
      </c>
      <c r="Y4" s="25">
        <v>45073</v>
      </c>
      <c r="Z4" s="25">
        <v>45074</v>
      </c>
      <c r="AA4" s="25">
        <v>45075</v>
      </c>
      <c r="AB4" s="41"/>
    </row>
    <row r="5" spans="1:30" ht="29.25" customHeight="1">
      <c r="A5" s="49">
        <v>1</v>
      </c>
      <c r="B5" s="23" t="s">
        <v>62</v>
      </c>
      <c r="C5" s="50">
        <v>14611</v>
      </c>
      <c r="D5" s="55">
        <f>DATEDIF(C5,"2023/5/8","Y")</f>
        <v>83</v>
      </c>
      <c r="E5" s="23" t="s">
        <v>44</v>
      </c>
      <c r="F5" s="31" t="s">
        <v>33</v>
      </c>
      <c r="G5" s="18" t="s">
        <v>9</v>
      </c>
      <c r="H5" s="18" t="s">
        <v>11</v>
      </c>
      <c r="I5" s="18" t="s">
        <v>13</v>
      </c>
      <c r="J5" s="18" t="s">
        <v>15</v>
      </c>
      <c r="K5" s="20" t="s">
        <v>17</v>
      </c>
      <c r="L5" s="18" t="s">
        <v>19</v>
      </c>
      <c r="M5" s="18" t="s">
        <v>21</v>
      </c>
      <c r="N5" s="18" t="s">
        <v>23</v>
      </c>
      <c r="O5" s="18" t="s">
        <v>25</v>
      </c>
      <c r="P5" s="18"/>
      <c r="Q5" s="18"/>
      <c r="R5" s="42"/>
      <c r="S5" s="18"/>
      <c r="T5" s="18"/>
      <c r="U5" s="18"/>
      <c r="V5" s="18"/>
      <c r="W5" s="18"/>
      <c r="X5" s="18"/>
      <c r="Y5" s="18"/>
      <c r="Z5" s="18"/>
      <c r="AA5" s="27"/>
    </row>
    <row r="6" spans="1:30" ht="29.25" customHeight="1">
      <c r="A6" s="49">
        <v>2</v>
      </c>
      <c r="B6" s="23" t="s">
        <v>63</v>
      </c>
      <c r="C6" s="50">
        <v>11690</v>
      </c>
      <c r="D6" s="55">
        <f t="shared" ref="D6:D13" si="0">DATEDIF(C6,"2023/5/8","Y")</f>
        <v>91</v>
      </c>
      <c r="E6" s="23" t="s">
        <v>44</v>
      </c>
      <c r="F6" s="20"/>
      <c r="G6" s="32" t="s">
        <v>34</v>
      </c>
      <c r="H6" s="18" t="s">
        <v>8</v>
      </c>
      <c r="I6" s="18" t="s">
        <v>7</v>
      </c>
      <c r="J6" s="32" t="s">
        <v>35</v>
      </c>
      <c r="K6" s="20"/>
      <c r="L6" s="18"/>
      <c r="M6" s="18"/>
      <c r="N6" s="18"/>
      <c r="O6" s="18"/>
      <c r="P6" s="18"/>
      <c r="Q6" s="18"/>
      <c r="R6" s="18"/>
      <c r="S6" s="18"/>
      <c r="T6" s="18"/>
      <c r="U6" s="18"/>
      <c r="V6" s="18"/>
      <c r="W6" s="18"/>
      <c r="X6" s="18"/>
      <c r="Y6" s="18"/>
      <c r="Z6" s="18"/>
      <c r="AA6" s="27"/>
    </row>
    <row r="7" spans="1:30" ht="29.25" customHeight="1">
      <c r="A7" s="49">
        <v>3</v>
      </c>
      <c r="B7" s="23" t="s">
        <v>64</v>
      </c>
      <c r="C7" s="50">
        <v>16440</v>
      </c>
      <c r="D7" s="55">
        <f t="shared" si="0"/>
        <v>78</v>
      </c>
      <c r="E7" s="23" t="s">
        <v>44</v>
      </c>
      <c r="F7" s="20"/>
      <c r="G7" s="32" t="s">
        <v>34</v>
      </c>
      <c r="H7" s="18" t="s">
        <v>8</v>
      </c>
      <c r="I7" s="18" t="s">
        <v>7</v>
      </c>
      <c r="J7" s="32" t="s">
        <v>35</v>
      </c>
      <c r="K7" s="20"/>
      <c r="L7" s="18"/>
      <c r="M7" s="18"/>
      <c r="N7" s="18"/>
      <c r="O7" s="18"/>
      <c r="P7" s="18"/>
      <c r="Q7" s="18"/>
      <c r="R7" s="18"/>
      <c r="S7" s="18"/>
      <c r="T7" s="18"/>
      <c r="U7" s="18"/>
      <c r="V7" s="18"/>
      <c r="W7" s="18"/>
      <c r="X7" s="18"/>
      <c r="Y7" s="18"/>
      <c r="Z7" s="18"/>
      <c r="AA7" s="27"/>
    </row>
    <row r="8" spans="1:30" ht="29.25" customHeight="1">
      <c r="A8" s="49">
        <v>4</v>
      </c>
      <c r="B8" s="23" t="s">
        <v>65</v>
      </c>
      <c r="C8" s="50">
        <v>14249</v>
      </c>
      <c r="D8" s="55">
        <f t="shared" si="0"/>
        <v>84</v>
      </c>
      <c r="E8" s="23" t="s">
        <v>44</v>
      </c>
      <c r="F8" s="20"/>
      <c r="G8" s="18"/>
      <c r="H8" s="32" t="s">
        <v>34</v>
      </c>
      <c r="I8" s="18" t="s">
        <v>8</v>
      </c>
      <c r="J8" s="18" t="s">
        <v>10</v>
      </c>
      <c r="K8" s="20" t="s">
        <v>12</v>
      </c>
      <c r="L8" s="18" t="s">
        <v>14</v>
      </c>
      <c r="M8" s="18" t="s">
        <v>16</v>
      </c>
      <c r="N8" s="18" t="s">
        <v>18</v>
      </c>
      <c r="O8" s="18" t="s">
        <v>20</v>
      </c>
      <c r="P8" s="18" t="s">
        <v>22</v>
      </c>
      <c r="Q8" s="18" t="s">
        <v>24</v>
      </c>
      <c r="R8" s="18"/>
      <c r="S8" s="18"/>
      <c r="T8" s="18"/>
      <c r="U8" s="18"/>
      <c r="V8" s="18"/>
      <c r="W8" s="18"/>
      <c r="X8" s="18"/>
      <c r="Y8" s="18"/>
      <c r="Z8" s="18"/>
      <c r="AA8" s="27"/>
    </row>
    <row r="9" spans="1:30" ht="29.25" customHeight="1">
      <c r="A9" s="49">
        <v>5</v>
      </c>
      <c r="B9" s="23" t="s">
        <v>66</v>
      </c>
      <c r="C9" s="50">
        <v>9867</v>
      </c>
      <c r="D9" s="55">
        <f t="shared" si="0"/>
        <v>96</v>
      </c>
      <c r="E9" s="23" t="s">
        <v>45</v>
      </c>
      <c r="F9" s="20"/>
      <c r="G9" s="18"/>
      <c r="H9" s="18"/>
      <c r="I9" s="18"/>
      <c r="J9" s="32" t="s">
        <v>46</v>
      </c>
      <c r="K9" s="20" t="s">
        <v>8</v>
      </c>
      <c r="L9" s="18" t="s">
        <v>10</v>
      </c>
      <c r="M9" s="18" t="s">
        <v>12</v>
      </c>
      <c r="N9" s="18" t="s">
        <v>14</v>
      </c>
      <c r="O9" s="18" t="s">
        <v>16</v>
      </c>
      <c r="P9" s="18" t="s">
        <v>18</v>
      </c>
      <c r="Q9" s="18"/>
      <c r="R9" s="18"/>
      <c r="S9" s="18"/>
      <c r="T9" s="18"/>
      <c r="U9" s="18"/>
      <c r="V9" s="18"/>
      <c r="W9" s="18"/>
      <c r="X9" s="18"/>
      <c r="Y9" s="18"/>
      <c r="Z9" s="18"/>
      <c r="AA9" s="27"/>
    </row>
    <row r="10" spans="1:30" ht="29.25" customHeight="1">
      <c r="A10" s="49">
        <v>6</v>
      </c>
      <c r="B10" s="23" t="s">
        <v>67</v>
      </c>
      <c r="C10" s="50">
        <v>7311</v>
      </c>
      <c r="D10" s="55">
        <f t="shared" si="0"/>
        <v>103</v>
      </c>
      <c r="E10" s="23" t="s">
        <v>44</v>
      </c>
      <c r="F10" s="20"/>
      <c r="G10" s="18"/>
      <c r="H10" s="18"/>
      <c r="I10" s="18"/>
      <c r="J10" s="18"/>
      <c r="K10" s="31" t="s">
        <v>34</v>
      </c>
      <c r="L10" s="18" t="s">
        <v>8</v>
      </c>
      <c r="M10" s="18" t="s">
        <v>10</v>
      </c>
      <c r="N10" s="18" t="s">
        <v>12</v>
      </c>
      <c r="O10" s="18" t="s">
        <v>14</v>
      </c>
      <c r="P10" s="18" t="s">
        <v>16</v>
      </c>
      <c r="Q10" s="18" t="s">
        <v>18</v>
      </c>
      <c r="R10" s="18" t="s">
        <v>20</v>
      </c>
      <c r="S10" s="18" t="s">
        <v>22</v>
      </c>
      <c r="T10" s="18" t="s">
        <v>24</v>
      </c>
      <c r="U10" s="18"/>
      <c r="V10" s="18"/>
      <c r="W10" s="18"/>
      <c r="X10" s="18"/>
      <c r="Y10" s="18"/>
      <c r="Z10" s="18"/>
      <c r="AA10" s="27"/>
    </row>
    <row r="11" spans="1:30" ht="29.25" customHeight="1">
      <c r="A11" s="49">
        <v>7</v>
      </c>
      <c r="B11" s="23" t="s">
        <v>68</v>
      </c>
      <c r="C11" s="50">
        <v>12061</v>
      </c>
      <c r="D11" s="55">
        <f t="shared" si="0"/>
        <v>90</v>
      </c>
      <c r="E11" s="23" t="s">
        <v>44</v>
      </c>
      <c r="F11" s="21"/>
      <c r="G11" s="3"/>
      <c r="H11" s="3"/>
      <c r="I11" s="3"/>
      <c r="J11" s="3"/>
      <c r="K11" s="21"/>
      <c r="L11" s="32" t="s">
        <v>34</v>
      </c>
      <c r="M11" s="3" t="s">
        <v>8</v>
      </c>
      <c r="N11" s="3" t="s">
        <v>10</v>
      </c>
      <c r="O11" s="3" t="s">
        <v>12</v>
      </c>
      <c r="P11" s="3" t="s">
        <v>14</v>
      </c>
      <c r="Q11" s="3" t="s">
        <v>16</v>
      </c>
      <c r="R11" s="3" t="s">
        <v>18</v>
      </c>
      <c r="S11" s="3" t="s">
        <v>20</v>
      </c>
      <c r="T11" s="3" t="s">
        <v>22</v>
      </c>
      <c r="U11" s="3" t="s">
        <v>24</v>
      </c>
      <c r="V11" s="34" t="s">
        <v>36</v>
      </c>
      <c r="W11" s="34" t="s">
        <v>37</v>
      </c>
      <c r="X11" s="34" t="s">
        <v>38</v>
      </c>
      <c r="Y11" s="34" t="s">
        <v>39</v>
      </c>
      <c r="Z11" s="35" t="s">
        <v>40</v>
      </c>
      <c r="AA11" s="28"/>
    </row>
    <row r="12" spans="1:30" ht="29.25" customHeight="1">
      <c r="A12" s="49">
        <v>8</v>
      </c>
      <c r="B12" s="23" t="s">
        <v>69</v>
      </c>
      <c r="C12" s="50">
        <v>14618</v>
      </c>
      <c r="D12" s="55">
        <f t="shared" si="0"/>
        <v>83</v>
      </c>
      <c r="E12" s="23" t="s">
        <v>44</v>
      </c>
      <c r="F12" s="21"/>
      <c r="G12" s="3"/>
      <c r="H12" s="3"/>
      <c r="I12" s="3"/>
      <c r="J12" s="3"/>
      <c r="K12" s="21"/>
      <c r="L12" s="3"/>
      <c r="M12" s="3"/>
      <c r="N12" s="32" t="s">
        <v>33</v>
      </c>
      <c r="O12" s="3" t="s">
        <v>8</v>
      </c>
      <c r="P12" s="3" t="s">
        <v>10</v>
      </c>
      <c r="Q12" s="3" t="s">
        <v>12</v>
      </c>
      <c r="R12" s="3" t="s">
        <v>14</v>
      </c>
      <c r="S12" s="3" t="s">
        <v>16</v>
      </c>
      <c r="T12" s="3" t="s">
        <v>18</v>
      </c>
      <c r="U12" s="3" t="s">
        <v>20</v>
      </c>
      <c r="V12" s="3" t="s">
        <v>22</v>
      </c>
      <c r="W12" s="3" t="s">
        <v>24</v>
      </c>
      <c r="X12" s="34" t="s">
        <v>36</v>
      </c>
      <c r="Y12" s="34" t="s">
        <v>37</v>
      </c>
      <c r="Z12" s="35" t="s">
        <v>41</v>
      </c>
      <c r="AA12" s="28"/>
    </row>
    <row r="13" spans="1:30" ht="29.25" customHeight="1">
      <c r="A13" s="49">
        <v>9</v>
      </c>
      <c r="B13" s="23" t="s">
        <v>70</v>
      </c>
      <c r="C13" s="50">
        <v>15715</v>
      </c>
      <c r="D13" s="55">
        <f t="shared" si="0"/>
        <v>80</v>
      </c>
      <c r="E13" s="23" t="s">
        <v>45</v>
      </c>
      <c r="F13" s="21"/>
      <c r="G13" s="3"/>
      <c r="H13" s="3"/>
      <c r="I13" s="3"/>
      <c r="J13" s="3"/>
      <c r="K13" s="21"/>
      <c r="L13" s="3"/>
      <c r="M13" s="3"/>
      <c r="N13" s="3"/>
      <c r="O13" s="3"/>
      <c r="P13" s="3"/>
      <c r="Q13" s="32" t="s">
        <v>47</v>
      </c>
      <c r="R13" s="3" t="s">
        <v>8</v>
      </c>
      <c r="S13" s="3" t="s">
        <v>10</v>
      </c>
      <c r="T13" s="43" t="s">
        <v>48</v>
      </c>
      <c r="U13" s="3"/>
      <c r="V13" s="3"/>
      <c r="W13" s="3"/>
      <c r="X13" s="3"/>
      <c r="Y13" s="3"/>
      <c r="Z13" s="3"/>
      <c r="AA13" s="28"/>
    </row>
    <row r="14" spans="1:30" ht="29.25" customHeight="1">
      <c r="A14" s="49">
        <v>10</v>
      </c>
      <c r="B14" s="23" t="s">
        <v>71</v>
      </c>
      <c r="C14" s="50">
        <v>11698</v>
      </c>
      <c r="D14" s="55">
        <f>DATEDIF(C14,"2023/5/8","Y")</f>
        <v>91</v>
      </c>
      <c r="E14" s="23" t="s">
        <v>44</v>
      </c>
      <c r="F14" s="21"/>
      <c r="G14" s="3"/>
      <c r="H14" s="3"/>
      <c r="I14" s="3"/>
      <c r="J14" s="3"/>
      <c r="K14" s="21"/>
      <c r="L14" s="3"/>
      <c r="M14" s="3"/>
      <c r="N14" s="3"/>
      <c r="O14" s="3"/>
      <c r="P14" s="3"/>
      <c r="Q14" s="3"/>
      <c r="R14" s="32" t="s">
        <v>34</v>
      </c>
      <c r="S14" s="3" t="s">
        <v>8</v>
      </c>
      <c r="T14" s="3" t="s">
        <v>10</v>
      </c>
      <c r="U14" s="3" t="s">
        <v>12</v>
      </c>
      <c r="V14" s="3" t="s">
        <v>14</v>
      </c>
      <c r="W14" s="3" t="s">
        <v>16</v>
      </c>
      <c r="X14" s="3" t="s">
        <v>18</v>
      </c>
      <c r="Y14" s="3" t="s">
        <v>20</v>
      </c>
      <c r="Z14" s="43" t="s">
        <v>49</v>
      </c>
      <c r="AA14" s="28"/>
      <c r="AC14" s="1" t="s">
        <v>50</v>
      </c>
    </row>
    <row r="15" spans="1:30" ht="29.25" customHeight="1" thickBot="1">
      <c r="A15" s="49">
        <v>11</v>
      </c>
      <c r="B15" s="46" t="s">
        <v>72</v>
      </c>
      <c r="C15" s="51">
        <v>16813</v>
      </c>
      <c r="D15" s="56">
        <f>DATEDIF(C15,"2023/5/8","Y")</f>
        <v>77</v>
      </c>
      <c r="E15" s="24" t="s">
        <v>44</v>
      </c>
      <c r="F15" s="26"/>
      <c r="G15" s="22"/>
      <c r="H15" s="22"/>
      <c r="I15" s="22"/>
      <c r="J15" s="22"/>
      <c r="K15" s="26"/>
      <c r="L15" s="22"/>
      <c r="M15" s="22"/>
      <c r="N15" s="22"/>
      <c r="O15" s="22"/>
      <c r="P15" s="22"/>
      <c r="Q15" s="22"/>
      <c r="R15" s="22"/>
      <c r="S15" s="22"/>
      <c r="T15" s="22"/>
      <c r="U15" s="22"/>
      <c r="V15" s="22"/>
      <c r="W15" s="33" t="s">
        <v>34</v>
      </c>
      <c r="X15" s="22" t="s">
        <v>6</v>
      </c>
      <c r="Y15" s="22" t="s">
        <v>7</v>
      </c>
      <c r="Z15" s="33" t="s">
        <v>35</v>
      </c>
      <c r="AA15" s="29"/>
    </row>
    <row r="16" spans="1:30" ht="24" customHeight="1">
      <c r="B16" s="17"/>
      <c r="C16" s="17"/>
      <c r="D16" s="17"/>
      <c r="E16" s="17"/>
      <c r="F16" s="52" t="s">
        <v>73</v>
      </c>
    </row>
    <row r="17" spans="1:28" s="5" customFormat="1" ht="24" customHeight="1">
      <c r="A17" s="6" t="s">
        <v>32</v>
      </c>
      <c r="B17" s="7"/>
      <c r="C17" s="7"/>
      <c r="D17" s="7"/>
      <c r="E17" s="7"/>
      <c r="F17" s="7">
        <f>+COUNTA(F5:F15)</f>
        <v>1</v>
      </c>
      <c r="G17" s="7">
        <f t="shared" ref="G17:AA17" si="1">+COUNTA(G5:G15)</f>
        <v>3</v>
      </c>
      <c r="H17" s="7">
        <f t="shared" si="1"/>
        <v>4</v>
      </c>
      <c r="I17" s="7">
        <f t="shared" si="1"/>
        <v>4</v>
      </c>
      <c r="J17" s="7">
        <f t="shared" si="1"/>
        <v>5</v>
      </c>
      <c r="K17" s="7">
        <f t="shared" si="1"/>
        <v>4</v>
      </c>
      <c r="L17" s="7">
        <f t="shared" si="1"/>
        <v>5</v>
      </c>
      <c r="M17" s="7">
        <f t="shared" si="1"/>
        <v>5</v>
      </c>
      <c r="N17" s="7">
        <f t="shared" si="1"/>
        <v>6</v>
      </c>
      <c r="O17" s="7">
        <f t="shared" si="1"/>
        <v>6</v>
      </c>
      <c r="P17" s="7">
        <f t="shared" si="1"/>
        <v>5</v>
      </c>
      <c r="Q17" s="7">
        <f t="shared" si="1"/>
        <v>5</v>
      </c>
      <c r="R17" s="7">
        <f t="shared" si="1"/>
        <v>5</v>
      </c>
      <c r="S17" s="7">
        <f t="shared" si="1"/>
        <v>5</v>
      </c>
      <c r="T17" s="7">
        <f t="shared" si="1"/>
        <v>5</v>
      </c>
      <c r="U17" s="7">
        <f t="shared" si="1"/>
        <v>3</v>
      </c>
      <c r="V17" s="7">
        <f t="shared" si="1"/>
        <v>3</v>
      </c>
      <c r="W17" s="7">
        <f t="shared" si="1"/>
        <v>4</v>
      </c>
      <c r="X17" s="7">
        <f t="shared" si="1"/>
        <v>4</v>
      </c>
      <c r="Y17" s="7">
        <f t="shared" si="1"/>
        <v>4</v>
      </c>
      <c r="Z17" s="7">
        <f t="shared" si="1"/>
        <v>4</v>
      </c>
      <c r="AA17" s="7">
        <f t="shared" si="1"/>
        <v>0</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38">
        <v>1</v>
      </c>
      <c r="G21" s="38">
        <v>1</v>
      </c>
      <c r="H21" s="38">
        <v>1</v>
      </c>
      <c r="I21" s="38">
        <v>1</v>
      </c>
      <c r="J21" s="38">
        <v>1</v>
      </c>
      <c r="K21" s="38">
        <v>1</v>
      </c>
      <c r="L21" s="38">
        <v>1</v>
      </c>
      <c r="M21" s="38">
        <v>1</v>
      </c>
      <c r="N21" s="38">
        <v>1</v>
      </c>
      <c r="O21" s="38">
        <v>1</v>
      </c>
      <c r="P21" s="38">
        <v>1</v>
      </c>
      <c r="Q21" s="38">
        <v>1</v>
      </c>
      <c r="R21" s="38">
        <v>1</v>
      </c>
      <c r="S21" s="38">
        <v>1</v>
      </c>
      <c r="T21" s="38">
        <v>1</v>
      </c>
      <c r="U21" s="38">
        <v>1</v>
      </c>
      <c r="V21" s="38">
        <v>1</v>
      </c>
      <c r="W21" s="38">
        <v>1</v>
      </c>
      <c r="X21" s="38">
        <v>1</v>
      </c>
      <c r="Y21" s="38">
        <v>1</v>
      </c>
      <c r="Z21" s="38">
        <v>1</v>
      </c>
      <c r="AA21" s="38">
        <v>1</v>
      </c>
      <c r="AB21" s="2"/>
    </row>
    <row r="22" spans="1:28">
      <c r="U22" s="2"/>
      <c r="V22" s="2"/>
      <c r="W22" s="2"/>
      <c r="X22" s="2"/>
      <c r="Y22" s="2"/>
      <c r="Z22" s="2"/>
      <c r="AA22" s="2"/>
      <c r="AB22" s="2"/>
    </row>
    <row r="23" spans="1:28" s="12" customFormat="1">
      <c r="A23" s="15" t="s">
        <v>30</v>
      </c>
      <c r="B23" s="16"/>
      <c r="C23" s="16"/>
      <c r="D23" s="16"/>
      <c r="E23" s="16"/>
      <c r="F23" s="37" t="str">
        <f>+IF(F17&gt;4,1,"")</f>
        <v/>
      </c>
      <c r="G23" s="37" t="str">
        <f t="shared" ref="G23:I23" si="2">+IF(G17&gt;4,1,"")</f>
        <v/>
      </c>
      <c r="H23" s="37" t="str">
        <f t="shared" si="2"/>
        <v/>
      </c>
      <c r="I23" s="37" t="str">
        <f t="shared" si="2"/>
        <v/>
      </c>
      <c r="J23" s="37">
        <f>+IF(J17&gt;4,1,"")</f>
        <v>1</v>
      </c>
      <c r="K23" s="37" t="str">
        <f t="shared" ref="K23:AA23" si="3">+IF(K17&gt;4,1,"")</f>
        <v/>
      </c>
      <c r="L23" s="37">
        <f t="shared" si="3"/>
        <v>1</v>
      </c>
      <c r="M23" s="37">
        <f t="shared" si="3"/>
        <v>1</v>
      </c>
      <c r="N23" s="37">
        <f t="shared" si="3"/>
        <v>1</v>
      </c>
      <c r="O23" s="37">
        <f t="shared" si="3"/>
        <v>1</v>
      </c>
      <c r="P23" s="37">
        <f t="shared" si="3"/>
        <v>1</v>
      </c>
      <c r="Q23" s="37">
        <f t="shared" si="3"/>
        <v>1</v>
      </c>
      <c r="R23" s="37">
        <f t="shared" si="3"/>
        <v>1</v>
      </c>
      <c r="S23" s="37">
        <f t="shared" si="3"/>
        <v>1</v>
      </c>
      <c r="T23" s="37">
        <f t="shared" si="3"/>
        <v>1</v>
      </c>
      <c r="U23" s="37" t="str">
        <f t="shared" si="3"/>
        <v/>
      </c>
      <c r="V23" s="37" t="str">
        <f t="shared" si="3"/>
        <v/>
      </c>
      <c r="W23" s="37" t="str">
        <f t="shared" si="3"/>
        <v/>
      </c>
      <c r="X23" s="37" t="str">
        <f t="shared" si="3"/>
        <v/>
      </c>
      <c r="Y23" s="37" t="str">
        <f t="shared" si="3"/>
        <v/>
      </c>
      <c r="Z23" s="37" t="str">
        <f t="shared" si="3"/>
        <v/>
      </c>
      <c r="AA23" s="37" t="str">
        <f t="shared" si="3"/>
        <v/>
      </c>
      <c r="AB23" s="16"/>
    </row>
    <row r="24" spans="1:28" s="12" customFormat="1">
      <c r="A24" s="15" t="s">
        <v>4</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39">
        <f t="shared" ref="F26:K26" si="4">+F17*F21+F17*IF(F23="",0,F23)</f>
        <v>1</v>
      </c>
      <c r="G26" s="39">
        <f t="shared" si="4"/>
        <v>3</v>
      </c>
      <c r="H26" s="39">
        <f t="shared" si="4"/>
        <v>4</v>
      </c>
      <c r="I26" s="39">
        <f t="shared" si="4"/>
        <v>4</v>
      </c>
      <c r="J26" s="39">
        <f t="shared" si="4"/>
        <v>10</v>
      </c>
      <c r="K26" s="39">
        <f t="shared" si="4"/>
        <v>4</v>
      </c>
      <c r="L26" s="39">
        <f t="shared" ref="L26:AA26" si="5">+L17*L21+L17*IF(L23="",0,L23)</f>
        <v>10</v>
      </c>
      <c r="M26" s="39">
        <f t="shared" si="5"/>
        <v>10</v>
      </c>
      <c r="N26" s="39">
        <f t="shared" si="5"/>
        <v>12</v>
      </c>
      <c r="O26" s="39">
        <f t="shared" si="5"/>
        <v>12</v>
      </c>
      <c r="P26" s="39">
        <f t="shared" si="5"/>
        <v>10</v>
      </c>
      <c r="Q26" s="39">
        <f t="shared" si="5"/>
        <v>10</v>
      </c>
      <c r="R26" s="39">
        <f t="shared" si="5"/>
        <v>10</v>
      </c>
      <c r="S26" s="39">
        <f t="shared" si="5"/>
        <v>10</v>
      </c>
      <c r="T26" s="39">
        <f t="shared" si="5"/>
        <v>10</v>
      </c>
      <c r="U26" s="39">
        <f t="shared" si="5"/>
        <v>3</v>
      </c>
      <c r="V26" s="39">
        <f t="shared" si="5"/>
        <v>3</v>
      </c>
      <c r="W26" s="39">
        <f t="shared" si="5"/>
        <v>4</v>
      </c>
      <c r="X26" s="39">
        <f t="shared" si="5"/>
        <v>4</v>
      </c>
      <c r="Y26" s="39">
        <f t="shared" si="5"/>
        <v>4</v>
      </c>
      <c r="Z26" s="39">
        <f t="shared" si="5"/>
        <v>4</v>
      </c>
      <c r="AA26" s="39">
        <f t="shared" si="5"/>
        <v>0</v>
      </c>
      <c r="AB26" s="9" t="s">
        <v>2</v>
      </c>
    </row>
    <row r="27" spans="1:28" ht="15" customHeight="1">
      <c r="J27" s="11"/>
      <c r="L27" s="11"/>
      <c r="M27" s="11"/>
      <c r="N27" s="11"/>
      <c r="O27" s="11"/>
      <c r="P27" s="11"/>
      <c r="Q27" s="30"/>
      <c r="R27" s="11"/>
      <c r="S27" s="11"/>
      <c r="T27" s="11"/>
      <c r="U27" s="11"/>
      <c r="V27" s="11"/>
      <c r="W27" s="11"/>
      <c r="X27" s="11"/>
      <c r="Y27" s="11"/>
      <c r="Z27" s="11"/>
    </row>
    <row r="28" spans="1:28" ht="21" customHeight="1">
      <c r="A28" s="12" t="s">
        <v>31</v>
      </c>
      <c r="F28" s="40" t="str">
        <f>+IF(F23="","",F17*F23)</f>
        <v/>
      </c>
      <c r="G28" s="40" t="str">
        <f t="shared" ref="G28:AA28" si="6">+IF(G23="","",G17*G23)</f>
        <v/>
      </c>
      <c r="H28" s="40" t="str">
        <f t="shared" si="6"/>
        <v/>
      </c>
      <c r="I28" s="40" t="str">
        <f t="shared" si="6"/>
        <v/>
      </c>
      <c r="J28" s="40">
        <f t="shared" si="6"/>
        <v>5</v>
      </c>
      <c r="K28" s="40" t="str">
        <f t="shared" si="6"/>
        <v/>
      </c>
      <c r="L28" s="40">
        <f t="shared" si="6"/>
        <v>5</v>
      </c>
      <c r="M28" s="40">
        <f t="shared" si="6"/>
        <v>5</v>
      </c>
      <c r="N28" s="40">
        <f t="shared" si="6"/>
        <v>6</v>
      </c>
      <c r="O28" s="40">
        <f t="shared" si="6"/>
        <v>6</v>
      </c>
      <c r="P28" s="40">
        <f t="shared" si="6"/>
        <v>5</v>
      </c>
      <c r="Q28" s="40">
        <f t="shared" si="6"/>
        <v>5</v>
      </c>
      <c r="R28" s="40">
        <f t="shared" si="6"/>
        <v>5</v>
      </c>
      <c r="S28" s="40">
        <f t="shared" si="6"/>
        <v>5</v>
      </c>
      <c r="T28" s="40">
        <f t="shared" si="6"/>
        <v>5</v>
      </c>
      <c r="U28" s="40" t="str">
        <f t="shared" si="6"/>
        <v/>
      </c>
      <c r="V28" s="40" t="str">
        <f t="shared" si="6"/>
        <v/>
      </c>
      <c r="W28" s="40" t="str">
        <f t="shared" si="6"/>
        <v/>
      </c>
      <c r="X28" s="40" t="str">
        <f t="shared" si="6"/>
        <v/>
      </c>
      <c r="Y28" s="40" t="str">
        <f t="shared" si="6"/>
        <v/>
      </c>
      <c r="Z28" s="40" t="str">
        <f t="shared" si="6"/>
        <v/>
      </c>
      <c r="AA28" s="40" t="str">
        <f t="shared" si="6"/>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41">
        <f>+SUM(F26:AA26)</f>
        <v>142</v>
      </c>
      <c r="AB40" s="126"/>
    </row>
    <row r="41" spans="23:28">
      <c r="Y41" s="128"/>
      <c r="Z41" s="85"/>
      <c r="AA41" s="142"/>
      <c r="AB41" s="143"/>
    </row>
    <row r="42" spans="23:28" ht="13.5" thickBot="1">
      <c r="Y42" s="133" t="s">
        <v>53</v>
      </c>
      <c r="Z42" s="134"/>
      <c r="AA42" s="144">
        <f>+SUM(F28:AA28)</f>
        <v>52</v>
      </c>
      <c r="AB42" s="145"/>
    </row>
    <row r="43" spans="23:28" ht="13.5" thickBot="1">
      <c r="Y43" s="135"/>
      <c r="Z43" s="136"/>
      <c r="AA43" s="146"/>
      <c r="AB43" s="135"/>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Y46:AB48"/>
    <mergeCell ref="W46:X48"/>
    <mergeCell ref="Y30:AB35"/>
    <mergeCell ref="Y40:Z41"/>
    <mergeCell ref="AA40:AB41"/>
    <mergeCell ref="Y42:Z43"/>
    <mergeCell ref="AA42:AB43"/>
  </mergeCells>
  <phoneticPr fontId="1"/>
  <conditionalFormatting sqref="E5:E15">
    <cfRule type="cellIs" dxfId="7" priority="1" operator="equal">
      <formula>$AD$3</formula>
    </cfRule>
    <cfRule type="cellIs" dxfId="6" priority="2" operator="equal">
      <formula>$AD$2</formula>
    </cfRule>
  </conditionalFormatting>
  <dataValidations count="1">
    <dataValidation type="list" allowBlank="1" showInputMessage="1" showErrorMessage="1" sqref="E5:E15" xr:uid="{00000000-0002-0000-0600-000000000000}">
      <formula1>$AD$2:$AD$3</formula1>
    </dataValidation>
  </dataValidations>
  <pageMargins left="0.7" right="0.7" top="0.75" bottom="0.75" header="0.3" footer="0.3"/>
  <pageSetup paperSize="8" scale="60"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D50"/>
  <sheetViews>
    <sheetView view="pageBreakPreview" zoomScale="70" zoomScaleNormal="100" zoomScaleSheetLayoutView="70" workbookViewId="0">
      <selection activeCell="N3" sqref="N3"/>
    </sheetView>
  </sheetViews>
  <sheetFormatPr defaultColWidth="9" defaultRowHeight="13"/>
  <cols>
    <col min="1" max="1" width="4" style="1" customWidth="1"/>
    <col min="2" max="3" width="21.25" style="2" customWidth="1"/>
    <col min="4" max="4" width="6.7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42</v>
      </c>
    </row>
    <row r="2" spans="1:30" ht="34.5" customHeight="1">
      <c r="A2" s="47" t="s">
        <v>59</v>
      </c>
      <c r="B2" s="17"/>
      <c r="C2" s="17"/>
      <c r="D2" s="17"/>
      <c r="E2" s="17"/>
      <c r="F2" s="17"/>
      <c r="G2" s="17"/>
      <c r="H2" s="17"/>
      <c r="I2" s="17"/>
      <c r="J2" s="17"/>
      <c r="N2" s="44" t="s">
        <v>83</v>
      </c>
      <c r="AD2" s="1" t="s">
        <v>44</v>
      </c>
    </row>
    <row r="3" spans="1:30" ht="20.25" customHeight="1" thickBot="1">
      <c r="AD3" s="1" t="s">
        <v>45</v>
      </c>
    </row>
    <row r="4" spans="1:30" ht="20.25" customHeight="1">
      <c r="B4" s="48" t="s">
        <v>60</v>
      </c>
      <c r="C4" s="48" t="s">
        <v>61</v>
      </c>
      <c r="D4" s="48" t="s">
        <v>74</v>
      </c>
      <c r="E4" s="54" t="s">
        <v>43</v>
      </c>
      <c r="F4" s="25">
        <v>45054</v>
      </c>
      <c r="G4" s="25">
        <v>45055</v>
      </c>
      <c r="H4" s="25">
        <v>45056</v>
      </c>
      <c r="I4" s="25">
        <v>45057</v>
      </c>
      <c r="J4" s="25">
        <v>45058</v>
      </c>
      <c r="K4" s="25">
        <v>45059</v>
      </c>
      <c r="L4" s="25">
        <v>45060</v>
      </c>
      <c r="M4" s="25">
        <v>45061</v>
      </c>
      <c r="N4" s="25">
        <v>45062</v>
      </c>
      <c r="O4" s="25">
        <v>45063</v>
      </c>
      <c r="P4" s="25">
        <v>45064</v>
      </c>
      <c r="Q4" s="25">
        <v>45065</v>
      </c>
      <c r="R4" s="25">
        <v>45066</v>
      </c>
      <c r="S4" s="25">
        <v>45067</v>
      </c>
      <c r="T4" s="25">
        <v>45068</v>
      </c>
      <c r="U4" s="25">
        <v>45069</v>
      </c>
      <c r="V4" s="25">
        <v>45070</v>
      </c>
      <c r="W4" s="25">
        <v>45071</v>
      </c>
      <c r="X4" s="25">
        <v>45072</v>
      </c>
      <c r="Y4" s="25">
        <v>45073</v>
      </c>
      <c r="Z4" s="25">
        <v>45074</v>
      </c>
      <c r="AA4" s="25">
        <v>45075</v>
      </c>
      <c r="AB4" s="41"/>
    </row>
    <row r="5" spans="1:30" ht="29.25" customHeight="1">
      <c r="A5" s="49">
        <v>1</v>
      </c>
      <c r="B5" s="23" t="s">
        <v>62</v>
      </c>
      <c r="C5" s="50">
        <v>14611</v>
      </c>
      <c r="D5" s="55">
        <f>DATEDIF(C5,"2023/5/8","Y")</f>
        <v>83</v>
      </c>
      <c r="E5" s="23" t="s">
        <v>44</v>
      </c>
      <c r="F5" s="31" t="s">
        <v>33</v>
      </c>
      <c r="G5" s="18" t="s">
        <v>6</v>
      </c>
      <c r="H5" s="18" t="s">
        <v>7</v>
      </c>
      <c r="I5" s="18" t="s">
        <v>13</v>
      </c>
      <c r="J5" s="18" t="s">
        <v>15</v>
      </c>
      <c r="K5" s="20" t="s">
        <v>17</v>
      </c>
      <c r="L5" s="18" t="s">
        <v>19</v>
      </c>
      <c r="M5" s="18" t="s">
        <v>21</v>
      </c>
      <c r="N5" s="18" t="s">
        <v>23</v>
      </c>
      <c r="O5" s="18" t="s">
        <v>25</v>
      </c>
      <c r="P5" s="18"/>
      <c r="Q5" s="18"/>
      <c r="R5" s="42"/>
      <c r="S5" s="18"/>
      <c r="T5" s="18"/>
      <c r="U5" s="18"/>
      <c r="V5" s="18"/>
      <c r="W5" s="18"/>
      <c r="X5" s="18"/>
      <c r="Y5" s="18"/>
      <c r="Z5" s="18"/>
      <c r="AA5" s="27"/>
    </row>
    <row r="6" spans="1:30" ht="29.25" customHeight="1">
      <c r="A6" s="49">
        <v>2</v>
      </c>
      <c r="B6" s="23" t="s">
        <v>63</v>
      </c>
      <c r="C6" s="50">
        <v>11690</v>
      </c>
      <c r="D6" s="55">
        <f t="shared" ref="D6:D13" si="0">DATEDIF(C6,"2023/5/8","Y")</f>
        <v>91</v>
      </c>
      <c r="E6" s="23" t="s">
        <v>44</v>
      </c>
      <c r="F6" s="20"/>
      <c r="G6" s="32" t="s">
        <v>33</v>
      </c>
      <c r="H6" s="18" t="s">
        <v>8</v>
      </c>
      <c r="I6" s="18" t="s">
        <v>7</v>
      </c>
      <c r="J6" s="32" t="s">
        <v>35</v>
      </c>
      <c r="K6" s="20"/>
      <c r="L6" s="18"/>
      <c r="M6" s="18"/>
      <c r="N6" s="18"/>
      <c r="O6" s="18"/>
      <c r="P6" s="18"/>
      <c r="Q6" s="18"/>
      <c r="R6" s="18"/>
      <c r="S6" s="18"/>
      <c r="T6" s="18"/>
      <c r="U6" s="18"/>
      <c r="V6" s="18"/>
      <c r="W6" s="18"/>
      <c r="X6" s="18"/>
      <c r="Y6" s="18"/>
      <c r="Z6" s="18"/>
      <c r="AA6" s="27"/>
    </row>
    <row r="7" spans="1:30" ht="29.25" customHeight="1">
      <c r="A7" s="49">
        <v>3</v>
      </c>
      <c r="B7" s="23" t="s">
        <v>64</v>
      </c>
      <c r="C7" s="50">
        <v>16440</v>
      </c>
      <c r="D7" s="55">
        <f t="shared" si="0"/>
        <v>78</v>
      </c>
      <c r="E7" s="23" t="s">
        <v>44</v>
      </c>
      <c r="F7" s="20"/>
      <c r="G7" s="32" t="s">
        <v>33</v>
      </c>
      <c r="H7" s="18" t="s">
        <v>8</v>
      </c>
      <c r="I7" s="18" t="s">
        <v>7</v>
      </c>
      <c r="J7" s="32" t="s">
        <v>35</v>
      </c>
      <c r="K7" s="20"/>
      <c r="L7" s="18"/>
      <c r="M7" s="18"/>
      <c r="N7" s="18"/>
      <c r="O7" s="18"/>
      <c r="P7" s="18"/>
      <c r="Q7" s="18"/>
      <c r="R7" s="18"/>
      <c r="S7" s="18"/>
      <c r="T7" s="18"/>
      <c r="U7" s="18"/>
      <c r="V7" s="18"/>
      <c r="W7" s="18"/>
      <c r="X7" s="18"/>
      <c r="Y7" s="18"/>
      <c r="Z7" s="18"/>
      <c r="AA7" s="27"/>
    </row>
    <row r="8" spans="1:30" ht="29.25" customHeight="1">
      <c r="A8" s="49">
        <v>4</v>
      </c>
      <c r="B8" s="23" t="s">
        <v>65</v>
      </c>
      <c r="C8" s="50">
        <v>14249</v>
      </c>
      <c r="D8" s="55">
        <f t="shared" si="0"/>
        <v>84</v>
      </c>
      <c r="E8" s="23" t="s">
        <v>44</v>
      </c>
      <c r="F8" s="20"/>
      <c r="G8" s="18"/>
      <c r="H8" s="32" t="s">
        <v>33</v>
      </c>
      <c r="I8" s="18" t="s">
        <v>8</v>
      </c>
      <c r="J8" s="18" t="s">
        <v>10</v>
      </c>
      <c r="K8" s="20" t="s">
        <v>12</v>
      </c>
      <c r="L8" s="18" t="s">
        <v>14</v>
      </c>
      <c r="M8" s="18" t="s">
        <v>16</v>
      </c>
      <c r="N8" s="18" t="s">
        <v>18</v>
      </c>
      <c r="O8" s="18" t="s">
        <v>20</v>
      </c>
      <c r="P8" s="18" t="s">
        <v>22</v>
      </c>
      <c r="Q8" s="18" t="s">
        <v>24</v>
      </c>
      <c r="R8" s="18"/>
      <c r="S8" s="18"/>
      <c r="T8" s="18"/>
      <c r="U8" s="18"/>
      <c r="V8" s="18"/>
      <c r="W8" s="18"/>
      <c r="X8" s="18"/>
      <c r="Y8" s="18"/>
      <c r="Z8" s="18"/>
      <c r="AA8" s="27"/>
    </row>
    <row r="9" spans="1:30" ht="29.25" customHeight="1">
      <c r="A9" s="49">
        <v>5</v>
      </c>
      <c r="B9" s="23" t="s">
        <v>66</v>
      </c>
      <c r="C9" s="50">
        <v>9867</v>
      </c>
      <c r="D9" s="55">
        <f t="shared" si="0"/>
        <v>96</v>
      </c>
      <c r="E9" s="23" t="s">
        <v>45</v>
      </c>
      <c r="F9" s="20"/>
      <c r="G9" s="18"/>
      <c r="H9" s="18"/>
      <c r="I9" s="18"/>
      <c r="J9" s="32" t="s">
        <v>46</v>
      </c>
      <c r="K9" s="20" t="s">
        <v>8</v>
      </c>
      <c r="L9" s="18" t="s">
        <v>10</v>
      </c>
      <c r="M9" s="18" t="s">
        <v>12</v>
      </c>
      <c r="N9" s="18" t="s">
        <v>14</v>
      </c>
      <c r="O9" s="18" t="s">
        <v>16</v>
      </c>
      <c r="P9" s="18" t="s">
        <v>18</v>
      </c>
      <c r="Q9" s="18"/>
      <c r="R9" s="18"/>
      <c r="S9" s="18"/>
      <c r="T9" s="18"/>
      <c r="U9" s="18"/>
      <c r="V9" s="18"/>
      <c r="W9" s="18"/>
      <c r="X9" s="18"/>
      <c r="Y9" s="18"/>
      <c r="Z9" s="18"/>
      <c r="AA9" s="27"/>
    </row>
    <row r="10" spans="1:30" ht="29.25" customHeight="1">
      <c r="A10" s="49">
        <v>6</v>
      </c>
      <c r="B10" s="23" t="s">
        <v>67</v>
      </c>
      <c r="C10" s="50">
        <v>7311</v>
      </c>
      <c r="D10" s="55">
        <f t="shared" si="0"/>
        <v>103</v>
      </c>
      <c r="E10" s="23" t="s">
        <v>44</v>
      </c>
      <c r="F10" s="20"/>
      <c r="G10" s="18"/>
      <c r="H10" s="18"/>
      <c r="I10" s="18"/>
      <c r="J10" s="18"/>
      <c r="K10" s="31" t="s">
        <v>33</v>
      </c>
      <c r="L10" s="18" t="s">
        <v>8</v>
      </c>
      <c r="M10" s="18" t="s">
        <v>10</v>
      </c>
      <c r="N10" s="18" t="s">
        <v>12</v>
      </c>
      <c r="O10" s="18" t="s">
        <v>14</v>
      </c>
      <c r="P10" s="18" t="s">
        <v>16</v>
      </c>
      <c r="Q10" s="18" t="s">
        <v>18</v>
      </c>
      <c r="R10" s="18" t="s">
        <v>20</v>
      </c>
      <c r="S10" s="18" t="s">
        <v>22</v>
      </c>
      <c r="T10" s="18" t="s">
        <v>24</v>
      </c>
      <c r="U10" s="18"/>
      <c r="V10" s="18"/>
      <c r="W10" s="18"/>
      <c r="X10" s="18"/>
      <c r="Y10" s="18"/>
      <c r="Z10" s="18"/>
      <c r="AA10" s="27"/>
    </row>
    <row r="11" spans="1:30" ht="29.25" customHeight="1">
      <c r="A11" s="49">
        <v>7</v>
      </c>
      <c r="B11" s="23" t="s">
        <v>68</v>
      </c>
      <c r="C11" s="50">
        <v>12061</v>
      </c>
      <c r="D11" s="55">
        <f t="shared" si="0"/>
        <v>90</v>
      </c>
      <c r="E11" s="23" t="s">
        <v>44</v>
      </c>
      <c r="F11" s="21"/>
      <c r="G11" s="3"/>
      <c r="H11" s="3"/>
      <c r="I11" s="3"/>
      <c r="J11" s="3"/>
      <c r="K11" s="21"/>
      <c r="L11" s="32" t="s">
        <v>33</v>
      </c>
      <c r="M11" s="3" t="s">
        <v>8</v>
      </c>
      <c r="N11" s="3" t="s">
        <v>10</v>
      </c>
      <c r="O11" s="3" t="s">
        <v>12</v>
      </c>
      <c r="P11" s="3" t="s">
        <v>14</v>
      </c>
      <c r="Q11" s="3" t="s">
        <v>16</v>
      </c>
      <c r="R11" s="3" t="s">
        <v>18</v>
      </c>
      <c r="S11" s="3" t="s">
        <v>20</v>
      </c>
      <c r="T11" s="3" t="s">
        <v>22</v>
      </c>
      <c r="U11" s="3" t="s">
        <v>24</v>
      </c>
      <c r="V11" s="34" t="s">
        <v>26</v>
      </c>
      <c r="W11" s="34" t="s">
        <v>27</v>
      </c>
      <c r="X11" s="34" t="s">
        <v>28</v>
      </c>
      <c r="Y11" s="34" t="s">
        <v>29</v>
      </c>
      <c r="Z11" s="35" t="s">
        <v>40</v>
      </c>
      <c r="AA11" s="28"/>
    </row>
    <row r="12" spans="1:30" ht="29.25" customHeight="1">
      <c r="A12" s="49">
        <v>8</v>
      </c>
      <c r="B12" s="23" t="s">
        <v>69</v>
      </c>
      <c r="C12" s="50">
        <v>14618</v>
      </c>
      <c r="D12" s="55">
        <f t="shared" si="0"/>
        <v>83</v>
      </c>
      <c r="E12" s="23" t="s">
        <v>44</v>
      </c>
      <c r="F12" s="21"/>
      <c r="G12" s="3"/>
      <c r="H12" s="3"/>
      <c r="I12" s="3"/>
      <c r="J12" s="3"/>
      <c r="K12" s="21"/>
      <c r="L12" s="3"/>
      <c r="M12" s="3"/>
      <c r="N12" s="32" t="s">
        <v>33</v>
      </c>
      <c r="O12" s="3" t="s">
        <v>8</v>
      </c>
      <c r="P12" s="3" t="s">
        <v>10</v>
      </c>
      <c r="Q12" s="3" t="s">
        <v>12</v>
      </c>
      <c r="R12" s="3" t="s">
        <v>14</v>
      </c>
      <c r="S12" s="3" t="s">
        <v>16</v>
      </c>
      <c r="T12" s="3" t="s">
        <v>18</v>
      </c>
      <c r="U12" s="3" t="s">
        <v>20</v>
      </c>
      <c r="V12" s="3" t="s">
        <v>22</v>
      </c>
      <c r="W12" s="3" t="s">
        <v>24</v>
      </c>
      <c r="X12" s="34" t="s">
        <v>26</v>
      </c>
      <c r="Y12" s="34" t="s">
        <v>27</v>
      </c>
      <c r="Z12" s="35" t="s">
        <v>41</v>
      </c>
      <c r="AA12" s="28"/>
    </row>
    <row r="13" spans="1:30" ht="29.25" customHeight="1">
      <c r="A13" s="49">
        <v>9</v>
      </c>
      <c r="B13" s="23" t="s">
        <v>70</v>
      </c>
      <c r="C13" s="50">
        <v>15715</v>
      </c>
      <c r="D13" s="55">
        <f t="shared" si="0"/>
        <v>80</v>
      </c>
      <c r="E13" s="23" t="s">
        <v>45</v>
      </c>
      <c r="F13" s="21"/>
      <c r="G13" s="3"/>
      <c r="H13" s="3"/>
      <c r="I13" s="3"/>
      <c r="J13" s="3"/>
      <c r="K13" s="21"/>
      <c r="L13" s="3"/>
      <c r="M13" s="3"/>
      <c r="N13" s="3"/>
      <c r="O13" s="3"/>
      <c r="P13" s="3"/>
      <c r="Q13" s="32" t="s">
        <v>47</v>
      </c>
      <c r="R13" s="3" t="s">
        <v>8</v>
      </c>
      <c r="S13" s="3" t="s">
        <v>10</v>
      </c>
      <c r="T13" s="43" t="s">
        <v>48</v>
      </c>
      <c r="U13" s="3"/>
      <c r="V13" s="3"/>
      <c r="W13" s="3"/>
      <c r="X13" s="3"/>
      <c r="Y13" s="3"/>
      <c r="Z13" s="3"/>
      <c r="AA13" s="28"/>
    </row>
    <row r="14" spans="1:30" ht="29.25" customHeight="1">
      <c r="A14" s="49">
        <v>10</v>
      </c>
      <c r="B14" s="23" t="s">
        <v>71</v>
      </c>
      <c r="C14" s="50">
        <v>11698</v>
      </c>
      <c r="D14" s="55">
        <f>DATEDIF(C14,"2023/5/8","Y")</f>
        <v>91</v>
      </c>
      <c r="E14" s="23" t="s">
        <v>44</v>
      </c>
      <c r="F14" s="21"/>
      <c r="G14" s="3"/>
      <c r="H14" s="3"/>
      <c r="I14" s="3"/>
      <c r="J14" s="3"/>
      <c r="K14" s="21"/>
      <c r="L14" s="3"/>
      <c r="M14" s="3"/>
      <c r="N14" s="3"/>
      <c r="O14" s="3"/>
      <c r="P14" s="3"/>
      <c r="Q14" s="3"/>
      <c r="R14" s="32" t="s">
        <v>33</v>
      </c>
      <c r="S14" s="3" t="s">
        <v>8</v>
      </c>
      <c r="T14" s="3" t="s">
        <v>10</v>
      </c>
      <c r="U14" s="3" t="s">
        <v>12</v>
      </c>
      <c r="V14" s="3" t="s">
        <v>14</v>
      </c>
      <c r="W14" s="3" t="s">
        <v>16</v>
      </c>
      <c r="X14" s="3" t="s">
        <v>18</v>
      </c>
      <c r="Y14" s="3" t="s">
        <v>20</v>
      </c>
      <c r="Z14" s="43" t="s">
        <v>49</v>
      </c>
      <c r="AA14" s="28"/>
      <c r="AC14" s="1" t="s">
        <v>50</v>
      </c>
    </row>
    <row r="15" spans="1:30" ht="29.25" customHeight="1" thickBot="1">
      <c r="A15" s="49">
        <v>11</v>
      </c>
      <c r="B15" s="46" t="s">
        <v>72</v>
      </c>
      <c r="C15" s="51">
        <v>16813</v>
      </c>
      <c r="D15" s="56">
        <f>DATEDIF(C15,"2023/5/8","Y")</f>
        <v>77</v>
      </c>
      <c r="E15" s="24" t="s">
        <v>44</v>
      </c>
      <c r="F15" s="26"/>
      <c r="G15" s="22"/>
      <c r="H15" s="22"/>
      <c r="I15" s="22"/>
      <c r="J15" s="22"/>
      <c r="K15" s="26"/>
      <c r="L15" s="22"/>
      <c r="M15" s="22"/>
      <c r="N15" s="22"/>
      <c r="O15" s="22"/>
      <c r="P15" s="22"/>
      <c r="Q15" s="22"/>
      <c r="R15" s="22"/>
      <c r="S15" s="22"/>
      <c r="T15" s="22"/>
      <c r="U15" s="22"/>
      <c r="V15" s="22"/>
      <c r="W15" s="33" t="s">
        <v>33</v>
      </c>
      <c r="X15" s="22" t="s">
        <v>6</v>
      </c>
      <c r="Y15" s="22" t="s">
        <v>7</v>
      </c>
      <c r="Z15" s="33" t="s">
        <v>35</v>
      </c>
      <c r="AA15" s="29"/>
    </row>
    <row r="16" spans="1:30" ht="24" customHeight="1">
      <c r="B16" s="17"/>
      <c r="C16" s="17"/>
      <c r="D16" s="17"/>
      <c r="E16" s="17"/>
      <c r="F16" s="52" t="s">
        <v>73</v>
      </c>
    </row>
    <row r="17" spans="1:28" s="5" customFormat="1" ht="24" customHeight="1">
      <c r="A17" s="6" t="s">
        <v>32</v>
      </c>
      <c r="B17" s="7"/>
      <c r="C17" s="7"/>
      <c r="D17" s="7"/>
      <c r="E17" s="7"/>
      <c r="F17" s="7">
        <f>+COUNTA(F5:F15)</f>
        <v>1</v>
      </c>
      <c r="G17" s="7">
        <f t="shared" ref="G17:AA17" si="1">+COUNTA(G5:G15)</f>
        <v>3</v>
      </c>
      <c r="H17" s="7">
        <f t="shared" si="1"/>
        <v>4</v>
      </c>
      <c r="I17" s="7">
        <f t="shared" si="1"/>
        <v>4</v>
      </c>
      <c r="J17" s="7">
        <f t="shared" si="1"/>
        <v>5</v>
      </c>
      <c r="K17" s="7">
        <f t="shared" si="1"/>
        <v>4</v>
      </c>
      <c r="L17" s="7">
        <f t="shared" si="1"/>
        <v>5</v>
      </c>
      <c r="M17" s="7">
        <f t="shared" si="1"/>
        <v>5</v>
      </c>
      <c r="N17" s="7">
        <f t="shared" si="1"/>
        <v>6</v>
      </c>
      <c r="O17" s="7">
        <f t="shared" si="1"/>
        <v>6</v>
      </c>
      <c r="P17" s="7">
        <f t="shared" si="1"/>
        <v>5</v>
      </c>
      <c r="Q17" s="7">
        <f t="shared" si="1"/>
        <v>5</v>
      </c>
      <c r="R17" s="7">
        <f t="shared" si="1"/>
        <v>5</v>
      </c>
      <c r="S17" s="7">
        <f t="shared" si="1"/>
        <v>5</v>
      </c>
      <c r="T17" s="7">
        <f t="shared" si="1"/>
        <v>5</v>
      </c>
      <c r="U17" s="7">
        <f t="shared" si="1"/>
        <v>3</v>
      </c>
      <c r="V17" s="7">
        <f t="shared" si="1"/>
        <v>3</v>
      </c>
      <c r="W17" s="7">
        <f t="shared" si="1"/>
        <v>4</v>
      </c>
      <c r="X17" s="7">
        <f t="shared" si="1"/>
        <v>4</v>
      </c>
      <c r="Y17" s="7">
        <f t="shared" si="1"/>
        <v>4</v>
      </c>
      <c r="Z17" s="7">
        <f t="shared" si="1"/>
        <v>4</v>
      </c>
      <c r="AA17" s="7">
        <f t="shared" si="1"/>
        <v>0</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38">
        <v>1</v>
      </c>
      <c r="G21" s="38">
        <v>1</v>
      </c>
      <c r="H21" s="38">
        <v>1</v>
      </c>
      <c r="I21" s="38">
        <v>1</v>
      </c>
      <c r="J21" s="38">
        <v>1</v>
      </c>
      <c r="K21" s="38">
        <v>1</v>
      </c>
      <c r="L21" s="38">
        <v>1</v>
      </c>
      <c r="M21" s="38">
        <v>1</v>
      </c>
      <c r="N21" s="38">
        <v>1</v>
      </c>
      <c r="O21" s="38">
        <v>1</v>
      </c>
      <c r="P21" s="38">
        <v>1</v>
      </c>
      <c r="Q21" s="38">
        <v>1</v>
      </c>
      <c r="R21" s="38">
        <v>1</v>
      </c>
      <c r="S21" s="38">
        <v>1</v>
      </c>
      <c r="T21" s="38">
        <v>1</v>
      </c>
      <c r="U21" s="38">
        <v>1</v>
      </c>
      <c r="V21" s="38">
        <v>1</v>
      </c>
      <c r="W21" s="38">
        <v>1</v>
      </c>
      <c r="X21" s="38">
        <v>1</v>
      </c>
      <c r="Y21" s="38">
        <v>1</v>
      </c>
      <c r="Z21" s="38">
        <v>1</v>
      </c>
      <c r="AA21" s="38">
        <v>1</v>
      </c>
      <c r="AB21" s="2"/>
    </row>
    <row r="22" spans="1:28">
      <c r="U22" s="2"/>
      <c r="V22" s="2"/>
      <c r="W22" s="2"/>
      <c r="X22" s="2"/>
      <c r="Y22" s="2"/>
      <c r="Z22" s="2"/>
      <c r="AA22" s="2"/>
      <c r="AB22" s="2"/>
    </row>
    <row r="23" spans="1:28" s="12" customFormat="1">
      <c r="A23" s="15" t="s">
        <v>30</v>
      </c>
      <c r="B23" s="16"/>
      <c r="C23" s="16"/>
      <c r="D23" s="16"/>
      <c r="E23" s="16"/>
      <c r="F23" s="37" t="str">
        <f>+IF(F17&gt;1,1,"")</f>
        <v/>
      </c>
      <c r="G23" s="37">
        <f t="shared" ref="G23:AA23" si="2">+IF(G17&gt;1,1,"")</f>
        <v>1</v>
      </c>
      <c r="H23" s="37">
        <f t="shared" si="2"/>
        <v>1</v>
      </c>
      <c r="I23" s="37">
        <f t="shared" si="2"/>
        <v>1</v>
      </c>
      <c r="J23" s="37">
        <f t="shared" si="2"/>
        <v>1</v>
      </c>
      <c r="K23" s="37">
        <f t="shared" si="2"/>
        <v>1</v>
      </c>
      <c r="L23" s="37">
        <f t="shared" si="2"/>
        <v>1</v>
      </c>
      <c r="M23" s="37">
        <f t="shared" si="2"/>
        <v>1</v>
      </c>
      <c r="N23" s="37">
        <f t="shared" si="2"/>
        <v>1</v>
      </c>
      <c r="O23" s="37">
        <f t="shared" si="2"/>
        <v>1</v>
      </c>
      <c r="P23" s="37">
        <f t="shared" si="2"/>
        <v>1</v>
      </c>
      <c r="Q23" s="37">
        <f t="shared" si="2"/>
        <v>1</v>
      </c>
      <c r="R23" s="37">
        <f t="shared" si="2"/>
        <v>1</v>
      </c>
      <c r="S23" s="37">
        <f t="shared" si="2"/>
        <v>1</v>
      </c>
      <c r="T23" s="37">
        <f t="shared" si="2"/>
        <v>1</v>
      </c>
      <c r="U23" s="37">
        <f t="shared" si="2"/>
        <v>1</v>
      </c>
      <c r="V23" s="37">
        <f t="shared" si="2"/>
        <v>1</v>
      </c>
      <c r="W23" s="37">
        <f t="shared" si="2"/>
        <v>1</v>
      </c>
      <c r="X23" s="37">
        <f t="shared" si="2"/>
        <v>1</v>
      </c>
      <c r="Y23" s="37">
        <f t="shared" si="2"/>
        <v>1</v>
      </c>
      <c r="Z23" s="37">
        <f t="shared" si="2"/>
        <v>1</v>
      </c>
      <c r="AA23" s="37" t="str">
        <f t="shared" si="2"/>
        <v/>
      </c>
      <c r="AB23" s="16"/>
    </row>
    <row r="24" spans="1:28" s="12" customFormat="1">
      <c r="A24" s="15" t="s">
        <v>54</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39">
        <f t="shared" ref="F26:K26" si="3">+F17*F21+F17*IF(F23="",0,F23)</f>
        <v>1</v>
      </c>
      <c r="G26" s="39">
        <f t="shared" si="3"/>
        <v>6</v>
      </c>
      <c r="H26" s="39">
        <f t="shared" si="3"/>
        <v>8</v>
      </c>
      <c r="I26" s="39">
        <f t="shared" si="3"/>
        <v>8</v>
      </c>
      <c r="J26" s="39">
        <f t="shared" si="3"/>
        <v>10</v>
      </c>
      <c r="K26" s="39">
        <f t="shared" si="3"/>
        <v>8</v>
      </c>
      <c r="L26" s="39">
        <f t="shared" ref="L26:AA26" si="4">+L17*L21+L17*IF(L23="",0,L23)</f>
        <v>10</v>
      </c>
      <c r="M26" s="39">
        <f t="shared" si="4"/>
        <v>10</v>
      </c>
      <c r="N26" s="39">
        <f t="shared" si="4"/>
        <v>12</v>
      </c>
      <c r="O26" s="39">
        <f t="shared" si="4"/>
        <v>12</v>
      </c>
      <c r="P26" s="39">
        <f t="shared" si="4"/>
        <v>10</v>
      </c>
      <c r="Q26" s="39">
        <f t="shared" si="4"/>
        <v>10</v>
      </c>
      <c r="R26" s="39">
        <f t="shared" si="4"/>
        <v>10</v>
      </c>
      <c r="S26" s="39">
        <f t="shared" si="4"/>
        <v>10</v>
      </c>
      <c r="T26" s="39">
        <f t="shared" si="4"/>
        <v>10</v>
      </c>
      <c r="U26" s="39">
        <f t="shared" si="4"/>
        <v>6</v>
      </c>
      <c r="V26" s="39">
        <f t="shared" si="4"/>
        <v>6</v>
      </c>
      <c r="W26" s="39">
        <f t="shared" si="4"/>
        <v>8</v>
      </c>
      <c r="X26" s="39">
        <f t="shared" si="4"/>
        <v>8</v>
      </c>
      <c r="Y26" s="39">
        <f t="shared" si="4"/>
        <v>8</v>
      </c>
      <c r="Z26" s="39">
        <f t="shared" si="4"/>
        <v>8</v>
      </c>
      <c r="AA26" s="39">
        <f t="shared" si="4"/>
        <v>0</v>
      </c>
      <c r="AB26" s="9" t="s">
        <v>2</v>
      </c>
    </row>
    <row r="27" spans="1:28" ht="15" customHeight="1">
      <c r="J27" s="11"/>
      <c r="L27" s="11"/>
      <c r="M27" s="11"/>
      <c r="N27" s="11"/>
      <c r="O27" s="11"/>
      <c r="P27" s="11"/>
      <c r="Q27" s="30"/>
      <c r="R27" s="11"/>
      <c r="S27" s="11"/>
      <c r="T27" s="11"/>
      <c r="U27" s="11"/>
      <c r="V27" s="11"/>
      <c r="W27" s="11"/>
      <c r="X27" s="11"/>
      <c r="Y27" s="11"/>
      <c r="Z27" s="11"/>
    </row>
    <row r="28" spans="1:28" ht="21" customHeight="1">
      <c r="A28" s="12" t="s">
        <v>31</v>
      </c>
      <c r="F28" s="40" t="str">
        <f>+IF(F23="","",F17*F23)</f>
        <v/>
      </c>
      <c r="G28" s="40">
        <f t="shared" ref="G28:AA28" si="5">+IF(G23="","",G17*G23)</f>
        <v>3</v>
      </c>
      <c r="H28" s="40">
        <f t="shared" si="5"/>
        <v>4</v>
      </c>
      <c r="I28" s="40">
        <f t="shared" si="5"/>
        <v>4</v>
      </c>
      <c r="J28" s="40">
        <f t="shared" si="5"/>
        <v>5</v>
      </c>
      <c r="K28" s="40">
        <f t="shared" si="5"/>
        <v>4</v>
      </c>
      <c r="L28" s="40">
        <f t="shared" si="5"/>
        <v>5</v>
      </c>
      <c r="M28" s="40">
        <f t="shared" si="5"/>
        <v>5</v>
      </c>
      <c r="N28" s="40">
        <f t="shared" si="5"/>
        <v>6</v>
      </c>
      <c r="O28" s="40">
        <f t="shared" si="5"/>
        <v>6</v>
      </c>
      <c r="P28" s="40">
        <f t="shared" si="5"/>
        <v>5</v>
      </c>
      <c r="Q28" s="40">
        <f t="shared" si="5"/>
        <v>5</v>
      </c>
      <c r="R28" s="40">
        <f t="shared" si="5"/>
        <v>5</v>
      </c>
      <c r="S28" s="40">
        <f t="shared" si="5"/>
        <v>5</v>
      </c>
      <c r="T28" s="40">
        <f t="shared" si="5"/>
        <v>5</v>
      </c>
      <c r="U28" s="40">
        <f t="shared" si="5"/>
        <v>3</v>
      </c>
      <c r="V28" s="40">
        <f t="shared" si="5"/>
        <v>3</v>
      </c>
      <c r="W28" s="40">
        <f t="shared" si="5"/>
        <v>4</v>
      </c>
      <c r="X28" s="40">
        <f t="shared" si="5"/>
        <v>4</v>
      </c>
      <c r="Y28" s="40">
        <f t="shared" si="5"/>
        <v>4</v>
      </c>
      <c r="Z28" s="40">
        <f t="shared" si="5"/>
        <v>4</v>
      </c>
      <c r="AA28" s="40" t="str">
        <f t="shared" si="5"/>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41">
        <f>+SUM(F26:AA26)</f>
        <v>179</v>
      </c>
      <c r="AB40" s="126"/>
    </row>
    <row r="41" spans="23:28">
      <c r="Y41" s="128"/>
      <c r="Z41" s="85"/>
      <c r="AA41" s="142"/>
      <c r="AB41" s="143"/>
    </row>
    <row r="42" spans="23:28" ht="13.5" thickBot="1">
      <c r="Y42" s="133" t="s">
        <v>53</v>
      </c>
      <c r="Z42" s="134"/>
      <c r="AA42" s="144">
        <f>+SUM(F28:AA28)</f>
        <v>89</v>
      </c>
      <c r="AB42" s="145"/>
    </row>
    <row r="43" spans="23:28" ht="13.5" thickBot="1">
      <c r="Y43" s="135"/>
      <c r="Z43" s="136"/>
      <c r="AA43" s="146"/>
      <c r="AB43" s="135"/>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W46:X48"/>
    <mergeCell ref="Y46:AB48"/>
    <mergeCell ref="Y30:AB35"/>
    <mergeCell ref="Y40:Z41"/>
    <mergeCell ref="AA40:AB41"/>
    <mergeCell ref="Y42:Z43"/>
    <mergeCell ref="AA42:AB43"/>
  </mergeCells>
  <phoneticPr fontId="1"/>
  <conditionalFormatting sqref="E5:E15">
    <cfRule type="cellIs" dxfId="5" priority="1" operator="equal">
      <formula>$AD$3</formula>
    </cfRule>
    <cfRule type="cellIs" dxfId="4" priority="2" operator="equal">
      <formula>$AD$2</formula>
    </cfRule>
  </conditionalFormatting>
  <dataValidations count="1">
    <dataValidation type="list" allowBlank="1" showInputMessage="1" showErrorMessage="1" sqref="E5:E15" xr:uid="{00000000-0002-0000-0700-000000000000}">
      <formula1>$AD$2:$AD$3</formula1>
    </dataValidation>
  </dataValidations>
  <pageMargins left="0.7" right="0.7" top="0.75" bottom="0.75" header="0.3" footer="0.3"/>
  <pageSetup paperSize="8" scale="60"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AD50"/>
  <sheetViews>
    <sheetView view="pageBreakPreview" topLeftCell="E1" zoomScale="70" zoomScaleNormal="100" zoomScaleSheetLayoutView="70" workbookViewId="0">
      <selection activeCell="E5" sqref="E5:AA15"/>
    </sheetView>
  </sheetViews>
  <sheetFormatPr defaultColWidth="9" defaultRowHeight="13"/>
  <cols>
    <col min="1" max="1" width="4.58203125" style="1" customWidth="1"/>
    <col min="2" max="3" width="21.25" style="2" customWidth="1"/>
    <col min="4" max="4" width="7.0820312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42</v>
      </c>
    </row>
    <row r="2" spans="1:30" ht="34.5" customHeight="1">
      <c r="A2" s="47" t="s">
        <v>59</v>
      </c>
      <c r="B2" s="17"/>
      <c r="C2" s="17"/>
      <c r="D2" s="17"/>
      <c r="E2" s="17"/>
      <c r="F2" s="17"/>
      <c r="G2" s="17"/>
      <c r="H2" s="17"/>
      <c r="I2" s="17"/>
      <c r="J2" s="17"/>
      <c r="N2" s="45" t="s">
        <v>55</v>
      </c>
      <c r="AD2" s="1" t="s">
        <v>44</v>
      </c>
    </row>
    <row r="3" spans="1:30" ht="20.25" customHeight="1" thickBot="1">
      <c r="AD3" s="1" t="s">
        <v>45</v>
      </c>
    </row>
    <row r="4" spans="1:30" ht="20.25" customHeight="1">
      <c r="B4" s="48" t="s">
        <v>60</v>
      </c>
      <c r="C4" s="48" t="s">
        <v>61</v>
      </c>
      <c r="D4" s="48" t="s">
        <v>75</v>
      </c>
      <c r="E4" s="54" t="s">
        <v>43</v>
      </c>
      <c r="F4" s="25">
        <v>45017</v>
      </c>
      <c r="G4" s="25">
        <v>45018</v>
      </c>
      <c r="H4" s="25">
        <v>45019</v>
      </c>
      <c r="I4" s="25">
        <v>45020</v>
      </c>
      <c r="J4" s="25">
        <v>45021</v>
      </c>
      <c r="K4" s="25">
        <v>45022</v>
      </c>
      <c r="L4" s="25">
        <v>45023</v>
      </c>
      <c r="M4" s="25">
        <v>45024</v>
      </c>
      <c r="N4" s="25">
        <v>45025</v>
      </c>
      <c r="O4" s="25">
        <v>45026</v>
      </c>
      <c r="P4" s="25">
        <v>45027</v>
      </c>
      <c r="Q4" s="25">
        <v>45028</v>
      </c>
      <c r="R4" s="25">
        <v>45029</v>
      </c>
      <c r="S4" s="25">
        <v>45030</v>
      </c>
      <c r="T4" s="25">
        <v>45031</v>
      </c>
      <c r="U4" s="25">
        <v>45032</v>
      </c>
      <c r="V4" s="25">
        <v>45033</v>
      </c>
      <c r="W4" s="25">
        <v>45034</v>
      </c>
      <c r="X4" s="25">
        <v>45035</v>
      </c>
      <c r="Y4" s="25">
        <v>45036</v>
      </c>
      <c r="Z4" s="25">
        <v>45037</v>
      </c>
      <c r="AA4" s="25">
        <v>45038</v>
      </c>
      <c r="AB4" s="41"/>
    </row>
    <row r="5" spans="1:30" ht="29.25" customHeight="1">
      <c r="A5" s="49">
        <v>1</v>
      </c>
      <c r="B5" s="23" t="s">
        <v>62</v>
      </c>
      <c r="C5" s="50">
        <v>14611</v>
      </c>
      <c r="D5" s="55">
        <f>DATEDIF(C5,"2023/4/1","Y")</f>
        <v>83</v>
      </c>
      <c r="E5" s="23" t="s">
        <v>44</v>
      </c>
      <c r="F5" s="31" t="s">
        <v>33</v>
      </c>
      <c r="G5" s="18" t="s">
        <v>6</v>
      </c>
      <c r="H5" s="18" t="s">
        <v>7</v>
      </c>
      <c r="I5" s="18" t="s">
        <v>13</v>
      </c>
      <c r="J5" s="18" t="s">
        <v>15</v>
      </c>
      <c r="K5" s="20" t="s">
        <v>17</v>
      </c>
      <c r="L5" s="18" t="s">
        <v>19</v>
      </c>
      <c r="M5" s="18" t="s">
        <v>21</v>
      </c>
      <c r="N5" s="18" t="s">
        <v>23</v>
      </c>
      <c r="O5" s="18" t="s">
        <v>25</v>
      </c>
      <c r="P5" s="18"/>
      <c r="Q5" s="18"/>
      <c r="R5" s="42"/>
      <c r="S5" s="18"/>
      <c r="T5" s="18"/>
      <c r="U5" s="18"/>
      <c r="V5" s="18"/>
      <c r="W5" s="18"/>
      <c r="X5" s="18"/>
      <c r="Y5" s="18"/>
      <c r="Z5" s="18"/>
      <c r="AA5" s="27"/>
    </row>
    <row r="6" spans="1:30" ht="29.25" customHeight="1">
      <c r="A6" s="49">
        <v>2</v>
      </c>
      <c r="B6" s="23" t="s">
        <v>63</v>
      </c>
      <c r="C6" s="50">
        <v>11690</v>
      </c>
      <c r="D6" s="55">
        <f t="shared" ref="D6:D14" si="0">DATEDIF(C6,"2023/4/1","Y")</f>
        <v>91</v>
      </c>
      <c r="E6" s="23" t="s">
        <v>44</v>
      </c>
      <c r="F6" s="20"/>
      <c r="G6" s="32" t="s">
        <v>33</v>
      </c>
      <c r="H6" s="18" t="s">
        <v>8</v>
      </c>
      <c r="I6" s="18" t="s">
        <v>7</v>
      </c>
      <c r="J6" s="32" t="s">
        <v>35</v>
      </c>
      <c r="K6" s="20"/>
      <c r="L6" s="18"/>
      <c r="M6" s="18"/>
      <c r="N6" s="18"/>
      <c r="O6" s="18"/>
      <c r="P6" s="18"/>
      <c r="Q6" s="18"/>
      <c r="R6" s="18"/>
      <c r="S6" s="18"/>
      <c r="T6" s="18"/>
      <c r="U6" s="18"/>
      <c r="V6" s="18"/>
      <c r="W6" s="18"/>
      <c r="X6" s="18"/>
      <c r="Y6" s="18"/>
      <c r="Z6" s="18"/>
      <c r="AA6" s="27"/>
    </row>
    <row r="7" spans="1:30" ht="29.25" customHeight="1">
      <c r="A7" s="49">
        <v>3</v>
      </c>
      <c r="B7" s="23" t="s">
        <v>64</v>
      </c>
      <c r="C7" s="50">
        <v>16440</v>
      </c>
      <c r="D7" s="55">
        <f t="shared" si="0"/>
        <v>78</v>
      </c>
      <c r="E7" s="23" t="s">
        <v>44</v>
      </c>
      <c r="F7" s="20"/>
      <c r="G7" s="32" t="s">
        <v>33</v>
      </c>
      <c r="H7" s="18" t="s">
        <v>8</v>
      </c>
      <c r="I7" s="18" t="s">
        <v>7</v>
      </c>
      <c r="J7" s="32" t="s">
        <v>35</v>
      </c>
      <c r="K7" s="20"/>
      <c r="L7" s="18"/>
      <c r="M7" s="18"/>
      <c r="N7" s="18"/>
      <c r="O7" s="18"/>
      <c r="P7" s="18"/>
      <c r="Q7" s="18"/>
      <c r="R7" s="18"/>
      <c r="S7" s="18"/>
      <c r="T7" s="18"/>
      <c r="U7" s="18"/>
      <c r="V7" s="18"/>
      <c r="W7" s="18"/>
      <c r="X7" s="18"/>
      <c r="Y7" s="18"/>
      <c r="Z7" s="18"/>
      <c r="AA7" s="27"/>
    </row>
    <row r="8" spans="1:30" ht="29.25" customHeight="1">
      <c r="A8" s="49">
        <v>4</v>
      </c>
      <c r="B8" s="23" t="s">
        <v>65</v>
      </c>
      <c r="C8" s="50">
        <v>14249</v>
      </c>
      <c r="D8" s="55">
        <f t="shared" si="0"/>
        <v>84</v>
      </c>
      <c r="E8" s="23" t="s">
        <v>44</v>
      </c>
      <c r="F8" s="20"/>
      <c r="G8" s="18"/>
      <c r="H8" s="32" t="s">
        <v>33</v>
      </c>
      <c r="I8" s="18" t="s">
        <v>8</v>
      </c>
      <c r="J8" s="18" t="s">
        <v>10</v>
      </c>
      <c r="K8" s="20" t="s">
        <v>12</v>
      </c>
      <c r="L8" s="18" t="s">
        <v>14</v>
      </c>
      <c r="M8" s="18" t="s">
        <v>16</v>
      </c>
      <c r="N8" s="18" t="s">
        <v>18</v>
      </c>
      <c r="O8" s="18" t="s">
        <v>20</v>
      </c>
      <c r="P8" s="18" t="s">
        <v>22</v>
      </c>
      <c r="Q8" s="18" t="s">
        <v>24</v>
      </c>
      <c r="R8" s="18"/>
      <c r="S8" s="18"/>
      <c r="T8" s="18"/>
      <c r="U8" s="18"/>
      <c r="V8" s="18"/>
      <c r="W8" s="18"/>
      <c r="X8" s="18"/>
      <c r="Y8" s="18"/>
      <c r="Z8" s="18"/>
      <c r="AA8" s="27"/>
    </row>
    <row r="9" spans="1:30" ht="29.25" customHeight="1">
      <c r="A9" s="49">
        <v>5</v>
      </c>
      <c r="B9" s="23" t="s">
        <v>66</v>
      </c>
      <c r="C9" s="50">
        <v>9867</v>
      </c>
      <c r="D9" s="55">
        <f t="shared" si="0"/>
        <v>96</v>
      </c>
      <c r="E9" s="23" t="s">
        <v>45</v>
      </c>
      <c r="F9" s="20"/>
      <c r="G9" s="18"/>
      <c r="H9" s="18"/>
      <c r="I9" s="18"/>
      <c r="J9" s="32" t="s">
        <v>46</v>
      </c>
      <c r="K9" s="20" t="s">
        <v>8</v>
      </c>
      <c r="L9" s="18" t="s">
        <v>10</v>
      </c>
      <c r="M9" s="18" t="s">
        <v>12</v>
      </c>
      <c r="N9" s="18" t="s">
        <v>14</v>
      </c>
      <c r="O9" s="18" t="s">
        <v>16</v>
      </c>
      <c r="P9" s="18" t="s">
        <v>18</v>
      </c>
      <c r="Q9" s="18"/>
      <c r="R9" s="18"/>
      <c r="S9" s="18"/>
      <c r="T9" s="18"/>
      <c r="U9" s="18"/>
      <c r="V9" s="18"/>
      <c r="W9" s="18"/>
      <c r="X9" s="18"/>
      <c r="Y9" s="18"/>
      <c r="Z9" s="18"/>
      <c r="AA9" s="27"/>
    </row>
    <row r="10" spans="1:30" ht="29.25" customHeight="1">
      <c r="A10" s="49">
        <v>6</v>
      </c>
      <c r="B10" s="23" t="s">
        <v>67</v>
      </c>
      <c r="C10" s="50">
        <v>7311</v>
      </c>
      <c r="D10" s="55">
        <f t="shared" si="0"/>
        <v>103</v>
      </c>
      <c r="E10" s="23" t="s">
        <v>44</v>
      </c>
      <c r="F10" s="20"/>
      <c r="G10" s="18"/>
      <c r="H10" s="18"/>
      <c r="I10" s="18"/>
      <c r="J10" s="18"/>
      <c r="K10" s="31" t="s">
        <v>33</v>
      </c>
      <c r="L10" s="18" t="s">
        <v>8</v>
      </c>
      <c r="M10" s="18" t="s">
        <v>10</v>
      </c>
      <c r="N10" s="18" t="s">
        <v>12</v>
      </c>
      <c r="O10" s="18" t="s">
        <v>14</v>
      </c>
      <c r="P10" s="18" t="s">
        <v>16</v>
      </c>
      <c r="Q10" s="18" t="s">
        <v>18</v>
      </c>
      <c r="R10" s="18" t="s">
        <v>20</v>
      </c>
      <c r="S10" s="18" t="s">
        <v>22</v>
      </c>
      <c r="T10" s="18" t="s">
        <v>24</v>
      </c>
      <c r="U10" s="18"/>
      <c r="V10" s="18"/>
      <c r="W10" s="18"/>
      <c r="X10" s="18"/>
      <c r="Y10" s="18"/>
      <c r="Z10" s="18"/>
      <c r="AA10" s="27"/>
    </row>
    <row r="11" spans="1:30" ht="29.25" customHeight="1">
      <c r="A11" s="49">
        <v>7</v>
      </c>
      <c r="B11" s="23" t="s">
        <v>68</v>
      </c>
      <c r="C11" s="50">
        <v>12061</v>
      </c>
      <c r="D11" s="55">
        <f t="shared" si="0"/>
        <v>90</v>
      </c>
      <c r="E11" s="23" t="s">
        <v>44</v>
      </c>
      <c r="F11" s="21"/>
      <c r="G11" s="3"/>
      <c r="H11" s="3"/>
      <c r="I11" s="3"/>
      <c r="J11" s="3"/>
      <c r="K11" s="21"/>
      <c r="L11" s="32" t="s">
        <v>33</v>
      </c>
      <c r="M11" s="3" t="s">
        <v>8</v>
      </c>
      <c r="N11" s="3" t="s">
        <v>10</v>
      </c>
      <c r="O11" s="3" t="s">
        <v>12</v>
      </c>
      <c r="P11" s="3" t="s">
        <v>14</v>
      </c>
      <c r="Q11" s="3" t="s">
        <v>16</v>
      </c>
      <c r="R11" s="3" t="s">
        <v>18</v>
      </c>
      <c r="S11" s="3" t="s">
        <v>20</v>
      </c>
      <c r="T11" s="3" t="s">
        <v>22</v>
      </c>
      <c r="U11" s="3" t="s">
        <v>24</v>
      </c>
      <c r="V11" s="34" t="s">
        <v>26</v>
      </c>
      <c r="W11" s="34" t="s">
        <v>27</v>
      </c>
      <c r="X11" s="34" t="s">
        <v>28</v>
      </c>
      <c r="Y11" s="34" t="s">
        <v>29</v>
      </c>
      <c r="Z11" s="35" t="s">
        <v>40</v>
      </c>
      <c r="AA11" s="28"/>
    </row>
    <row r="12" spans="1:30" ht="29.25" customHeight="1">
      <c r="A12" s="49">
        <v>8</v>
      </c>
      <c r="B12" s="23" t="s">
        <v>69</v>
      </c>
      <c r="C12" s="50">
        <v>14618</v>
      </c>
      <c r="D12" s="55">
        <f t="shared" si="0"/>
        <v>83</v>
      </c>
      <c r="E12" s="23" t="s">
        <v>44</v>
      </c>
      <c r="F12" s="21"/>
      <c r="G12" s="3"/>
      <c r="H12" s="3"/>
      <c r="I12" s="3"/>
      <c r="J12" s="3"/>
      <c r="K12" s="21"/>
      <c r="L12" s="3"/>
      <c r="M12" s="3"/>
      <c r="N12" s="32" t="s">
        <v>33</v>
      </c>
      <c r="O12" s="3" t="s">
        <v>8</v>
      </c>
      <c r="P12" s="3" t="s">
        <v>10</v>
      </c>
      <c r="Q12" s="3" t="s">
        <v>12</v>
      </c>
      <c r="R12" s="3" t="s">
        <v>14</v>
      </c>
      <c r="S12" s="3" t="s">
        <v>16</v>
      </c>
      <c r="T12" s="3" t="s">
        <v>18</v>
      </c>
      <c r="U12" s="3" t="s">
        <v>20</v>
      </c>
      <c r="V12" s="3" t="s">
        <v>22</v>
      </c>
      <c r="W12" s="3" t="s">
        <v>24</v>
      </c>
      <c r="X12" s="34" t="s">
        <v>26</v>
      </c>
      <c r="Y12" s="34" t="s">
        <v>27</v>
      </c>
      <c r="Z12" s="35" t="s">
        <v>41</v>
      </c>
      <c r="AA12" s="28"/>
    </row>
    <row r="13" spans="1:30" ht="29.25" customHeight="1">
      <c r="A13" s="49">
        <v>9</v>
      </c>
      <c r="B13" s="23" t="s">
        <v>70</v>
      </c>
      <c r="C13" s="50">
        <v>15715</v>
      </c>
      <c r="D13" s="55">
        <f t="shared" si="0"/>
        <v>80</v>
      </c>
      <c r="E13" s="23" t="s">
        <v>45</v>
      </c>
      <c r="F13" s="21"/>
      <c r="G13" s="3"/>
      <c r="H13" s="3"/>
      <c r="I13" s="3"/>
      <c r="J13" s="3"/>
      <c r="K13" s="21"/>
      <c r="L13" s="3"/>
      <c r="M13" s="3"/>
      <c r="N13" s="3"/>
      <c r="O13" s="3"/>
      <c r="P13" s="3"/>
      <c r="Q13" s="32" t="s">
        <v>47</v>
      </c>
      <c r="R13" s="3" t="s">
        <v>8</v>
      </c>
      <c r="S13" s="3" t="s">
        <v>10</v>
      </c>
      <c r="T13" s="43" t="s">
        <v>48</v>
      </c>
      <c r="U13" s="3"/>
      <c r="V13" s="3"/>
      <c r="W13" s="3"/>
      <c r="X13" s="3"/>
      <c r="Y13" s="3"/>
      <c r="Z13" s="3"/>
      <c r="AA13" s="28"/>
    </row>
    <row r="14" spans="1:30" ht="29.25" customHeight="1">
      <c r="A14" s="49">
        <v>10</v>
      </c>
      <c r="B14" s="23" t="s">
        <v>71</v>
      </c>
      <c r="C14" s="50">
        <v>11698</v>
      </c>
      <c r="D14" s="55">
        <f t="shared" si="0"/>
        <v>91</v>
      </c>
      <c r="E14" s="23" t="s">
        <v>44</v>
      </c>
      <c r="F14" s="21"/>
      <c r="G14" s="3"/>
      <c r="H14" s="3"/>
      <c r="I14" s="3"/>
      <c r="J14" s="3"/>
      <c r="K14" s="21"/>
      <c r="L14" s="3"/>
      <c r="M14" s="3"/>
      <c r="N14" s="3"/>
      <c r="O14" s="3"/>
      <c r="P14" s="3"/>
      <c r="Q14" s="3"/>
      <c r="R14" s="32" t="s">
        <v>33</v>
      </c>
      <c r="S14" s="3" t="s">
        <v>8</v>
      </c>
      <c r="T14" s="3" t="s">
        <v>10</v>
      </c>
      <c r="U14" s="3" t="s">
        <v>12</v>
      </c>
      <c r="V14" s="3" t="s">
        <v>14</v>
      </c>
      <c r="W14" s="3" t="s">
        <v>16</v>
      </c>
      <c r="X14" s="3" t="s">
        <v>18</v>
      </c>
      <c r="Y14" s="3" t="s">
        <v>20</v>
      </c>
      <c r="Z14" s="43" t="s">
        <v>56</v>
      </c>
      <c r="AA14" s="28" t="s">
        <v>25</v>
      </c>
    </row>
    <row r="15" spans="1:30" ht="29.25" customHeight="1" thickBot="1">
      <c r="A15" s="49">
        <v>11</v>
      </c>
      <c r="B15" s="46" t="s">
        <v>72</v>
      </c>
      <c r="C15" s="51">
        <v>16813</v>
      </c>
      <c r="D15" s="56">
        <f>DATEDIF(C15,"2023/4/1","Y")</f>
        <v>77</v>
      </c>
      <c r="E15" s="24" t="s">
        <v>44</v>
      </c>
      <c r="F15" s="26"/>
      <c r="G15" s="22"/>
      <c r="H15" s="22"/>
      <c r="I15" s="22"/>
      <c r="J15" s="22"/>
      <c r="K15" s="26"/>
      <c r="L15" s="22"/>
      <c r="M15" s="22"/>
      <c r="N15" s="22"/>
      <c r="O15" s="22"/>
      <c r="P15" s="22"/>
      <c r="Q15" s="22"/>
      <c r="R15" s="22"/>
      <c r="S15" s="22"/>
      <c r="T15" s="22"/>
      <c r="U15" s="22"/>
      <c r="V15" s="22"/>
      <c r="W15" s="33" t="s">
        <v>33</v>
      </c>
      <c r="X15" s="22" t="s">
        <v>6</v>
      </c>
      <c r="Y15" s="22" t="s">
        <v>7</v>
      </c>
      <c r="Z15" s="33" t="s">
        <v>35</v>
      </c>
      <c r="AA15" s="29"/>
    </row>
    <row r="16" spans="1:30" ht="24" customHeight="1">
      <c r="B16" s="17"/>
      <c r="C16" s="17"/>
      <c r="D16" s="17"/>
      <c r="E16" s="17"/>
      <c r="F16" s="52" t="s">
        <v>73</v>
      </c>
    </row>
    <row r="17" spans="1:28" s="5" customFormat="1" ht="24" customHeight="1">
      <c r="A17" s="6" t="s">
        <v>32</v>
      </c>
      <c r="B17" s="7"/>
      <c r="C17" s="7"/>
      <c r="D17" s="7"/>
      <c r="E17" s="7"/>
      <c r="F17" s="7">
        <f>+COUNTA(F5:F15)</f>
        <v>1</v>
      </c>
      <c r="G17" s="7">
        <f t="shared" ref="G17:AA17" si="1">+COUNTA(G5:G15)</f>
        <v>3</v>
      </c>
      <c r="H17" s="7">
        <f t="shared" si="1"/>
        <v>4</v>
      </c>
      <c r="I17" s="7">
        <f t="shared" si="1"/>
        <v>4</v>
      </c>
      <c r="J17" s="7">
        <f t="shared" si="1"/>
        <v>5</v>
      </c>
      <c r="K17" s="7">
        <f t="shared" si="1"/>
        <v>4</v>
      </c>
      <c r="L17" s="7">
        <f t="shared" si="1"/>
        <v>5</v>
      </c>
      <c r="M17" s="7">
        <f t="shared" si="1"/>
        <v>5</v>
      </c>
      <c r="N17" s="7">
        <f t="shared" si="1"/>
        <v>6</v>
      </c>
      <c r="O17" s="7">
        <f t="shared" si="1"/>
        <v>6</v>
      </c>
      <c r="P17" s="7">
        <f t="shared" si="1"/>
        <v>5</v>
      </c>
      <c r="Q17" s="7">
        <f t="shared" si="1"/>
        <v>5</v>
      </c>
      <c r="R17" s="7">
        <f t="shared" si="1"/>
        <v>5</v>
      </c>
      <c r="S17" s="7">
        <f t="shared" si="1"/>
        <v>5</v>
      </c>
      <c r="T17" s="7">
        <f t="shared" si="1"/>
        <v>5</v>
      </c>
      <c r="U17" s="7">
        <f t="shared" si="1"/>
        <v>3</v>
      </c>
      <c r="V17" s="7">
        <f t="shared" si="1"/>
        <v>3</v>
      </c>
      <c r="W17" s="7">
        <f t="shared" si="1"/>
        <v>4</v>
      </c>
      <c r="X17" s="7">
        <f t="shared" si="1"/>
        <v>4</v>
      </c>
      <c r="Y17" s="7">
        <f t="shared" si="1"/>
        <v>4</v>
      </c>
      <c r="Z17" s="7">
        <f t="shared" si="1"/>
        <v>4</v>
      </c>
      <c r="AA17" s="7">
        <f t="shared" si="1"/>
        <v>1</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38">
        <v>1</v>
      </c>
      <c r="G21" s="38">
        <v>1</v>
      </c>
      <c r="H21" s="38">
        <v>1</v>
      </c>
      <c r="I21" s="38">
        <v>1</v>
      </c>
      <c r="J21" s="38">
        <v>1</v>
      </c>
      <c r="K21" s="38">
        <v>1</v>
      </c>
      <c r="L21" s="38">
        <v>1</v>
      </c>
      <c r="M21" s="38">
        <v>1</v>
      </c>
      <c r="N21" s="38">
        <v>1</v>
      </c>
      <c r="O21" s="38">
        <v>1</v>
      </c>
      <c r="P21" s="38">
        <v>1</v>
      </c>
      <c r="Q21" s="38">
        <v>1</v>
      </c>
      <c r="R21" s="38">
        <v>1</v>
      </c>
      <c r="S21" s="38">
        <v>1</v>
      </c>
      <c r="T21" s="38">
        <v>1</v>
      </c>
      <c r="U21" s="38">
        <v>1</v>
      </c>
      <c r="V21" s="38">
        <v>1</v>
      </c>
      <c r="W21" s="38">
        <v>1</v>
      </c>
      <c r="X21" s="38">
        <v>1</v>
      </c>
      <c r="Y21" s="38">
        <v>1</v>
      </c>
      <c r="Z21" s="38">
        <v>1</v>
      </c>
      <c r="AA21" s="38">
        <v>1</v>
      </c>
      <c r="AB21" s="2"/>
    </row>
    <row r="22" spans="1:28">
      <c r="U22" s="2"/>
      <c r="V22" s="2"/>
      <c r="W22" s="2"/>
      <c r="X22" s="2"/>
      <c r="Y22" s="2"/>
      <c r="Z22" s="2"/>
      <c r="AA22" s="2"/>
      <c r="AB22" s="2"/>
    </row>
    <row r="23" spans="1:28" s="12" customFormat="1">
      <c r="A23" s="15" t="s">
        <v>30</v>
      </c>
      <c r="B23" s="16"/>
      <c r="C23" s="16"/>
      <c r="D23" s="16"/>
      <c r="E23" s="16"/>
      <c r="F23" s="37" t="str">
        <f>+IF(F17&gt;4,1,"")</f>
        <v/>
      </c>
      <c r="G23" s="37" t="str">
        <f t="shared" ref="G23:I23" si="2">+IF(G17&gt;4,1,"")</f>
        <v/>
      </c>
      <c r="H23" s="37" t="str">
        <f t="shared" si="2"/>
        <v/>
      </c>
      <c r="I23" s="37" t="str">
        <f t="shared" si="2"/>
        <v/>
      </c>
      <c r="J23" s="37">
        <f>+IF(J17&gt;4,1,"")</f>
        <v>1</v>
      </c>
      <c r="K23" s="37" t="str">
        <f t="shared" ref="K23:AA23" si="3">+IF(K17&gt;4,1,"")</f>
        <v/>
      </c>
      <c r="L23" s="37">
        <f t="shared" si="3"/>
        <v>1</v>
      </c>
      <c r="M23" s="37">
        <f t="shared" si="3"/>
        <v>1</v>
      </c>
      <c r="N23" s="37">
        <f t="shared" si="3"/>
        <v>1</v>
      </c>
      <c r="O23" s="37">
        <f t="shared" si="3"/>
        <v>1</v>
      </c>
      <c r="P23" s="37">
        <f t="shared" si="3"/>
        <v>1</v>
      </c>
      <c r="Q23" s="37">
        <f t="shared" si="3"/>
        <v>1</v>
      </c>
      <c r="R23" s="37">
        <f t="shared" si="3"/>
        <v>1</v>
      </c>
      <c r="S23" s="37">
        <f t="shared" si="3"/>
        <v>1</v>
      </c>
      <c r="T23" s="37">
        <f t="shared" si="3"/>
        <v>1</v>
      </c>
      <c r="U23" s="37" t="str">
        <f t="shared" si="3"/>
        <v/>
      </c>
      <c r="V23" s="37" t="str">
        <f t="shared" si="3"/>
        <v/>
      </c>
      <c r="W23" s="37" t="str">
        <f t="shared" si="3"/>
        <v/>
      </c>
      <c r="X23" s="37" t="str">
        <f t="shared" si="3"/>
        <v/>
      </c>
      <c r="Y23" s="37" t="str">
        <f t="shared" si="3"/>
        <v/>
      </c>
      <c r="Z23" s="37" t="str">
        <f t="shared" si="3"/>
        <v/>
      </c>
      <c r="AA23" s="37" t="str">
        <f t="shared" si="3"/>
        <v/>
      </c>
      <c r="AB23" s="16"/>
    </row>
    <row r="24" spans="1:28" s="12" customFormat="1">
      <c r="A24" s="15" t="s">
        <v>4</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39">
        <f t="shared" ref="F26:K26" si="4">+F17*F21+F17*IF(F23="",0,F23)</f>
        <v>1</v>
      </c>
      <c r="G26" s="39">
        <f t="shared" si="4"/>
        <v>3</v>
      </c>
      <c r="H26" s="39">
        <f t="shared" si="4"/>
        <v>4</v>
      </c>
      <c r="I26" s="39">
        <f t="shared" si="4"/>
        <v>4</v>
      </c>
      <c r="J26" s="39">
        <f t="shared" si="4"/>
        <v>10</v>
      </c>
      <c r="K26" s="39">
        <f t="shared" si="4"/>
        <v>4</v>
      </c>
      <c r="L26" s="39">
        <f t="shared" ref="L26:AA26" si="5">+L17*L21+L17*IF(L23="",0,L23)</f>
        <v>10</v>
      </c>
      <c r="M26" s="39">
        <f t="shared" si="5"/>
        <v>10</v>
      </c>
      <c r="N26" s="39">
        <f t="shared" si="5"/>
        <v>12</v>
      </c>
      <c r="O26" s="39">
        <f t="shared" si="5"/>
        <v>12</v>
      </c>
      <c r="P26" s="39">
        <f t="shared" si="5"/>
        <v>10</v>
      </c>
      <c r="Q26" s="39">
        <f t="shared" si="5"/>
        <v>10</v>
      </c>
      <c r="R26" s="39">
        <f t="shared" si="5"/>
        <v>10</v>
      </c>
      <c r="S26" s="39">
        <f t="shared" si="5"/>
        <v>10</v>
      </c>
      <c r="T26" s="39">
        <f t="shared" si="5"/>
        <v>10</v>
      </c>
      <c r="U26" s="39">
        <f t="shared" si="5"/>
        <v>3</v>
      </c>
      <c r="V26" s="39">
        <f t="shared" si="5"/>
        <v>3</v>
      </c>
      <c r="W26" s="39">
        <f t="shared" si="5"/>
        <v>4</v>
      </c>
      <c r="X26" s="39">
        <f t="shared" si="5"/>
        <v>4</v>
      </c>
      <c r="Y26" s="39">
        <f t="shared" si="5"/>
        <v>4</v>
      </c>
      <c r="Z26" s="39">
        <f t="shared" si="5"/>
        <v>4</v>
      </c>
      <c r="AA26" s="39">
        <f t="shared" si="5"/>
        <v>1</v>
      </c>
      <c r="AB26" s="9" t="s">
        <v>2</v>
      </c>
    </row>
    <row r="27" spans="1:28" ht="15" customHeight="1">
      <c r="J27" s="11"/>
      <c r="L27" s="11"/>
      <c r="M27" s="11"/>
      <c r="N27" s="11"/>
      <c r="O27" s="11"/>
      <c r="P27" s="11"/>
      <c r="Q27" s="30"/>
      <c r="R27" s="11"/>
      <c r="S27" s="11"/>
      <c r="T27" s="11"/>
      <c r="U27" s="11"/>
      <c r="V27" s="11"/>
      <c r="W27" s="11"/>
      <c r="X27" s="11"/>
      <c r="Y27" s="11"/>
      <c r="Z27" s="11"/>
    </row>
    <row r="28" spans="1:28" ht="21" customHeight="1">
      <c r="A28" s="12" t="s">
        <v>31</v>
      </c>
      <c r="F28" s="40" t="str">
        <f>+IF(F23="","",F17*F23)</f>
        <v/>
      </c>
      <c r="G28" s="40" t="str">
        <f t="shared" ref="G28:AA28" si="6">+IF(G23="","",G17*G23)</f>
        <v/>
      </c>
      <c r="H28" s="40" t="str">
        <f t="shared" si="6"/>
        <v/>
      </c>
      <c r="I28" s="40" t="str">
        <f t="shared" si="6"/>
        <v/>
      </c>
      <c r="J28" s="40">
        <f t="shared" si="6"/>
        <v>5</v>
      </c>
      <c r="K28" s="40" t="str">
        <f t="shared" si="6"/>
        <v/>
      </c>
      <c r="L28" s="40">
        <f t="shared" si="6"/>
        <v>5</v>
      </c>
      <c r="M28" s="40">
        <f t="shared" si="6"/>
        <v>5</v>
      </c>
      <c r="N28" s="40">
        <f t="shared" si="6"/>
        <v>6</v>
      </c>
      <c r="O28" s="40">
        <f t="shared" si="6"/>
        <v>6</v>
      </c>
      <c r="P28" s="40">
        <f t="shared" si="6"/>
        <v>5</v>
      </c>
      <c r="Q28" s="40">
        <f t="shared" si="6"/>
        <v>5</v>
      </c>
      <c r="R28" s="40">
        <f t="shared" si="6"/>
        <v>5</v>
      </c>
      <c r="S28" s="40">
        <f t="shared" si="6"/>
        <v>5</v>
      </c>
      <c r="T28" s="40">
        <f t="shared" si="6"/>
        <v>5</v>
      </c>
      <c r="U28" s="40" t="str">
        <f t="shared" si="6"/>
        <v/>
      </c>
      <c r="V28" s="40" t="str">
        <f t="shared" si="6"/>
        <v/>
      </c>
      <c r="W28" s="40" t="str">
        <f t="shared" si="6"/>
        <v/>
      </c>
      <c r="X28" s="40" t="str">
        <f t="shared" si="6"/>
        <v/>
      </c>
      <c r="Y28" s="40" t="str">
        <f t="shared" si="6"/>
        <v/>
      </c>
      <c r="Z28" s="40" t="str">
        <f t="shared" si="6"/>
        <v/>
      </c>
      <c r="AA28" s="40" t="str">
        <f t="shared" si="6"/>
        <v/>
      </c>
      <c r="AB28" s="12"/>
    </row>
    <row r="29" spans="1:28">
      <c r="U29" s="12"/>
      <c r="AB29" s="12"/>
    </row>
    <row r="30" spans="1:28" ht="13.5" customHeight="1">
      <c r="U30" s="12"/>
      <c r="Y30" s="101" t="s">
        <v>57</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41">
        <f>+SUM(F26:AA26)</f>
        <v>143</v>
      </c>
      <c r="AB40" s="126"/>
    </row>
    <row r="41" spans="23:28">
      <c r="Y41" s="128"/>
      <c r="Z41" s="85"/>
      <c r="AA41" s="142"/>
      <c r="AB41" s="143"/>
    </row>
    <row r="42" spans="23:28" ht="13.5" thickBot="1">
      <c r="Y42" s="133" t="s">
        <v>53</v>
      </c>
      <c r="Z42" s="134"/>
      <c r="AA42" s="144">
        <f>+SUM(F28:AA28)</f>
        <v>52</v>
      </c>
      <c r="AB42" s="145"/>
    </row>
    <row r="43" spans="23:28" ht="13.5" thickBot="1">
      <c r="Y43" s="135"/>
      <c r="Z43" s="136"/>
      <c r="AA43" s="146"/>
      <c r="AB43" s="135"/>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W46:X48"/>
    <mergeCell ref="Y46:AB48"/>
    <mergeCell ref="Y30:AB35"/>
    <mergeCell ref="Y40:Z41"/>
    <mergeCell ref="AA40:AB41"/>
    <mergeCell ref="Y42:Z43"/>
    <mergeCell ref="AA42:AB43"/>
  </mergeCells>
  <phoneticPr fontId="1"/>
  <conditionalFormatting sqref="E5:E15">
    <cfRule type="cellIs" dxfId="3" priority="1" operator="equal">
      <formula>$AD$3</formula>
    </cfRule>
    <cfRule type="cellIs" dxfId="2" priority="2" operator="equal">
      <formula>$AD$2</formula>
    </cfRule>
  </conditionalFormatting>
  <dataValidations count="1">
    <dataValidation type="list" allowBlank="1" showInputMessage="1" showErrorMessage="1" sqref="E5:E15" xr:uid="{00000000-0002-0000-0A00-000000000000}">
      <formula1>$AD$2:$AD$3</formula1>
    </dataValidation>
  </dataValidations>
  <pageMargins left="0.7" right="0.7" top="0.75" bottom="0.75" header="0.3" footer="0.3"/>
  <pageSetup paperSize="8" scale="60"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D50"/>
  <sheetViews>
    <sheetView view="pageBreakPreview" zoomScale="55" zoomScaleNormal="100" zoomScaleSheetLayoutView="55" workbookViewId="0">
      <selection activeCell="I43" sqref="I43"/>
    </sheetView>
  </sheetViews>
  <sheetFormatPr defaultColWidth="9" defaultRowHeight="13"/>
  <cols>
    <col min="1" max="1" width="4.25" style="1" customWidth="1"/>
    <col min="2" max="3" width="21.25" style="2" customWidth="1"/>
    <col min="4" max="4" width="6.2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42</v>
      </c>
    </row>
    <row r="2" spans="1:30" ht="34.5" customHeight="1">
      <c r="A2" s="47" t="s">
        <v>59</v>
      </c>
      <c r="B2" s="17"/>
      <c r="C2" s="17"/>
      <c r="D2" s="17"/>
      <c r="E2" s="17"/>
      <c r="F2" s="17"/>
      <c r="G2" s="17"/>
      <c r="H2" s="17"/>
      <c r="I2" s="17"/>
      <c r="J2" s="17"/>
      <c r="N2" s="45" t="s">
        <v>58</v>
      </c>
      <c r="AD2" s="1" t="s">
        <v>44</v>
      </c>
    </row>
    <row r="3" spans="1:30" ht="20.25" customHeight="1" thickBot="1">
      <c r="AD3" s="1" t="s">
        <v>45</v>
      </c>
    </row>
    <row r="4" spans="1:30" ht="20.25" customHeight="1">
      <c r="B4" s="48" t="s">
        <v>60</v>
      </c>
      <c r="C4" s="48" t="s">
        <v>61</v>
      </c>
      <c r="D4" s="48" t="s">
        <v>75</v>
      </c>
      <c r="E4" s="54" t="s">
        <v>43</v>
      </c>
      <c r="F4" s="25">
        <v>45017</v>
      </c>
      <c r="G4" s="25">
        <v>45018</v>
      </c>
      <c r="H4" s="25">
        <v>45019</v>
      </c>
      <c r="I4" s="25">
        <v>45020</v>
      </c>
      <c r="J4" s="25">
        <v>45021</v>
      </c>
      <c r="K4" s="25">
        <v>45022</v>
      </c>
      <c r="L4" s="25">
        <v>45023</v>
      </c>
      <c r="M4" s="25">
        <v>45024</v>
      </c>
      <c r="N4" s="25">
        <v>45025</v>
      </c>
      <c r="O4" s="25">
        <v>45026</v>
      </c>
      <c r="P4" s="25">
        <v>45027</v>
      </c>
      <c r="Q4" s="25">
        <v>45028</v>
      </c>
      <c r="R4" s="25">
        <v>45029</v>
      </c>
      <c r="S4" s="25">
        <v>45030</v>
      </c>
      <c r="T4" s="25">
        <v>45031</v>
      </c>
      <c r="U4" s="25">
        <v>45032</v>
      </c>
      <c r="V4" s="25">
        <v>45033</v>
      </c>
      <c r="W4" s="25">
        <v>45034</v>
      </c>
      <c r="X4" s="25">
        <v>45035</v>
      </c>
      <c r="Y4" s="25">
        <v>45036</v>
      </c>
      <c r="Z4" s="25">
        <v>45037</v>
      </c>
      <c r="AA4" s="25">
        <v>45038</v>
      </c>
      <c r="AB4" s="41"/>
    </row>
    <row r="5" spans="1:30" ht="29.25" customHeight="1">
      <c r="A5" s="49">
        <v>1</v>
      </c>
      <c r="B5" s="23" t="s">
        <v>62</v>
      </c>
      <c r="C5" s="50">
        <v>14611</v>
      </c>
      <c r="D5" s="55">
        <f>DATEDIF(C5,"2023/4/1","Y")</f>
        <v>83</v>
      </c>
      <c r="E5" s="23" t="s">
        <v>44</v>
      </c>
      <c r="F5" s="31" t="s">
        <v>33</v>
      </c>
      <c r="G5" s="18" t="s">
        <v>6</v>
      </c>
      <c r="H5" s="18" t="s">
        <v>7</v>
      </c>
      <c r="I5" s="18" t="s">
        <v>13</v>
      </c>
      <c r="J5" s="18" t="s">
        <v>15</v>
      </c>
      <c r="K5" s="20" t="s">
        <v>17</v>
      </c>
      <c r="L5" s="18" t="s">
        <v>19</v>
      </c>
      <c r="M5" s="18" t="s">
        <v>21</v>
      </c>
      <c r="N5" s="18" t="s">
        <v>23</v>
      </c>
      <c r="O5" s="18" t="s">
        <v>25</v>
      </c>
      <c r="P5" s="18"/>
      <c r="Q5" s="18"/>
      <c r="R5" s="42"/>
      <c r="S5" s="18"/>
      <c r="T5" s="18"/>
      <c r="U5" s="18"/>
      <c r="V5" s="18"/>
      <c r="W5" s="18"/>
      <c r="X5" s="18"/>
      <c r="Y5" s="18"/>
      <c r="Z5" s="18"/>
      <c r="AA5" s="27"/>
    </row>
    <row r="6" spans="1:30" ht="29.25" customHeight="1">
      <c r="A6" s="49">
        <v>2</v>
      </c>
      <c r="B6" s="23" t="s">
        <v>63</v>
      </c>
      <c r="C6" s="50">
        <v>11690</v>
      </c>
      <c r="D6" s="55">
        <f t="shared" ref="D6:D14" si="0">DATEDIF(C6,"2023/4/1","Y")</f>
        <v>91</v>
      </c>
      <c r="E6" s="23" t="s">
        <v>44</v>
      </c>
      <c r="F6" s="20"/>
      <c r="G6" s="32" t="s">
        <v>33</v>
      </c>
      <c r="H6" s="18" t="s">
        <v>8</v>
      </c>
      <c r="I6" s="18" t="s">
        <v>7</v>
      </c>
      <c r="J6" s="32" t="s">
        <v>35</v>
      </c>
      <c r="K6" s="20"/>
      <c r="L6" s="18"/>
      <c r="M6" s="18"/>
      <c r="N6" s="18"/>
      <c r="O6" s="18"/>
      <c r="P6" s="18"/>
      <c r="Q6" s="18"/>
      <c r="R6" s="18"/>
      <c r="S6" s="18"/>
      <c r="T6" s="18"/>
      <c r="U6" s="18"/>
      <c r="V6" s="18"/>
      <c r="W6" s="18"/>
      <c r="X6" s="18"/>
      <c r="Y6" s="18"/>
      <c r="Z6" s="18"/>
      <c r="AA6" s="27"/>
    </row>
    <row r="7" spans="1:30" ht="29.25" customHeight="1">
      <c r="A7" s="49">
        <v>3</v>
      </c>
      <c r="B7" s="23" t="s">
        <v>64</v>
      </c>
      <c r="C7" s="50">
        <v>16440</v>
      </c>
      <c r="D7" s="55">
        <f t="shared" si="0"/>
        <v>78</v>
      </c>
      <c r="E7" s="23" t="s">
        <v>44</v>
      </c>
      <c r="F7" s="20"/>
      <c r="G7" s="32" t="s">
        <v>33</v>
      </c>
      <c r="H7" s="18" t="s">
        <v>8</v>
      </c>
      <c r="I7" s="18" t="s">
        <v>7</v>
      </c>
      <c r="J7" s="32" t="s">
        <v>35</v>
      </c>
      <c r="K7" s="20"/>
      <c r="L7" s="18"/>
      <c r="M7" s="18"/>
      <c r="N7" s="18"/>
      <c r="O7" s="18"/>
      <c r="P7" s="18"/>
      <c r="Q7" s="18"/>
      <c r="R7" s="18"/>
      <c r="S7" s="18"/>
      <c r="T7" s="18"/>
      <c r="U7" s="18"/>
      <c r="V7" s="18"/>
      <c r="W7" s="18"/>
      <c r="X7" s="18"/>
      <c r="Y7" s="18"/>
      <c r="Z7" s="18"/>
      <c r="AA7" s="27"/>
    </row>
    <row r="8" spans="1:30" ht="29.25" customHeight="1">
      <c r="A8" s="49">
        <v>4</v>
      </c>
      <c r="B8" s="23" t="s">
        <v>65</v>
      </c>
      <c r="C8" s="50">
        <v>14249</v>
      </c>
      <c r="D8" s="55">
        <f t="shared" si="0"/>
        <v>84</v>
      </c>
      <c r="E8" s="23" t="s">
        <v>44</v>
      </c>
      <c r="F8" s="20"/>
      <c r="G8" s="18"/>
      <c r="H8" s="32" t="s">
        <v>33</v>
      </c>
      <c r="I8" s="18" t="s">
        <v>8</v>
      </c>
      <c r="J8" s="18" t="s">
        <v>10</v>
      </c>
      <c r="K8" s="20" t="s">
        <v>12</v>
      </c>
      <c r="L8" s="18" t="s">
        <v>14</v>
      </c>
      <c r="M8" s="18" t="s">
        <v>16</v>
      </c>
      <c r="N8" s="18" t="s">
        <v>18</v>
      </c>
      <c r="O8" s="18" t="s">
        <v>20</v>
      </c>
      <c r="P8" s="18" t="s">
        <v>22</v>
      </c>
      <c r="Q8" s="18" t="s">
        <v>24</v>
      </c>
      <c r="R8" s="18"/>
      <c r="S8" s="18"/>
      <c r="T8" s="18"/>
      <c r="U8" s="18"/>
      <c r="V8" s="18"/>
      <c r="W8" s="18"/>
      <c r="X8" s="18"/>
      <c r="Y8" s="18"/>
      <c r="Z8" s="18"/>
      <c r="AA8" s="27"/>
    </row>
    <row r="9" spans="1:30" ht="29.25" customHeight="1">
      <c r="A9" s="49">
        <v>5</v>
      </c>
      <c r="B9" s="23" t="s">
        <v>66</v>
      </c>
      <c r="C9" s="50">
        <v>9867</v>
      </c>
      <c r="D9" s="55">
        <f t="shared" si="0"/>
        <v>96</v>
      </c>
      <c r="E9" s="23" t="s">
        <v>45</v>
      </c>
      <c r="F9" s="20"/>
      <c r="G9" s="18"/>
      <c r="H9" s="18"/>
      <c r="I9" s="18"/>
      <c r="J9" s="32" t="s">
        <v>46</v>
      </c>
      <c r="K9" s="20" t="s">
        <v>8</v>
      </c>
      <c r="L9" s="18" t="s">
        <v>10</v>
      </c>
      <c r="M9" s="18" t="s">
        <v>12</v>
      </c>
      <c r="N9" s="18" t="s">
        <v>14</v>
      </c>
      <c r="O9" s="18" t="s">
        <v>16</v>
      </c>
      <c r="P9" s="18" t="s">
        <v>18</v>
      </c>
      <c r="Q9" s="18"/>
      <c r="R9" s="18"/>
      <c r="S9" s="18"/>
      <c r="T9" s="18"/>
      <c r="U9" s="18"/>
      <c r="V9" s="18"/>
      <c r="W9" s="18"/>
      <c r="X9" s="18"/>
      <c r="Y9" s="18"/>
      <c r="Z9" s="18"/>
      <c r="AA9" s="27"/>
    </row>
    <row r="10" spans="1:30" ht="29.25" customHeight="1">
      <c r="A10" s="49">
        <v>6</v>
      </c>
      <c r="B10" s="23" t="s">
        <v>67</v>
      </c>
      <c r="C10" s="50">
        <v>7311</v>
      </c>
      <c r="D10" s="55">
        <f t="shared" si="0"/>
        <v>103</v>
      </c>
      <c r="E10" s="23" t="s">
        <v>44</v>
      </c>
      <c r="F10" s="20"/>
      <c r="G10" s="18"/>
      <c r="H10" s="18"/>
      <c r="I10" s="18"/>
      <c r="J10" s="18"/>
      <c r="K10" s="31" t="s">
        <v>33</v>
      </c>
      <c r="L10" s="18" t="s">
        <v>8</v>
      </c>
      <c r="M10" s="18" t="s">
        <v>10</v>
      </c>
      <c r="N10" s="18" t="s">
        <v>12</v>
      </c>
      <c r="O10" s="18" t="s">
        <v>14</v>
      </c>
      <c r="P10" s="18" t="s">
        <v>16</v>
      </c>
      <c r="Q10" s="18" t="s">
        <v>18</v>
      </c>
      <c r="R10" s="18" t="s">
        <v>20</v>
      </c>
      <c r="S10" s="18" t="s">
        <v>22</v>
      </c>
      <c r="T10" s="18" t="s">
        <v>24</v>
      </c>
      <c r="U10" s="18"/>
      <c r="V10" s="18"/>
      <c r="W10" s="18"/>
      <c r="X10" s="18"/>
      <c r="Y10" s="18"/>
      <c r="Z10" s="18"/>
      <c r="AA10" s="27"/>
    </row>
    <row r="11" spans="1:30" ht="29.25" customHeight="1">
      <c r="A11" s="49">
        <v>7</v>
      </c>
      <c r="B11" s="23" t="s">
        <v>68</v>
      </c>
      <c r="C11" s="50">
        <v>12061</v>
      </c>
      <c r="D11" s="55">
        <f t="shared" si="0"/>
        <v>90</v>
      </c>
      <c r="E11" s="23" t="s">
        <v>44</v>
      </c>
      <c r="F11" s="21"/>
      <c r="G11" s="3"/>
      <c r="H11" s="3"/>
      <c r="I11" s="3"/>
      <c r="J11" s="3"/>
      <c r="K11" s="21"/>
      <c r="L11" s="32" t="s">
        <v>33</v>
      </c>
      <c r="M11" s="3" t="s">
        <v>8</v>
      </c>
      <c r="N11" s="3" t="s">
        <v>10</v>
      </c>
      <c r="O11" s="3" t="s">
        <v>12</v>
      </c>
      <c r="P11" s="3" t="s">
        <v>14</v>
      </c>
      <c r="Q11" s="3" t="s">
        <v>16</v>
      </c>
      <c r="R11" s="3" t="s">
        <v>18</v>
      </c>
      <c r="S11" s="3" t="s">
        <v>20</v>
      </c>
      <c r="T11" s="3" t="s">
        <v>22</v>
      </c>
      <c r="U11" s="3" t="s">
        <v>24</v>
      </c>
      <c r="V11" s="34" t="s">
        <v>26</v>
      </c>
      <c r="W11" s="34" t="s">
        <v>27</v>
      </c>
      <c r="X11" s="34" t="s">
        <v>28</v>
      </c>
      <c r="Y11" s="34" t="s">
        <v>29</v>
      </c>
      <c r="Z11" s="35" t="s">
        <v>40</v>
      </c>
      <c r="AA11" s="28"/>
    </row>
    <row r="12" spans="1:30" ht="29.25" customHeight="1">
      <c r="A12" s="49">
        <v>8</v>
      </c>
      <c r="B12" s="23" t="s">
        <v>69</v>
      </c>
      <c r="C12" s="50">
        <v>14618</v>
      </c>
      <c r="D12" s="55">
        <f t="shared" si="0"/>
        <v>83</v>
      </c>
      <c r="E12" s="23" t="s">
        <v>44</v>
      </c>
      <c r="F12" s="21"/>
      <c r="G12" s="3"/>
      <c r="H12" s="3"/>
      <c r="I12" s="3"/>
      <c r="J12" s="3"/>
      <c r="K12" s="21"/>
      <c r="L12" s="3"/>
      <c r="M12" s="3"/>
      <c r="N12" s="32" t="s">
        <v>33</v>
      </c>
      <c r="O12" s="3" t="s">
        <v>8</v>
      </c>
      <c r="P12" s="3" t="s">
        <v>10</v>
      </c>
      <c r="Q12" s="3" t="s">
        <v>12</v>
      </c>
      <c r="R12" s="3" t="s">
        <v>14</v>
      </c>
      <c r="S12" s="3" t="s">
        <v>16</v>
      </c>
      <c r="T12" s="3" t="s">
        <v>18</v>
      </c>
      <c r="U12" s="3" t="s">
        <v>20</v>
      </c>
      <c r="V12" s="3" t="s">
        <v>22</v>
      </c>
      <c r="W12" s="3" t="s">
        <v>24</v>
      </c>
      <c r="X12" s="34" t="s">
        <v>26</v>
      </c>
      <c r="Y12" s="34" t="s">
        <v>27</v>
      </c>
      <c r="Z12" s="35" t="s">
        <v>41</v>
      </c>
      <c r="AA12" s="28"/>
    </row>
    <row r="13" spans="1:30" ht="29.25" customHeight="1">
      <c r="A13" s="49">
        <v>9</v>
      </c>
      <c r="B13" s="23" t="s">
        <v>70</v>
      </c>
      <c r="C13" s="50">
        <v>15715</v>
      </c>
      <c r="D13" s="55">
        <f t="shared" si="0"/>
        <v>80</v>
      </c>
      <c r="E13" s="23" t="s">
        <v>45</v>
      </c>
      <c r="F13" s="21"/>
      <c r="G13" s="3"/>
      <c r="H13" s="3"/>
      <c r="I13" s="3"/>
      <c r="J13" s="3"/>
      <c r="K13" s="21"/>
      <c r="L13" s="3"/>
      <c r="M13" s="3"/>
      <c r="N13" s="3"/>
      <c r="O13" s="3"/>
      <c r="P13" s="3"/>
      <c r="Q13" s="32" t="s">
        <v>47</v>
      </c>
      <c r="R13" s="3" t="s">
        <v>8</v>
      </c>
      <c r="S13" s="3" t="s">
        <v>10</v>
      </c>
      <c r="T13" s="43" t="s">
        <v>48</v>
      </c>
      <c r="U13" s="3"/>
      <c r="V13" s="3"/>
      <c r="W13" s="3"/>
      <c r="X13" s="3"/>
      <c r="Y13" s="3"/>
      <c r="Z13" s="3"/>
      <c r="AA13" s="28"/>
    </row>
    <row r="14" spans="1:30" ht="29.25" customHeight="1">
      <c r="A14" s="49">
        <v>10</v>
      </c>
      <c r="B14" s="23" t="s">
        <v>71</v>
      </c>
      <c r="C14" s="50">
        <v>11698</v>
      </c>
      <c r="D14" s="55">
        <f t="shared" si="0"/>
        <v>91</v>
      </c>
      <c r="E14" s="23" t="s">
        <v>44</v>
      </c>
      <c r="F14" s="21"/>
      <c r="G14" s="3"/>
      <c r="H14" s="3"/>
      <c r="I14" s="3"/>
      <c r="J14" s="3"/>
      <c r="K14" s="21"/>
      <c r="L14" s="3"/>
      <c r="M14" s="3"/>
      <c r="N14" s="3"/>
      <c r="O14" s="3"/>
      <c r="P14" s="3"/>
      <c r="Q14" s="3"/>
      <c r="R14" s="32" t="s">
        <v>33</v>
      </c>
      <c r="S14" s="3" t="s">
        <v>8</v>
      </c>
      <c r="T14" s="3" t="s">
        <v>10</v>
      </c>
      <c r="U14" s="3" t="s">
        <v>12</v>
      </c>
      <c r="V14" s="3" t="s">
        <v>14</v>
      </c>
      <c r="W14" s="3" t="s">
        <v>16</v>
      </c>
      <c r="X14" s="3" t="s">
        <v>18</v>
      </c>
      <c r="Y14" s="3" t="s">
        <v>20</v>
      </c>
      <c r="Z14" s="43" t="s">
        <v>56</v>
      </c>
      <c r="AA14" s="28" t="s">
        <v>25</v>
      </c>
    </row>
    <row r="15" spans="1:30" ht="29.25" customHeight="1" thickBot="1">
      <c r="A15" s="49">
        <v>11</v>
      </c>
      <c r="B15" s="46" t="s">
        <v>72</v>
      </c>
      <c r="C15" s="51">
        <v>16813</v>
      </c>
      <c r="D15" s="56">
        <f>DATEDIF(C15,"2023/4/1","Y")</f>
        <v>77</v>
      </c>
      <c r="E15" s="24" t="s">
        <v>44</v>
      </c>
      <c r="F15" s="26"/>
      <c r="G15" s="22"/>
      <c r="H15" s="22"/>
      <c r="I15" s="22"/>
      <c r="J15" s="22"/>
      <c r="K15" s="26"/>
      <c r="L15" s="22"/>
      <c r="M15" s="22"/>
      <c r="N15" s="22"/>
      <c r="O15" s="22"/>
      <c r="P15" s="22"/>
      <c r="Q15" s="22"/>
      <c r="R15" s="22"/>
      <c r="S15" s="22"/>
      <c r="T15" s="22"/>
      <c r="U15" s="22"/>
      <c r="V15" s="22"/>
      <c r="W15" s="33" t="s">
        <v>33</v>
      </c>
      <c r="X15" s="22" t="s">
        <v>6</v>
      </c>
      <c r="Y15" s="22" t="s">
        <v>7</v>
      </c>
      <c r="Z15" s="33" t="s">
        <v>35</v>
      </c>
      <c r="AA15" s="29"/>
    </row>
    <row r="16" spans="1:30" ht="24" customHeight="1">
      <c r="B16" s="17"/>
      <c r="C16" s="17"/>
      <c r="D16" s="17"/>
      <c r="E16" s="17"/>
      <c r="F16" s="52" t="s">
        <v>73</v>
      </c>
    </row>
    <row r="17" spans="1:28" s="5" customFormat="1" ht="24" customHeight="1">
      <c r="A17" s="6" t="s">
        <v>32</v>
      </c>
      <c r="B17" s="7"/>
      <c r="C17" s="7"/>
      <c r="D17" s="7"/>
      <c r="E17" s="7"/>
      <c r="F17" s="7">
        <f>+COUNTA(F5:F15)</f>
        <v>1</v>
      </c>
      <c r="G17" s="7">
        <f t="shared" ref="G17:AA17" si="1">+COUNTA(G5:G15)</f>
        <v>3</v>
      </c>
      <c r="H17" s="7">
        <f t="shared" si="1"/>
        <v>4</v>
      </c>
      <c r="I17" s="7">
        <f t="shared" si="1"/>
        <v>4</v>
      </c>
      <c r="J17" s="7">
        <f t="shared" si="1"/>
        <v>5</v>
      </c>
      <c r="K17" s="7">
        <f t="shared" si="1"/>
        <v>4</v>
      </c>
      <c r="L17" s="7">
        <f t="shared" si="1"/>
        <v>5</v>
      </c>
      <c r="M17" s="7">
        <f t="shared" si="1"/>
        <v>5</v>
      </c>
      <c r="N17" s="7">
        <f t="shared" si="1"/>
        <v>6</v>
      </c>
      <c r="O17" s="7">
        <f t="shared" si="1"/>
        <v>6</v>
      </c>
      <c r="P17" s="7">
        <f t="shared" si="1"/>
        <v>5</v>
      </c>
      <c r="Q17" s="7">
        <f t="shared" si="1"/>
        <v>5</v>
      </c>
      <c r="R17" s="7">
        <f t="shared" si="1"/>
        <v>5</v>
      </c>
      <c r="S17" s="7">
        <f t="shared" si="1"/>
        <v>5</v>
      </c>
      <c r="T17" s="7">
        <f t="shared" si="1"/>
        <v>5</v>
      </c>
      <c r="U17" s="7">
        <f t="shared" si="1"/>
        <v>3</v>
      </c>
      <c r="V17" s="7">
        <f t="shared" si="1"/>
        <v>3</v>
      </c>
      <c r="W17" s="7">
        <f t="shared" si="1"/>
        <v>4</v>
      </c>
      <c r="X17" s="7">
        <f t="shared" si="1"/>
        <v>4</v>
      </c>
      <c r="Y17" s="7">
        <f t="shared" si="1"/>
        <v>4</v>
      </c>
      <c r="Z17" s="7">
        <f t="shared" si="1"/>
        <v>4</v>
      </c>
      <c r="AA17" s="7">
        <f t="shared" si="1"/>
        <v>1</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38">
        <v>1</v>
      </c>
      <c r="G21" s="38">
        <v>1</v>
      </c>
      <c r="H21" s="38">
        <v>1</v>
      </c>
      <c r="I21" s="38">
        <v>1</v>
      </c>
      <c r="J21" s="38">
        <v>1</v>
      </c>
      <c r="K21" s="38">
        <v>1</v>
      </c>
      <c r="L21" s="38">
        <v>1</v>
      </c>
      <c r="M21" s="38">
        <v>1</v>
      </c>
      <c r="N21" s="38">
        <v>1</v>
      </c>
      <c r="O21" s="38">
        <v>1</v>
      </c>
      <c r="P21" s="38">
        <v>1</v>
      </c>
      <c r="Q21" s="38">
        <v>1</v>
      </c>
      <c r="R21" s="38">
        <v>1</v>
      </c>
      <c r="S21" s="38">
        <v>1</v>
      </c>
      <c r="T21" s="38">
        <v>1</v>
      </c>
      <c r="U21" s="38">
        <v>1</v>
      </c>
      <c r="V21" s="38">
        <v>1</v>
      </c>
      <c r="W21" s="38">
        <v>1</v>
      </c>
      <c r="X21" s="38">
        <v>1</v>
      </c>
      <c r="Y21" s="38">
        <v>1</v>
      </c>
      <c r="Z21" s="38">
        <v>1</v>
      </c>
      <c r="AA21" s="38">
        <v>1</v>
      </c>
      <c r="AB21" s="2"/>
    </row>
    <row r="22" spans="1:28">
      <c r="U22" s="2"/>
      <c r="V22" s="2"/>
      <c r="W22" s="2"/>
      <c r="X22" s="2"/>
      <c r="Y22" s="2"/>
      <c r="Z22" s="2"/>
      <c r="AA22" s="2"/>
      <c r="AB22" s="2"/>
    </row>
    <row r="23" spans="1:28" s="12" customFormat="1">
      <c r="A23" s="15" t="s">
        <v>30</v>
      </c>
      <c r="B23" s="16"/>
      <c r="C23" s="16"/>
      <c r="D23" s="16"/>
      <c r="E23" s="16"/>
      <c r="F23" s="37" t="str">
        <f>+IF(F17&gt;1,1,"")</f>
        <v/>
      </c>
      <c r="G23" s="37">
        <f t="shared" ref="G23:AA23" si="2">+IF(G17&gt;1,1,"")</f>
        <v>1</v>
      </c>
      <c r="H23" s="37">
        <f t="shared" si="2"/>
        <v>1</v>
      </c>
      <c r="I23" s="37">
        <f t="shared" si="2"/>
        <v>1</v>
      </c>
      <c r="J23" s="37">
        <f t="shared" si="2"/>
        <v>1</v>
      </c>
      <c r="K23" s="37">
        <f t="shared" si="2"/>
        <v>1</v>
      </c>
      <c r="L23" s="37">
        <f t="shared" si="2"/>
        <v>1</v>
      </c>
      <c r="M23" s="37">
        <f t="shared" si="2"/>
        <v>1</v>
      </c>
      <c r="N23" s="37">
        <f t="shared" si="2"/>
        <v>1</v>
      </c>
      <c r="O23" s="37">
        <f t="shared" si="2"/>
        <v>1</v>
      </c>
      <c r="P23" s="37">
        <f t="shared" si="2"/>
        <v>1</v>
      </c>
      <c r="Q23" s="37">
        <f t="shared" si="2"/>
        <v>1</v>
      </c>
      <c r="R23" s="37">
        <f t="shared" si="2"/>
        <v>1</v>
      </c>
      <c r="S23" s="37">
        <f t="shared" si="2"/>
        <v>1</v>
      </c>
      <c r="T23" s="37">
        <f t="shared" si="2"/>
        <v>1</v>
      </c>
      <c r="U23" s="37">
        <f t="shared" si="2"/>
        <v>1</v>
      </c>
      <c r="V23" s="37">
        <f t="shared" si="2"/>
        <v>1</v>
      </c>
      <c r="W23" s="37">
        <f t="shared" si="2"/>
        <v>1</v>
      </c>
      <c r="X23" s="37">
        <f t="shared" si="2"/>
        <v>1</v>
      </c>
      <c r="Y23" s="37">
        <f t="shared" si="2"/>
        <v>1</v>
      </c>
      <c r="Z23" s="37">
        <f t="shared" si="2"/>
        <v>1</v>
      </c>
      <c r="AA23" s="37" t="str">
        <f t="shared" si="2"/>
        <v/>
      </c>
      <c r="AB23" s="16"/>
    </row>
    <row r="24" spans="1:28" s="12" customFormat="1">
      <c r="A24" s="15" t="s">
        <v>54</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39">
        <f t="shared" ref="F26:K26" si="3">+F17*F21+F17*IF(F23="",0,F23)</f>
        <v>1</v>
      </c>
      <c r="G26" s="39">
        <f t="shared" si="3"/>
        <v>6</v>
      </c>
      <c r="H26" s="39">
        <f t="shared" si="3"/>
        <v>8</v>
      </c>
      <c r="I26" s="39">
        <f t="shared" si="3"/>
        <v>8</v>
      </c>
      <c r="J26" s="39">
        <f t="shared" si="3"/>
        <v>10</v>
      </c>
      <c r="K26" s="39">
        <f t="shared" si="3"/>
        <v>8</v>
      </c>
      <c r="L26" s="39">
        <f t="shared" ref="L26:AA26" si="4">+L17*L21+L17*IF(L23="",0,L23)</f>
        <v>10</v>
      </c>
      <c r="M26" s="39">
        <f t="shared" si="4"/>
        <v>10</v>
      </c>
      <c r="N26" s="39">
        <f t="shared" si="4"/>
        <v>12</v>
      </c>
      <c r="O26" s="39">
        <f t="shared" si="4"/>
        <v>12</v>
      </c>
      <c r="P26" s="39">
        <f t="shared" si="4"/>
        <v>10</v>
      </c>
      <c r="Q26" s="39">
        <f t="shared" si="4"/>
        <v>10</v>
      </c>
      <c r="R26" s="39">
        <f t="shared" si="4"/>
        <v>10</v>
      </c>
      <c r="S26" s="39">
        <f t="shared" si="4"/>
        <v>10</v>
      </c>
      <c r="T26" s="39">
        <f t="shared" si="4"/>
        <v>10</v>
      </c>
      <c r="U26" s="39">
        <f t="shared" si="4"/>
        <v>6</v>
      </c>
      <c r="V26" s="39">
        <f t="shared" si="4"/>
        <v>6</v>
      </c>
      <c r="W26" s="39">
        <f t="shared" si="4"/>
        <v>8</v>
      </c>
      <c r="X26" s="39">
        <f t="shared" si="4"/>
        <v>8</v>
      </c>
      <c r="Y26" s="39">
        <f t="shared" si="4"/>
        <v>8</v>
      </c>
      <c r="Z26" s="39">
        <f t="shared" si="4"/>
        <v>8</v>
      </c>
      <c r="AA26" s="39">
        <f t="shared" si="4"/>
        <v>1</v>
      </c>
      <c r="AB26" s="9" t="s">
        <v>2</v>
      </c>
    </row>
    <row r="27" spans="1:28" ht="15" customHeight="1">
      <c r="J27" s="11"/>
      <c r="L27" s="11"/>
      <c r="M27" s="11"/>
      <c r="N27" s="11"/>
      <c r="O27" s="11"/>
      <c r="P27" s="11"/>
      <c r="Q27" s="30"/>
      <c r="R27" s="11"/>
      <c r="S27" s="11"/>
      <c r="T27" s="11"/>
      <c r="U27" s="11"/>
      <c r="V27" s="11"/>
      <c r="W27" s="11"/>
      <c r="X27" s="11"/>
      <c r="Y27" s="11"/>
      <c r="Z27" s="11"/>
    </row>
    <row r="28" spans="1:28" ht="21" customHeight="1">
      <c r="A28" s="12" t="s">
        <v>31</v>
      </c>
      <c r="F28" s="40" t="str">
        <f>+IF(F23="","",F17*F23)</f>
        <v/>
      </c>
      <c r="G28" s="40">
        <f t="shared" ref="G28:AA28" si="5">+IF(G23="","",G17*G23)</f>
        <v>3</v>
      </c>
      <c r="H28" s="40">
        <f t="shared" si="5"/>
        <v>4</v>
      </c>
      <c r="I28" s="40">
        <f t="shared" si="5"/>
        <v>4</v>
      </c>
      <c r="J28" s="40">
        <f t="shared" si="5"/>
        <v>5</v>
      </c>
      <c r="K28" s="40">
        <f t="shared" si="5"/>
        <v>4</v>
      </c>
      <c r="L28" s="40">
        <f t="shared" si="5"/>
        <v>5</v>
      </c>
      <c r="M28" s="40">
        <f t="shared" si="5"/>
        <v>5</v>
      </c>
      <c r="N28" s="40">
        <f t="shared" si="5"/>
        <v>6</v>
      </c>
      <c r="O28" s="40">
        <f t="shared" si="5"/>
        <v>6</v>
      </c>
      <c r="P28" s="40">
        <f t="shared" si="5"/>
        <v>5</v>
      </c>
      <c r="Q28" s="40">
        <f t="shared" si="5"/>
        <v>5</v>
      </c>
      <c r="R28" s="40">
        <f t="shared" si="5"/>
        <v>5</v>
      </c>
      <c r="S28" s="40">
        <f t="shared" si="5"/>
        <v>5</v>
      </c>
      <c r="T28" s="40">
        <f t="shared" si="5"/>
        <v>5</v>
      </c>
      <c r="U28" s="40">
        <f t="shared" si="5"/>
        <v>3</v>
      </c>
      <c r="V28" s="40">
        <f t="shared" si="5"/>
        <v>3</v>
      </c>
      <c r="W28" s="40">
        <f t="shared" si="5"/>
        <v>4</v>
      </c>
      <c r="X28" s="40">
        <f t="shared" si="5"/>
        <v>4</v>
      </c>
      <c r="Y28" s="40">
        <f t="shared" si="5"/>
        <v>4</v>
      </c>
      <c r="Z28" s="40">
        <f t="shared" si="5"/>
        <v>4</v>
      </c>
      <c r="AA28" s="40" t="str">
        <f t="shared" si="5"/>
        <v/>
      </c>
      <c r="AB28" s="12"/>
    </row>
    <row r="29" spans="1:28">
      <c r="U29" s="12"/>
      <c r="AB29" s="12"/>
    </row>
    <row r="30" spans="1:28" ht="13.5" customHeight="1">
      <c r="U30" s="12"/>
      <c r="Y30" s="101" t="s">
        <v>57</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41">
        <f>+SUM(F26:AA26)</f>
        <v>180</v>
      </c>
      <c r="AB40" s="126"/>
    </row>
    <row r="41" spans="23:28">
      <c r="Y41" s="128"/>
      <c r="Z41" s="85"/>
      <c r="AA41" s="142"/>
      <c r="AB41" s="143"/>
    </row>
    <row r="42" spans="23:28" ht="13.5" thickBot="1">
      <c r="Y42" s="133" t="s">
        <v>53</v>
      </c>
      <c r="Z42" s="134"/>
      <c r="AA42" s="144">
        <f>+SUM(F28:AA28)</f>
        <v>89</v>
      </c>
      <c r="AB42" s="145"/>
    </row>
    <row r="43" spans="23:28" ht="13.5" thickBot="1">
      <c r="Y43" s="135"/>
      <c r="Z43" s="136"/>
      <c r="AA43" s="146"/>
      <c r="AB43" s="135"/>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W46:X48"/>
    <mergeCell ref="Y46:AB48"/>
    <mergeCell ref="Y30:AB35"/>
    <mergeCell ref="Y40:Z41"/>
    <mergeCell ref="AA40:AB41"/>
    <mergeCell ref="Y42:Z43"/>
    <mergeCell ref="AA42:AB43"/>
  </mergeCells>
  <phoneticPr fontId="1"/>
  <conditionalFormatting sqref="E5:E15">
    <cfRule type="cellIs" dxfId="1" priority="1" operator="equal">
      <formula>$AD$3</formula>
    </cfRule>
    <cfRule type="cellIs" dxfId="0" priority="2" operator="equal">
      <formula>$AD$2</formula>
    </cfRule>
  </conditionalFormatting>
  <dataValidations count="1">
    <dataValidation type="list" allowBlank="1" showInputMessage="1" showErrorMessage="1" sqref="E5:E15" xr:uid="{00000000-0002-0000-0B00-000000000000}">
      <formula1>$AD$2:$AD$3</formula1>
    </dataValidation>
  </dataValidations>
  <pageMargins left="0.7" right="0.7" top="0.75" bottom="0.75" header="0.3" footer="0.3"/>
  <pageSetup paperSize="8"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85DC7-515D-4CAF-9C1D-B578BCDF86CB}">
  <sheetPr>
    <tabColor rgb="FFFF0000"/>
    <pageSetUpPr fitToPage="1"/>
  </sheetPr>
  <dimension ref="A1:AE62"/>
  <sheetViews>
    <sheetView view="pageBreakPreview" topLeftCell="I22" zoomScaleNormal="100" zoomScaleSheetLayoutView="100" workbookViewId="0">
      <selection activeCell="J28" sqref="J28"/>
    </sheetView>
  </sheetViews>
  <sheetFormatPr defaultColWidth="9" defaultRowHeight="13"/>
  <cols>
    <col min="1" max="1" width="4.08203125" style="1" customWidth="1"/>
    <col min="2" max="3" width="21.25" style="2" customWidth="1"/>
    <col min="4" max="4" width="6.5" style="2" customWidth="1"/>
    <col min="5" max="5" width="14.5" style="2" customWidth="1"/>
    <col min="6" max="20" width="9.75" style="2" customWidth="1"/>
    <col min="21" max="27" width="9.75" style="1" customWidth="1"/>
    <col min="28" max="28" width="12.08203125" style="1" customWidth="1"/>
    <col min="29" max="29" width="30.83203125" style="1" customWidth="1"/>
    <col min="30" max="30" width="9" style="1"/>
    <col min="31" max="31" width="4.58203125" style="1" customWidth="1"/>
    <col min="32" max="16384" width="9" style="1"/>
  </cols>
  <sheetData>
    <row r="1" spans="1:30" ht="20.25" customHeight="1">
      <c r="AB1" s="36" t="s">
        <v>79</v>
      </c>
    </row>
    <row r="2" spans="1:30" ht="34.5" customHeight="1">
      <c r="A2" s="47" t="s">
        <v>59</v>
      </c>
      <c r="B2" s="17"/>
      <c r="C2" s="17"/>
      <c r="D2" s="17"/>
      <c r="E2" s="17"/>
      <c r="F2" s="17"/>
      <c r="G2" s="17"/>
      <c r="H2" s="17"/>
      <c r="I2" s="44" t="s">
        <v>117</v>
      </c>
      <c r="J2" s="17"/>
      <c r="AD2" s="1" t="s">
        <v>44</v>
      </c>
    </row>
    <row r="3" spans="1:30" ht="20.25" customHeight="1" thickBot="1">
      <c r="D3" s="59" t="s">
        <v>78</v>
      </c>
      <c r="AD3" s="1" t="s">
        <v>45</v>
      </c>
    </row>
    <row r="4" spans="1:30" ht="20.25" customHeight="1">
      <c r="B4" s="48" t="s">
        <v>60</v>
      </c>
      <c r="C4" s="48" t="s">
        <v>61</v>
      </c>
      <c r="D4" s="48" t="s">
        <v>80</v>
      </c>
      <c r="E4" s="54" t="s">
        <v>43</v>
      </c>
      <c r="F4" s="25">
        <v>45261</v>
      </c>
      <c r="G4" s="25">
        <v>45262</v>
      </c>
      <c r="H4" s="25">
        <v>45263</v>
      </c>
      <c r="I4" s="25">
        <v>45264</v>
      </c>
      <c r="J4" s="25">
        <v>45265</v>
      </c>
      <c r="K4" s="25">
        <v>45266</v>
      </c>
      <c r="L4" s="25">
        <v>45267</v>
      </c>
      <c r="M4" s="25">
        <v>45268</v>
      </c>
      <c r="N4" s="25">
        <v>45269</v>
      </c>
      <c r="O4" s="25">
        <v>45270</v>
      </c>
      <c r="P4" s="25">
        <v>45271</v>
      </c>
      <c r="Q4" s="25">
        <v>45272</v>
      </c>
      <c r="R4" s="25">
        <v>45273</v>
      </c>
      <c r="S4" s="25">
        <v>45274</v>
      </c>
      <c r="T4" s="25">
        <v>45275</v>
      </c>
      <c r="U4" s="25">
        <v>45276</v>
      </c>
      <c r="V4" s="25">
        <v>45277</v>
      </c>
      <c r="W4" s="25">
        <v>45278</v>
      </c>
      <c r="X4" s="25">
        <v>45279</v>
      </c>
      <c r="Y4" s="25">
        <v>45280</v>
      </c>
      <c r="Z4" s="25">
        <v>45281</v>
      </c>
      <c r="AA4" s="25">
        <v>45282</v>
      </c>
      <c r="AB4" s="41"/>
    </row>
    <row r="5" spans="1:30" ht="29.25" customHeight="1">
      <c r="A5" s="49">
        <v>1</v>
      </c>
      <c r="B5" s="23"/>
      <c r="C5" s="50"/>
      <c r="D5" s="55">
        <f>DATEDIF(C5,"2023/10/1","Y")</f>
        <v>123</v>
      </c>
      <c r="E5" s="23"/>
      <c r="F5" s="31"/>
      <c r="G5" s="18"/>
      <c r="H5" s="18"/>
      <c r="I5" s="18"/>
      <c r="J5" s="18"/>
      <c r="K5" s="20"/>
      <c r="L5" s="18"/>
      <c r="M5" s="32"/>
      <c r="N5" s="18"/>
      <c r="O5" s="18"/>
      <c r="P5" s="32"/>
      <c r="Q5" s="20"/>
      <c r="R5" s="32"/>
      <c r="S5" s="18"/>
      <c r="T5" s="32"/>
      <c r="U5" s="32"/>
      <c r="V5" s="20"/>
      <c r="W5" s="18"/>
      <c r="X5" s="18"/>
      <c r="Y5" s="18"/>
      <c r="Z5" s="18"/>
      <c r="AA5" s="27"/>
    </row>
    <row r="6" spans="1:30" ht="29.25" customHeight="1">
      <c r="A6" s="49">
        <v>2</v>
      </c>
      <c r="B6" s="23"/>
      <c r="C6" s="50"/>
      <c r="D6" s="55">
        <f t="shared" ref="D6:D14" si="0">DATEDIF(C6,"2023/10/1","Y")</f>
        <v>123</v>
      </c>
      <c r="E6" s="23"/>
      <c r="F6" s="20"/>
      <c r="G6" s="32"/>
      <c r="H6" s="32"/>
      <c r="I6" s="32"/>
      <c r="J6" s="32"/>
      <c r="K6" s="32"/>
      <c r="L6" s="32"/>
      <c r="M6" s="32"/>
      <c r="N6" s="32"/>
      <c r="O6" s="32"/>
      <c r="P6" s="32"/>
      <c r="Q6" s="32"/>
      <c r="R6" s="32"/>
      <c r="S6" s="32"/>
      <c r="T6" s="32"/>
      <c r="U6" s="32"/>
      <c r="V6" s="32"/>
      <c r="W6" s="18"/>
      <c r="X6" s="18"/>
      <c r="Y6" s="18"/>
      <c r="Z6" s="18"/>
      <c r="AA6" s="27"/>
    </row>
    <row r="7" spans="1:30" ht="29.25" customHeight="1">
      <c r="A7" s="49">
        <v>3</v>
      </c>
      <c r="B7" s="23"/>
      <c r="C7" s="50"/>
      <c r="D7" s="55">
        <f t="shared" si="0"/>
        <v>123</v>
      </c>
      <c r="E7" s="23"/>
      <c r="F7" s="20"/>
      <c r="G7" s="32"/>
      <c r="H7" s="32"/>
      <c r="I7" s="32"/>
      <c r="J7" s="32"/>
      <c r="K7" s="32"/>
      <c r="L7" s="32"/>
      <c r="M7" s="32"/>
      <c r="N7" s="32"/>
      <c r="O7" s="32"/>
      <c r="P7" s="32"/>
      <c r="Q7" s="32"/>
      <c r="R7" s="32"/>
      <c r="S7" s="32"/>
      <c r="T7" s="32"/>
      <c r="U7" s="32"/>
      <c r="V7" s="18"/>
      <c r="W7" s="18"/>
      <c r="X7" s="18"/>
      <c r="Y7" s="18"/>
      <c r="Z7" s="18"/>
      <c r="AA7" s="27"/>
    </row>
    <row r="8" spans="1:30" ht="29.25" customHeight="1">
      <c r="A8" s="49">
        <v>4</v>
      </c>
      <c r="B8" s="23"/>
      <c r="C8" s="50"/>
      <c r="D8" s="55">
        <f t="shared" si="0"/>
        <v>123</v>
      </c>
      <c r="E8" s="23"/>
      <c r="F8" s="20"/>
      <c r="G8" s="32"/>
      <c r="H8" s="32"/>
      <c r="I8" s="32"/>
      <c r="J8" s="32"/>
      <c r="K8" s="32"/>
      <c r="L8" s="32"/>
      <c r="M8" s="32"/>
      <c r="N8" s="32"/>
      <c r="O8" s="32"/>
      <c r="P8" s="32"/>
      <c r="Q8" s="32"/>
      <c r="R8" s="32"/>
      <c r="S8" s="32"/>
      <c r="T8" s="32"/>
      <c r="U8" s="32"/>
      <c r="V8" s="18"/>
      <c r="W8" s="18"/>
      <c r="X8" s="18"/>
      <c r="Y8" s="18"/>
      <c r="Z8" s="18"/>
      <c r="AA8" s="27"/>
    </row>
    <row r="9" spans="1:30" ht="29.25" customHeight="1">
      <c r="A9" s="49">
        <v>5</v>
      </c>
      <c r="B9" s="23"/>
      <c r="C9" s="50"/>
      <c r="D9" s="55">
        <f t="shared" si="0"/>
        <v>123</v>
      </c>
      <c r="E9" s="23"/>
      <c r="F9" s="20"/>
      <c r="G9" s="32"/>
      <c r="H9" s="32"/>
      <c r="I9" s="32"/>
      <c r="J9" s="32"/>
      <c r="K9" s="32"/>
      <c r="L9" s="32"/>
      <c r="M9" s="32"/>
      <c r="N9" s="32"/>
      <c r="O9" s="32"/>
      <c r="P9" s="32"/>
      <c r="Q9" s="32"/>
      <c r="R9" s="32"/>
      <c r="S9" s="32"/>
      <c r="T9" s="18"/>
      <c r="U9" s="18"/>
      <c r="V9" s="18"/>
      <c r="W9" s="18"/>
      <c r="X9" s="18"/>
      <c r="Y9" s="18"/>
      <c r="Z9" s="18"/>
      <c r="AA9" s="27"/>
    </row>
    <row r="10" spans="1:30" ht="29.25" customHeight="1">
      <c r="A10" s="49">
        <v>6</v>
      </c>
      <c r="B10" s="23"/>
      <c r="C10" s="50"/>
      <c r="D10" s="55">
        <f t="shared" si="0"/>
        <v>123</v>
      </c>
      <c r="E10" s="23"/>
      <c r="F10" s="20"/>
      <c r="G10" s="32"/>
      <c r="H10" s="32"/>
      <c r="I10" s="32"/>
      <c r="J10" s="32"/>
      <c r="K10" s="32"/>
      <c r="L10" s="32"/>
      <c r="M10" s="32"/>
      <c r="N10" s="32"/>
      <c r="O10" s="32"/>
      <c r="P10" s="32"/>
      <c r="Q10" s="32"/>
      <c r="R10" s="32"/>
      <c r="S10" s="32"/>
      <c r="T10" s="18"/>
      <c r="U10" s="18"/>
      <c r="V10" s="18"/>
      <c r="W10" s="18"/>
      <c r="X10" s="18"/>
      <c r="Y10" s="18"/>
      <c r="Z10" s="18"/>
      <c r="AA10" s="27"/>
    </row>
    <row r="11" spans="1:30" ht="29.25" customHeight="1">
      <c r="A11" s="49">
        <v>7</v>
      </c>
      <c r="B11" s="23"/>
      <c r="C11" s="50"/>
      <c r="D11" s="55">
        <f t="shared" si="0"/>
        <v>123</v>
      </c>
      <c r="E11" s="23"/>
      <c r="F11" s="21"/>
      <c r="G11" s="32"/>
      <c r="H11" s="32"/>
      <c r="I11" s="32"/>
      <c r="J11" s="32"/>
      <c r="K11" s="32"/>
      <c r="L11" s="32"/>
      <c r="M11" s="32"/>
      <c r="N11" s="32"/>
      <c r="O11" s="32"/>
      <c r="P11" s="32"/>
      <c r="Q11" s="32"/>
      <c r="R11" s="32"/>
      <c r="S11" s="32"/>
      <c r="T11" s="3"/>
      <c r="U11" s="3"/>
      <c r="V11" s="34"/>
      <c r="W11" s="34"/>
      <c r="X11" s="34"/>
      <c r="Y11" s="34"/>
      <c r="Z11" s="35"/>
      <c r="AA11" s="28"/>
    </row>
    <row r="12" spans="1:30" ht="29.25" customHeight="1">
      <c r="A12" s="49">
        <v>8</v>
      </c>
      <c r="B12" s="23"/>
      <c r="C12" s="50"/>
      <c r="D12" s="55">
        <f t="shared" si="0"/>
        <v>123</v>
      </c>
      <c r="E12" s="23"/>
      <c r="F12" s="21"/>
      <c r="G12" s="32"/>
      <c r="H12" s="32"/>
      <c r="I12" s="32"/>
      <c r="J12" s="32"/>
      <c r="K12" s="32"/>
      <c r="L12" s="32"/>
      <c r="M12" s="32"/>
      <c r="N12" s="32"/>
      <c r="O12" s="32"/>
      <c r="P12" s="32"/>
      <c r="Q12" s="32"/>
      <c r="R12" s="32"/>
      <c r="S12" s="32"/>
      <c r="T12" s="3"/>
      <c r="U12" s="3"/>
      <c r="V12" s="3"/>
      <c r="W12" s="3"/>
      <c r="X12" s="34"/>
      <c r="Y12" s="34"/>
      <c r="Z12" s="35"/>
      <c r="AA12" s="28"/>
    </row>
    <row r="13" spans="1:30" ht="29.25" customHeight="1">
      <c r="A13" s="49">
        <v>9</v>
      </c>
      <c r="B13" s="23"/>
      <c r="C13" s="50"/>
      <c r="D13" s="55">
        <f t="shared" si="0"/>
        <v>123</v>
      </c>
      <c r="E13" s="23"/>
      <c r="F13" s="21"/>
      <c r="G13" s="32"/>
      <c r="H13" s="32"/>
      <c r="I13" s="32"/>
      <c r="J13" s="32"/>
      <c r="K13" s="32"/>
      <c r="L13" s="32"/>
      <c r="M13" s="32"/>
      <c r="N13" s="32"/>
      <c r="O13" s="32"/>
      <c r="P13" s="32"/>
      <c r="Q13" s="32"/>
      <c r="R13" s="32"/>
      <c r="S13" s="32"/>
      <c r="T13" s="43"/>
      <c r="U13" s="3"/>
      <c r="V13" s="3"/>
      <c r="W13" s="3"/>
      <c r="X13" s="3"/>
      <c r="Y13" s="3"/>
      <c r="Z13" s="3"/>
      <c r="AA13" s="28"/>
    </row>
    <row r="14" spans="1:30" ht="29.25" customHeight="1">
      <c r="A14" s="49">
        <v>10</v>
      </c>
      <c r="B14" s="23"/>
      <c r="C14" s="50"/>
      <c r="D14" s="55">
        <f t="shared" si="0"/>
        <v>123</v>
      </c>
      <c r="E14" s="23"/>
      <c r="F14" s="21"/>
      <c r="G14" s="3"/>
      <c r="H14" s="3"/>
      <c r="I14" s="3"/>
      <c r="J14" s="3"/>
      <c r="K14" s="21"/>
      <c r="L14" s="3"/>
      <c r="M14" s="3"/>
      <c r="N14" s="3"/>
      <c r="O14" s="3"/>
      <c r="P14" s="3"/>
      <c r="Q14" s="3"/>
      <c r="R14" s="32"/>
      <c r="S14" s="3"/>
      <c r="T14" s="3"/>
      <c r="U14" s="3"/>
      <c r="V14" s="3"/>
      <c r="W14" s="3"/>
      <c r="X14" s="3"/>
      <c r="Y14" s="3"/>
      <c r="Z14" s="43"/>
      <c r="AA14" s="28"/>
    </row>
    <row r="15" spans="1:30" ht="29.25" customHeight="1" thickBot="1">
      <c r="A15" s="49">
        <v>11</v>
      </c>
      <c r="B15" s="60"/>
      <c r="C15" s="51"/>
      <c r="D15" s="56">
        <f>DATEDIF(C15,"2023/10/1","Y")</f>
        <v>123</v>
      </c>
      <c r="E15" s="60"/>
      <c r="F15" s="26"/>
      <c r="G15" s="22"/>
      <c r="H15" s="22"/>
      <c r="I15" s="22"/>
      <c r="J15" s="22"/>
      <c r="K15" s="26"/>
      <c r="L15" s="22"/>
      <c r="M15" s="22"/>
      <c r="N15" s="22"/>
      <c r="O15" s="22"/>
      <c r="P15" s="22"/>
      <c r="Q15" s="22"/>
      <c r="R15" s="22"/>
      <c r="S15" s="22"/>
      <c r="T15" s="22"/>
      <c r="U15" s="22"/>
      <c r="V15" s="22"/>
      <c r="W15" s="33"/>
      <c r="X15" s="22"/>
      <c r="Y15" s="22"/>
      <c r="Z15" s="33"/>
      <c r="AA15" s="29"/>
    </row>
    <row r="16" spans="1:30" ht="24" customHeight="1">
      <c r="B16" s="17"/>
      <c r="C16" s="17"/>
      <c r="D16" s="17"/>
      <c r="E16" s="17"/>
      <c r="F16" s="52" t="s">
        <v>73</v>
      </c>
    </row>
    <row r="17" spans="1:28" s="5" customFormat="1" ht="24" customHeight="1">
      <c r="A17" s="6" t="s">
        <v>32</v>
      </c>
      <c r="B17" s="7"/>
      <c r="C17" s="7"/>
      <c r="D17" s="7"/>
      <c r="E17" s="7"/>
      <c r="F17" s="7">
        <f>+COUNTA(F5:F15)</f>
        <v>0</v>
      </c>
      <c r="G17" s="7">
        <f t="shared" ref="G17:AA17" si="1">+COUNTA(G5:G15)</f>
        <v>0</v>
      </c>
      <c r="H17" s="7">
        <f t="shared" si="1"/>
        <v>0</v>
      </c>
      <c r="I17" s="7">
        <f t="shared" si="1"/>
        <v>0</v>
      </c>
      <c r="J17" s="7">
        <f t="shared" si="1"/>
        <v>0</v>
      </c>
      <c r="K17" s="7">
        <f t="shared" si="1"/>
        <v>0</v>
      </c>
      <c r="L17" s="7">
        <f t="shared" si="1"/>
        <v>0</v>
      </c>
      <c r="M17" s="7">
        <f t="shared" si="1"/>
        <v>0</v>
      </c>
      <c r="N17" s="7">
        <f t="shared" si="1"/>
        <v>0</v>
      </c>
      <c r="O17" s="7">
        <f t="shared" si="1"/>
        <v>0</v>
      </c>
      <c r="P17" s="7">
        <f t="shared" si="1"/>
        <v>0</v>
      </c>
      <c r="Q17" s="7">
        <f t="shared" si="1"/>
        <v>0</v>
      </c>
      <c r="R17" s="7">
        <f t="shared" si="1"/>
        <v>0</v>
      </c>
      <c r="S17" s="7">
        <f t="shared" si="1"/>
        <v>0</v>
      </c>
      <c r="T17" s="7">
        <f t="shared" si="1"/>
        <v>0</v>
      </c>
      <c r="U17" s="7">
        <f t="shared" si="1"/>
        <v>0</v>
      </c>
      <c r="V17" s="7">
        <f t="shared" si="1"/>
        <v>0</v>
      </c>
      <c r="W17" s="7">
        <f t="shared" si="1"/>
        <v>0</v>
      </c>
      <c r="X17" s="7">
        <f t="shared" si="1"/>
        <v>0</v>
      </c>
      <c r="Y17" s="7">
        <f t="shared" si="1"/>
        <v>0</v>
      </c>
      <c r="Z17" s="7">
        <f t="shared" si="1"/>
        <v>0</v>
      </c>
      <c r="AA17" s="7">
        <f t="shared" si="1"/>
        <v>0</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62">
        <v>5000</v>
      </c>
      <c r="G21" s="62">
        <v>5000</v>
      </c>
      <c r="H21" s="62">
        <v>5000</v>
      </c>
      <c r="I21" s="62">
        <v>5000</v>
      </c>
      <c r="J21" s="62">
        <v>5000</v>
      </c>
      <c r="K21" s="62">
        <v>5000</v>
      </c>
      <c r="L21" s="62">
        <v>5000</v>
      </c>
      <c r="M21" s="62">
        <v>5000</v>
      </c>
      <c r="N21" s="62">
        <v>5000</v>
      </c>
      <c r="O21" s="62">
        <v>5000</v>
      </c>
      <c r="P21" s="62">
        <v>5000</v>
      </c>
      <c r="Q21" s="62">
        <v>5000</v>
      </c>
      <c r="R21" s="62">
        <v>5000</v>
      </c>
      <c r="S21" s="62">
        <v>5000</v>
      </c>
      <c r="T21" s="62">
        <v>5000</v>
      </c>
      <c r="U21" s="62">
        <v>5000</v>
      </c>
      <c r="V21" s="62">
        <v>5000</v>
      </c>
      <c r="W21" s="62">
        <v>5000</v>
      </c>
      <c r="X21" s="62">
        <v>5000</v>
      </c>
      <c r="Y21" s="62">
        <v>5000</v>
      </c>
      <c r="Z21" s="62">
        <v>5000</v>
      </c>
      <c r="AA21" s="62">
        <v>5000</v>
      </c>
      <c r="AB21" s="2"/>
    </row>
    <row r="22" spans="1:28">
      <c r="U22" s="2"/>
      <c r="V22" s="2"/>
      <c r="W22" s="2"/>
      <c r="X22" s="2"/>
      <c r="Y22" s="2"/>
      <c r="Z22" s="2"/>
      <c r="AA22" s="2"/>
      <c r="AB22" s="2"/>
    </row>
    <row r="23" spans="1:28" s="12" customFormat="1">
      <c r="A23" s="15" t="s">
        <v>30</v>
      </c>
      <c r="B23" s="16"/>
      <c r="C23" s="16"/>
      <c r="D23" s="16"/>
      <c r="E23" s="16"/>
      <c r="F23" s="63" t="str">
        <f>+IF(F17&gt;3,5000,"")</f>
        <v/>
      </c>
      <c r="G23" s="63" t="str">
        <f t="shared" ref="G23:AA23" si="2">+IF(G17&gt;3,5000,"")</f>
        <v/>
      </c>
      <c r="H23" s="63" t="str">
        <f t="shared" si="2"/>
        <v/>
      </c>
      <c r="I23" s="63" t="str">
        <f t="shared" si="2"/>
        <v/>
      </c>
      <c r="J23" s="63" t="str">
        <f t="shared" si="2"/>
        <v/>
      </c>
      <c r="K23" s="63" t="str">
        <f t="shared" si="2"/>
        <v/>
      </c>
      <c r="L23" s="63" t="str">
        <f t="shared" si="2"/>
        <v/>
      </c>
      <c r="M23" s="63" t="str">
        <f t="shared" si="2"/>
        <v/>
      </c>
      <c r="N23" s="63" t="str">
        <f t="shared" si="2"/>
        <v/>
      </c>
      <c r="O23" s="63" t="str">
        <f t="shared" si="2"/>
        <v/>
      </c>
      <c r="P23" s="63" t="str">
        <f t="shared" si="2"/>
        <v/>
      </c>
      <c r="Q23" s="63" t="str">
        <f t="shared" si="2"/>
        <v/>
      </c>
      <c r="R23" s="63" t="str">
        <f t="shared" si="2"/>
        <v/>
      </c>
      <c r="S23" s="63" t="str">
        <f t="shared" si="2"/>
        <v/>
      </c>
      <c r="T23" s="63" t="str">
        <f t="shared" si="2"/>
        <v/>
      </c>
      <c r="U23" s="63" t="str">
        <f t="shared" si="2"/>
        <v/>
      </c>
      <c r="V23" s="63" t="str">
        <f t="shared" si="2"/>
        <v/>
      </c>
      <c r="W23" s="63" t="str">
        <f t="shared" si="2"/>
        <v/>
      </c>
      <c r="X23" s="63" t="str">
        <f t="shared" si="2"/>
        <v/>
      </c>
      <c r="Y23" s="63" t="str">
        <f t="shared" si="2"/>
        <v/>
      </c>
      <c r="Z23" s="63" t="str">
        <f t="shared" si="2"/>
        <v/>
      </c>
      <c r="AA23" s="63" t="str">
        <f t="shared" si="2"/>
        <v/>
      </c>
      <c r="AB23" s="16"/>
    </row>
    <row r="24" spans="1:28" s="12" customFormat="1">
      <c r="A24" s="15" t="s">
        <v>87</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64">
        <f t="shared" ref="F26:AA26" si="3">+F17*F21+F17*IF(F23="",0,F23)</f>
        <v>0</v>
      </c>
      <c r="G26" s="64">
        <f t="shared" si="3"/>
        <v>0</v>
      </c>
      <c r="H26" s="64">
        <f t="shared" si="3"/>
        <v>0</v>
      </c>
      <c r="I26" s="64">
        <f t="shared" si="3"/>
        <v>0</v>
      </c>
      <c r="J26" s="64">
        <f t="shared" si="3"/>
        <v>0</v>
      </c>
      <c r="K26" s="64">
        <f t="shared" si="3"/>
        <v>0</v>
      </c>
      <c r="L26" s="64">
        <f t="shared" si="3"/>
        <v>0</v>
      </c>
      <c r="M26" s="64">
        <f t="shared" si="3"/>
        <v>0</v>
      </c>
      <c r="N26" s="64">
        <f t="shared" si="3"/>
        <v>0</v>
      </c>
      <c r="O26" s="64">
        <f t="shared" si="3"/>
        <v>0</v>
      </c>
      <c r="P26" s="64">
        <f t="shared" si="3"/>
        <v>0</v>
      </c>
      <c r="Q26" s="64">
        <f t="shared" si="3"/>
        <v>0</v>
      </c>
      <c r="R26" s="64">
        <f t="shared" si="3"/>
        <v>0</v>
      </c>
      <c r="S26" s="64">
        <f t="shared" si="3"/>
        <v>0</v>
      </c>
      <c r="T26" s="64">
        <f t="shared" si="3"/>
        <v>0</v>
      </c>
      <c r="U26" s="64">
        <f t="shared" si="3"/>
        <v>0</v>
      </c>
      <c r="V26" s="64">
        <f t="shared" si="3"/>
        <v>0</v>
      </c>
      <c r="W26" s="64">
        <f t="shared" si="3"/>
        <v>0</v>
      </c>
      <c r="X26" s="64">
        <f t="shared" si="3"/>
        <v>0</v>
      </c>
      <c r="Y26" s="64">
        <f t="shared" si="3"/>
        <v>0</v>
      </c>
      <c r="Z26" s="64">
        <f t="shared" si="3"/>
        <v>0</v>
      </c>
      <c r="AA26" s="64">
        <f t="shared" si="3"/>
        <v>0</v>
      </c>
      <c r="AB26" s="9" t="s">
        <v>2</v>
      </c>
    </row>
    <row r="27" spans="1:28" ht="15" customHeight="1">
      <c r="F27" s="65"/>
      <c r="G27" s="65"/>
      <c r="H27" s="65"/>
      <c r="I27" s="65"/>
      <c r="J27" s="66"/>
      <c r="K27" s="65"/>
      <c r="L27" s="66"/>
      <c r="M27" s="66"/>
      <c r="N27" s="66"/>
      <c r="O27" s="66"/>
      <c r="P27" s="66"/>
      <c r="Q27" s="67"/>
      <c r="R27" s="66"/>
      <c r="S27" s="66"/>
      <c r="T27" s="66"/>
      <c r="U27" s="66"/>
      <c r="V27" s="66"/>
      <c r="W27" s="66"/>
      <c r="X27" s="66"/>
      <c r="Y27" s="66"/>
      <c r="Z27" s="66"/>
      <c r="AA27" s="68"/>
    </row>
    <row r="28" spans="1:28" ht="21" customHeight="1">
      <c r="A28" s="12" t="s">
        <v>31</v>
      </c>
      <c r="F28" s="69" t="str">
        <f>+IF(F23="","",F17*F23)</f>
        <v/>
      </c>
      <c r="G28" s="69" t="str">
        <f t="shared" ref="G28:AA28" si="4">+IF(G23="","",G17*G23)</f>
        <v/>
      </c>
      <c r="H28" s="69" t="str">
        <f t="shared" si="4"/>
        <v/>
      </c>
      <c r="I28" s="69" t="str">
        <f t="shared" si="4"/>
        <v/>
      </c>
      <c r="J28" s="69" t="str">
        <f t="shared" si="4"/>
        <v/>
      </c>
      <c r="K28" s="69" t="str">
        <f t="shared" si="4"/>
        <v/>
      </c>
      <c r="L28" s="69" t="str">
        <f t="shared" si="4"/>
        <v/>
      </c>
      <c r="M28" s="69" t="str">
        <f t="shared" si="4"/>
        <v/>
      </c>
      <c r="N28" s="69" t="str">
        <f t="shared" si="4"/>
        <v/>
      </c>
      <c r="O28" s="69" t="str">
        <f t="shared" si="4"/>
        <v/>
      </c>
      <c r="P28" s="69" t="str">
        <f t="shared" si="4"/>
        <v/>
      </c>
      <c r="Q28" s="69" t="str">
        <f t="shared" si="4"/>
        <v/>
      </c>
      <c r="R28" s="69" t="str">
        <f t="shared" si="4"/>
        <v/>
      </c>
      <c r="S28" s="69" t="str">
        <f t="shared" si="4"/>
        <v/>
      </c>
      <c r="T28" s="69" t="str">
        <f t="shared" si="4"/>
        <v/>
      </c>
      <c r="U28" s="69" t="str">
        <f t="shared" si="4"/>
        <v/>
      </c>
      <c r="V28" s="69" t="str">
        <f t="shared" si="4"/>
        <v/>
      </c>
      <c r="W28" s="69" t="str">
        <f t="shared" si="4"/>
        <v/>
      </c>
      <c r="X28" s="69" t="str">
        <f t="shared" si="4"/>
        <v/>
      </c>
      <c r="Y28" s="69" t="str">
        <f t="shared" si="4"/>
        <v/>
      </c>
      <c r="Z28" s="69" t="str">
        <f t="shared" si="4"/>
        <v/>
      </c>
      <c r="AA28" s="69" t="str">
        <f t="shared" si="4"/>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5:31">
      <c r="Y33" s="101"/>
      <c r="Z33" s="101"/>
      <c r="AA33" s="101"/>
      <c r="AB33" s="101"/>
    </row>
    <row r="34" spans="25:31">
      <c r="Y34" s="101"/>
      <c r="Z34" s="101"/>
      <c r="AA34" s="101"/>
      <c r="AB34" s="101"/>
    </row>
    <row r="35" spans="25:31">
      <c r="Y35" s="101"/>
      <c r="Z35" s="101"/>
      <c r="AA35" s="101"/>
      <c r="AB35" s="101"/>
    </row>
    <row r="36" spans="25:31">
      <c r="Y36" s="78"/>
      <c r="Z36" s="78"/>
      <c r="AA36" s="78"/>
      <c r="AB36" s="78"/>
    </row>
    <row r="37" spans="25:31">
      <c r="Y37" s="78"/>
      <c r="Z37" s="78"/>
      <c r="AA37" s="78"/>
      <c r="AB37" s="78"/>
    </row>
    <row r="38" spans="25:31">
      <c r="Y38" s="78"/>
      <c r="Z38" s="78"/>
      <c r="AA38" s="78"/>
      <c r="AB38" s="78"/>
    </row>
    <row r="39" spans="25:31">
      <c r="Y39" s="78"/>
      <c r="Z39" s="78"/>
      <c r="AA39" s="78"/>
      <c r="AB39" s="78"/>
      <c r="AC39" s="1" t="s">
        <v>115</v>
      </c>
      <c r="AD39" s="68" t="s">
        <v>113</v>
      </c>
      <c r="AE39" s="68" t="s">
        <v>114</v>
      </c>
    </row>
    <row r="40" spans="25:31">
      <c r="Y40" s="83" t="s">
        <v>52</v>
      </c>
      <c r="Z40" s="83"/>
      <c r="AA40" s="84">
        <f>+SUM(F26:AA26)</f>
        <v>0</v>
      </c>
      <c r="AB40" s="84"/>
      <c r="AC40" s="82" t="s">
        <v>98</v>
      </c>
      <c r="AD40" s="77">
        <f>+Y58*AE40*1000</f>
        <v>0</v>
      </c>
      <c r="AE40" s="1">
        <v>38</v>
      </c>
    </row>
    <row r="41" spans="25:31">
      <c r="Y41" s="83"/>
      <c r="Z41" s="83"/>
      <c r="AA41" s="84"/>
      <c r="AB41" s="84"/>
      <c r="AC41" s="82" t="s">
        <v>95</v>
      </c>
      <c r="AD41" s="77">
        <f>+Y58*AE41*1000</f>
        <v>0</v>
      </c>
      <c r="AE41" s="1">
        <v>40</v>
      </c>
    </row>
    <row r="42" spans="25:31">
      <c r="Y42" s="83" t="s">
        <v>53</v>
      </c>
      <c r="Z42" s="83"/>
      <c r="AA42" s="102">
        <f>+SUM(F28:AA28)</f>
        <v>0</v>
      </c>
      <c r="AB42" s="102"/>
      <c r="AC42" s="82" t="s">
        <v>96</v>
      </c>
      <c r="AD42" s="77">
        <f>+Y58*AE42*1000</f>
        <v>0</v>
      </c>
      <c r="AE42" s="1">
        <v>38</v>
      </c>
    </row>
    <row r="43" spans="25:31">
      <c r="Y43" s="83"/>
      <c r="Z43" s="83"/>
      <c r="AA43" s="102"/>
      <c r="AB43" s="102"/>
      <c r="AC43" s="82" t="s">
        <v>99</v>
      </c>
      <c r="AD43" s="77">
        <f>+Y58*AE43*1000</f>
        <v>0</v>
      </c>
      <c r="AE43" s="1">
        <v>48</v>
      </c>
    </row>
    <row r="44" spans="25:31">
      <c r="Y44" s="83" t="s">
        <v>90</v>
      </c>
      <c r="Z44" s="83"/>
      <c r="AA44" s="84" t="str">
        <f>IF(Y58="","",VLOOKUP(Y55,$AC$40:$AD$55,2,0))</f>
        <v/>
      </c>
      <c r="AB44" s="84"/>
      <c r="AC44" s="82" t="s">
        <v>100</v>
      </c>
      <c r="AD44" s="77">
        <f>+Y58*AE44*1000</f>
        <v>0</v>
      </c>
      <c r="AE44" s="1">
        <v>43</v>
      </c>
    </row>
    <row r="45" spans="25:31">
      <c r="Y45" s="83"/>
      <c r="Z45" s="83"/>
      <c r="AA45" s="84"/>
      <c r="AB45" s="84"/>
      <c r="AC45" s="82" t="s">
        <v>101</v>
      </c>
      <c r="AD45" s="77">
        <f>+Y58*AE45*1000</f>
        <v>0</v>
      </c>
      <c r="AE45" s="1">
        <v>36</v>
      </c>
    </row>
    <row r="46" spans="25:31">
      <c r="Y46" s="116" t="s">
        <v>89</v>
      </c>
      <c r="Z46" s="116"/>
      <c r="AA46" s="117">
        <f>+MIN(AA40,AA44)</f>
        <v>0</v>
      </c>
      <c r="AB46" s="117"/>
      <c r="AC46" s="82" t="s">
        <v>104</v>
      </c>
      <c r="AD46" s="77">
        <f>+Y58*AE46*1000</f>
        <v>0</v>
      </c>
      <c r="AE46" s="1">
        <v>37</v>
      </c>
    </row>
    <row r="47" spans="25:31">
      <c r="Y47" s="116"/>
      <c r="Z47" s="116"/>
      <c r="AA47" s="117"/>
      <c r="AB47" s="117"/>
      <c r="AC47" s="82" t="s">
        <v>105</v>
      </c>
      <c r="AD47" s="77">
        <f>+Y58*AE47*1000</f>
        <v>0</v>
      </c>
      <c r="AE47" s="1">
        <v>35</v>
      </c>
    </row>
    <row r="48" spans="25:31">
      <c r="Y48" s="12" t="s">
        <v>94</v>
      </c>
      <c r="AC48" s="76" t="s">
        <v>106</v>
      </c>
      <c r="AD48" s="77">
        <f>+Y58*AE48*1000</f>
        <v>0</v>
      </c>
      <c r="AE48" s="1">
        <v>37</v>
      </c>
    </row>
    <row r="49" spans="23:31">
      <c r="Y49" s="73" t="s">
        <v>93</v>
      </c>
      <c r="AC49" s="76" t="s">
        <v>107</v>
      </c>
      <c r="AD49" s="77">
        <f>+Y58*AE49*1000</f>
        <v>0</v>
      </c>
      <c r="AE49" s="1">
        <v>35</v>
      </c>
    </row>
    <row r="50" spans="23:31">
      <c r="Y50" s="79"/>
      <c r="Z50" s="79"/>
      <c r="AA50" s="80"/>
      <c r="AB50" s="80"/>
      <c r="AC50" s="76" t="s">
        <v>108</v>
      </c>
      <c r="AD50" s="77">
        <f>+Y58*AE50*1000</f>
        <v>0</v>
      </c>
      <c r="AE50" s="1">
        <v>37</v>
      </c>
    </row>
    <row r="51" spans="23:31" ht="13.5" thickBot="1">
      <c r="Y51" s="79"/>
      <c r="Z51" s="79"/>
      <c r="AA51" s="80"/>
      <c r="AB51" s="80"/>
      <c r="AC51" s="76" t="s">
        <v>109</v>
      </c>
      <c r="AD51" s="77">
        <f>+Y58*AE51*1000</f>
        <v>0</v>
      </c>
      <c r="AE51" s="1">
        <v>35</v>
      </c>
    </row>
    <row r="52" spans="23:31" ht="13" customHeight="1">
      <c r="W52" s="103" t="s">
        <v>77</v>
      </c>
      <c r="X52" s="104"/>
      <c r="Y52" s="92"/>
      <c r="Z52" s="98"/>
      <c r="AA52" s="98"/>
      <c r="AB52" s="93"/>
      <c r="AC52" s="81" t="s">
        <v>110</v>
      </c>
      <c r="AD52" s="77">
        <f>+Y58*AE52*1000</f>
        <v>0</v>
      </c>
      <c r="AE52" s="1">
        <v>37</v>
      </c>
    </row>
    <row r="53" spans="23:31" ht="13" customHeight="1">
      <c r="W53" s="103"/>
      <c r="X53" s="104"/>
      <c r="Y53" s="94"/>
      <c r="Z53" s="99"/>
      <c r="AA53" s="99"/>
      <c r="AB53" s="95"/>
      <c r="AC53" s="81" t="s">
        <v>111</v>
      </c>
      <c r="AD53" s="77">
        <f>+Y58*AE53*1000</f>
        <v>0</v>
      </c>
      <c r="AE53" s="1">
        <v>35</v>
      </c>
    </row>
    <row r="54" spans="23:31" ht="13.5" customHeight="1" thickBot="1">
      <c r="W54" s="103"/>
      <c r="X54" s="104"/>
      <c r="Y54" s="96"/>
      <c r="Z54" s="100"/>
      <c r="AA54" s="100"/>
      <c r="AB54" s="97"/>
      <c r="AC54" s="82" t="s">
        <v>102</v>
      </c>
      <c r="AD54" s="77">
        <f>+Y58*AE54*1000</f>
        <v>0</v>
      </c>
      <c r="AE54" s="1">
        <v>27</v>
      </c>
    </row>
    <row r="55" spans="23:31" ht="13" customHeight="1">
      <c r="W55" s="103" t="s">
        <v>88</v>
      </c>
      <c r="X55" s="104"/>
      <c r="Y55" s="92"/>
      <c r="Z55" s="98"/>
      <c r="AA55" s="98"/>
      <c r="AB55" s="93"/>
      <c r="AC55" s="82" t="s">
        <v>103</v>
      </c>
      <c r="AD55" s="77">
        <f>+Y58*AE55*1000</f>
        <v>0</v>
      </c>
      <c r="AE55" s="1">
        <v>27</v>
      </c>
    </row>
    <row r="56" spans="23:31" ht="13" customHeight="1">
      <c r="W56" s="103"/>
      <c r="X56" s="104"/>
      <c r="Y56" s="94"/>
      <c r="Z56" s="99"/>
      <c r="AA56" s="99"/>
      <c r="AB56" s="95"/>
    </row>
    <row r="57" spans="23:31" ht="13.5" customHeight="1" thickBot="1">
      <c r="W57" s="103"/>
      <c r="X57" s="104"/>
      <c r="Y57" s="96"/>
      <c r="Z57" s="100"/>
      <c r="AA57" s="100"/>
      <c r="AB57" s="97"/>
    </row>
    <row r="58" spans="23:31" ht="13" customHeight="1">
      <c r="W58" s="103" t="s">
        <v>91</v>
      </c>
      <c r="X58" s="104"/>
      <c r="Y58" s="86"/>
      <c r="Z58" s="87"/>
      <c r="AA58" s="150"/>
      <c r="AB58" s="147" t="s">
        <v>92</v>
      </c>
    </row>
    <row r="59" spans="23:31" ht="13" customHeight="1">
      <c r="W59" s="103"/>
      <c r="X59" s="104"/>
      <c r="Y59" s="88"/>
      <c r="Z59" s="89"/>
      <c r="AA59" s="151"/>
      <c r="AB59" s="148"/>
    </row>
    <row r="60" spans="23:31" ht="13.5" customHeight="1" thickBot="1">
      <c r="W60" s="103"/>
      <c r="X60" s="104"/>
      <c r="Y60" s="90"/>
      <c r="Z60" s="91"/>
      <c r="AA60" s="152"/>
      <c r="AB60" s="149"/>
    </row>
    <row r="61" spans="23:31" ht="18">
      <c r="Y61" s="75" t="s">
        <v>112</v>
      </c>
    </row>
    <row r="62" spans="23:31">
      <c r="Y62" s="58"/>
    </row>
  </sheetData>
  <mergeCells count="16">
    <mergeCell ref="Y30:AB35"/>
    <mergeCell ref="W58:X60"/>
    <mergeCell ref="Y40:Z41"/>
    <mergeCell ref="AA40:AB41"/>
    <mergeCell ref="Y42:Z43"/>
    <mergeCell ref="W55:X57"/>
    <mergeCell ref="Y55:AB57"/>
    <mergeCell ref="Y58:AA60"/>
    <mergeCell ref="AB58:AB60"/>
    <mergeCell ref="AA42:AB43"/>
    <mergeCell ref="Y44:Z45"/>
    <mergeCell ref="AA44:AB45"/>
    <mergeCell ref="Y46:Z47"/>
    <mergeCell ref="AA46:AB47"/>
    <mergeCell ref="W52:X54"/>
    <mergeCell ref="Y52:AB54"/>
  </mergeCells>
  <phoneticPr fontId="1"/>
  <conditionalFormatting sqref="E5:E15">
    <cfRule type="cellIs" dxfId="29" priority="1" operator="equal">
      <formula>$AD$3</formula>
    </cfRule>
    <cfRule type="cellIs" dxfId="28" priority="2" operator="equal">
      <formula>$AD$2</formula>
    </cfRule>
  </conditionalFormatting>
  <dataValidations count="2">
    <dataValidation type="list" allowBlank="1" showInputMessage="1" showErrorMessage="1" sqref="E5:E15" xr:uid="{7E48B0DB-7D95-45E9-B260-F0E13CF6E2FB}">
      <formula1>$AD$2:$AD$3</formula1>
    </dataValidation>
    <dataValidation type="list" allowBlank="1" showInputMessage="1" showErrorMessage="1" sqref="Y55:AB57" xr:uid="{83A4497F-EAAC-4B5D-B9F7-456BC6107E5C}">
      <formula1>$AC$40:$AC$55</formula1>
    </dataValidation>
  </dataValidations>
  <pageMargins left="0.7" right="0.7" top="0.75" bottom="0.75" header="0.3" footer="0.3"/>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F27E-8A42-4C16-86F9-CF3FF43C85CC}">
  <sheetPr>
    <tabColor rgb="FF92D050"/>
    <pageSetUpPr fitToPage="1"/>
  </sheetPr>
  <dimension ref="A1:AE61"/>
  <sheetViews>
    <sheetView view="pageBreakPreview" zoomScale="40" zoomScaleNormal="100" zoomScaleSheetLayoutView="40" workbookViewId="0">
      <selection activeCell="AB1" sqref="AB1"/>
    </sheetView>
  </sheetViews>
  <sheetFormatPr defaultColWidth="9" defaultRowHeight="13"/>
  <cols>
    <col min="1" max="1" width="4.08203125" style="1" customWidth="1"/>
    <col min="2" max="3" width="21.25" style="2" customWidth="1"/>
    <col min="4" max="4" width="6.5" style="2" customWidth="1"/>
    <col min="5" max="5" width="14.5" style="2" customWidth="1"/>
    <col min="6" max="20" width="9.75" style="2" customWidth="1"/>
    <col min="21" max="27" width="9.75" style="1" customWidth="1"/>
    <col min="28" max="28" width="12.08203125" style="1" customWidth="1"/>
    <col min="29" max="29" width="31.9140625" style="1" customWidth="1"/>
    <col min="30" max="30" width="9" style="1"/>
    <col min="31" max="31" width="3.75" style="1" customWidth="1"/>
    <col min="32" max="16384" width="9" style="1"/>
  </cols>
  <sheetData>
    <row r="1" spans="1:30" ht="20.25" customHeight="1">
      <c r="AB1" s="36" t="s">
        <v>120</v>
      </c>
    </row>
    <row r="2" spans="1:30" ht="34.5" customHeight="1">
      <c r="A2" s="47" t="s">
        <v>59</v>
      </c>
      <c r="B2" s="17"/>
      <c r="C2" s="17"/>
      <c r="D2" s="17"/>
      <c r="E2" s="17"/>
      <c r="F2" s="17"/>
      <c r="G2" s="17"/>
      <c r="H2" s="17"/>
      <c r="I2" s="44" t="s">
        <v>116</v>
      </c>
      <c r="J2" s="17"/>
      <c r="AD2" s="1" t="s">
        <v>44</v>
      </c>
    </row>
    <row r="3" spans="1:30" ht="20.25" customHeight="1" thickBot="1">
      <c r="D3" s="59" t="s">
        <v>78</v>
      </c>
      <c r="AD3" s="1" t="s">
        <v>45</v>
      </c>
    </row>
    <row r="4" spans="1:30" ht="20.25" customHeight="1">
      <c r="B4" s="48" t="s">
        <v>60</v>
      </c>
      <c r="C4" s="48" t="s">
        <v>61</v>
      </c>
      <c r="D4" s="48" t="s">
        <v>80</v>
      </c>
      <c r="E4" s="54" t="s">
        <v>43</v>
      </c>
      <c r="F4" s="25">
        <v>45261</v>
      </c>
      <c r="G4" s="25">
        <v>45262</v>
      </c>
      <c r="H4" s="25">
        <v>45263</v>
      </c>
      <c r="I4" s="25">
        <v>45264</v>
      </c>
      <c r="J4" s="25">
        <v>45265</v>
      </c>
      <c r="K4" s="25">
        <v>45266</v>
      </c>
      <c r="L4" s="25">
        <v>45267</v>
      </c>
      <c r="M4" s="25">
        <v>45268</v>
      </c>
      <c r="N4" s="25">
        <v>45269</v>
      </c>
      <c r="O4" s="25">
        <v>45270</v>
      </c>
      <c r="P4" s="25">
        <v>45271</v>
      </c>
      <c r="Q4" s="25">
        <v>45272</v>
      </c>
      <c r="R4" s="25">
        <v>45273</v>
      </c>
      <c r="S4" s="25">
        <v>45274</v>
      </c>
      <c r="T4" s="25">
        <v>45275</v>
      </c>
      <c r="U4" s="25">
        <v>45276</v>
      </c>
      <c r="V4" s="25">
        <v>45277</v>
      </c>
      <c r="W4" s="25">
        <v>45278</v>
      </c>
      <c r="X4" s="25">
        <v>45279</v>
      </c>
      <c r="Y4" s="25">
        <v>45280</v>
      </c>
      <c r="Z4" s="25">
        <v>45281</v>
      </c>
      <c r="AA4" s="25">
        <v>45282</v>
      </c>
      <c r="AB4" s="41"/>
    </row>
    <row r="5" spans="1:30" ht="29.25" customHeight="1">
      <c r="A5" s="49">
        <v>1</v>
      </c>
      <c r="B5" s="23" t="s">
        <v>62</v>
      </c>
      <c r="C5" s="50">
        <v>14611</v>
      </c>
      <c r="D5" s="55">
        <f>DATEDIF(C5,"2023/10/1","Y")</f>
        <v>83</v>
      </c>
      <c r="E5" s="23" t="s">
        <v>44</v>
      </c>
      <c r="F5" s="31" t="s">
        <v>33</v>
      </c>
      <c r="G5" s="18" t="s">
        <v>6</v>
      </c>
      <c r="H5" s="18" t="s">
        <v>7</v>
      </c>
      <c r="I5" s="18" t="s">
        <v>13</v>
      </c>
      <c r="J5" s="18" t="s">
        <v>15</v>
      </c>
      <c r="K5" s="20" t="s">
        <v>17</v>
      </c>
      <c r="L5" s="18" t="s">
        <v>19</v>
      </c>
      <c r="M5" s="18" t="s">
        <v>21</v>
      </c>
      <c r="N5" s="18" t="s">
        <v>23</v>
      </c>
      <c r="O5" s="18" t="s">
        <v>25</v>
      </c>
      <c r="P5" s="18"/>
      <c r="Q5" s="18"/>
      <c r="R5" s="42"/>
      <c r="S5" s="18"/>
      <c r="T5" s="18"/>
      <c r="U5" s="18"/>
      <c r="V5" s="18"/>
      <c r="W5" s="18"/>
      <c r="X5" s="18"/>
      <c r="Y5" s="18"/>
      <c r="Z5" s="18"/>
      <c r="AA5" s="27"/>
    </row>
    <row r="6" spans="1:30" ht="29.25" customHeight="1">
      <c r="A6" s="49">
        <v>2</v>
      </c>
      <c r="B6" s="23" t="s">
        <v>63</v>
      </c>
      <c r="C6" s="50">
        <v>11690</v>
      </c>
      <c r="D6" s="55">
        <f t="shared" ref="D6:D14" si="0">DATEDIF(C6,"2023/10/1","Y")</f>
        <v>91</v>
      </c>
      <c r="E6" s="23" t="s">
        <v>44</v>
      </c>
      <c r="F6" s="20"/>
      <c r="G6" s="32" t="s">
        <v>33</v>
      </c>
      <c r="H6" s="18" t="s">
        <v>8</v>
      </c>
      <c r="I6" s="18" t="s">
        <v>7</v>
      </c>
      <c r="J6" s="32" t="s">
        <v>35</v>
      </c>
      <c r="K6" s="20"/>
      <c r="L6" s="18"/>
      <c r="M6" s="18"/>
      <c r="N6" s="18"/>
      <c r="O6" s="18"/>
      <c r="P6" s="18"/>
      <c r="Q6" s="18"/>
      <c r="R6" s="18"/>
      <c r="S6" s="18"/>
      <c r="T6" s="18"/>
      <c r="U6" s="18"/>
      <c r="V6" s="18"/>
      <c r="W6" s="18"/>
      <c r="X6" s="18"/>
      <c r="Y6" s="18"/>
      <c r="Z6" s="18"/>
      <c r="AA6" s="27"/>
    </row>
    <row r="7" spans="1:30" ht="29.25" customHeight="1">
      <c r="A7" s="49">
        <v>3</v>
      </c>
      <c r="B7" s="23" t="s">
        <v>64</v>
      </c>
      <c r="C7" s="50">
        <v>16440</v>
      </c>
      <c r="D7" s="55">
        <f t="shared" si="0"/>
        <v>78</v>
      </c>
      <c r="E7" s="23" t="s">
        <v>44</v>
      </c>
      <c r="F7" s="20"/>
      <c r="G7" s="32" t="s">
        <v>33</v>
      </c>
      <c r="H7" s="18" t="s">
        <v>8</v>
      </c>
      <c r="I7" s="18" t="s">
        <v>7</v>
      </c>
      <c r="J7" s="32" t="s">
        <v>35</v>
      </c>
      <c r="K7" s="20"/>
      <c r="L7" s="18"/>
      <c r="M7" s="18"/>
      <c r="N7" s="18"/>
      <c r="O7" s="18"/>
      <c r="P7" s="18"/>
      <c r="Q7" s="18"/>
      <c r="R7" s="18"/>
      <c r="S7" s="18"/>
      <c r="T7" s="18"/>
      <c r="U7" s="18"/>
      <c r="V7" s="18"/>
      <c r="W7" s="18"/>
      <c r="X7" s="18"/>
      <c r="Y7" s="18"/>
      <c r="Z7" s="18"/>
      <c r="AA7" s="27"/>
    </row>
    <row r="8" spans="1:30" ht="29.25" customHeight="1">
      <c r="A8" s="49">
        <v>4</v>
      </c>
      <c r="B8" s="23" t="s">
        <v>65</v>
      </c>
      <c r="C8" s="50">
        <v>14249</v>
      </c>
      <c r="D8" s="55">
        <f t="shared" si="0"/>
        <v>84</v>
      </c>
      <c r="E8" s="23" t="s">
        <v>44</v>
      </c>
      <c r="F8" s="20"/>
      <c r="G8" s="18"/>
      <c r="H8" s="32" t="s">
        <v>33</v>
      </c>
      <c r="I8" s="18" t="s">
        <v>8</v>
      </c>
      <c r="J8" s="18" t="s">
        <v>10</v>
      </c>
      <c r="K8" s="20" t="s">
        <v>12</v>
      </c>
      <c r="L8" s="18" t="s">
        <v>14</v>
      </c>
      <c r="M8" s="18" t="s">
        <v>16</v>
      </c>
      <c r="N8" s="18" t="s">
        <v>18</v>
      </c>
      <c r="O8" s="18" t="s">
        <v>20</v>
      </c>
      <c r="P8" s="18" t="s">
        <v>22</v>
      </c>
      <c r="Q8" s="18" t="s">
        <v>24</v>
      </c>
      <c r="R8" s="18"/>
      <c r="S8" s="18"/>
      <c r="T8" s="18"/>
      <c r="U8" s="18"/>
      <c r="V8" s="18"/>
      <c r="W8" s="18"/>
      <c r="X8" s="18"/>
      <c r="Y8" s="18"/>
      <c r="Z8" s="18"/>
      <c r="AA8" s="27"/>
    </row>
    <row r="9" spans="1:30" ht="29.25" customHeight="1">
      <c r="A9" s="49">
        <v>5</v>
      </c>
      <c r="B9" s="23" t="s">
        <v>66</v>
      </c>
      <c r="C9" s="50">
        <v>9867</v>
      </c>
      <c r="D9" s="55">
        <f t="shared" si="0"/>
        <v>96</v>
      </c>
      <c r="E9" s="23" t="s">
        <v>45</v>
      </c>
      <c r="F9" s="20"/>
      <c r="G9" s="18"/>
      <c r="H9" s="18"/>
      <c r="I9" s="18"/>
      <c r="J9" s="32" t="s">
        <v>46</v>
      </c>
      <c r="K9" s="20" t="s">
        <v>8</v>
      </c>
      <c r="L9" s="18" t="s">
        <v>10</v>
      </c>
      <c r="M9" s="18" t="s">
        <v>12</v>
      </c>
      <c r="N9" s="18" t="s">
        <v>14</v>
      </c>
      <c r="O9" s="18" t="s">
        <v>16</v>
      </c>
      <c r="P9" s="18" t="s">
        <v>18</v>
      </c>
      <c r="Q9" s="18"/>
      <c r="R9" s="18"/>
      <c r="S9" s="18"/>
      <c r="T9" s="18"/>
      <c r="U9" s="18"/>
      <c r="V9" s="18"/>
      <c r="W9" s="18"/>
      <c r="X9" s="18"/>
      <c r="Y9" s="18"/>
      <c r="Z9" s="18"/>
      <c r="AA9" s="27"/>
    </row>
    <row r="10" spans="1:30" ht="29.25" customHeight="1">
      <c r="A10" s="49">
        <v>6</v>
      </c>
      <c r="B10" s="23" t="s">
        <v>67</v>
      </c>
      <c r="C10" s="50">
        <v>7311</v>
      </c>
      <c r="D10" s="55">
        <f t="shared" si="0"/>
        <v>103</v>
      </c>
      <c r="E10" s="23" t="s">
        <v>44</v>
      </c>
      <c r="F10" s="20"/>
      <c r="G10" s="18"/>
      <c r="H10" s="18"/>
      <c r="I10" s="18"/>
      <c r="J10" s="18"/>
      <c r="K10" s="31" t="s">
        <v>33</v>
      </c>
      <c r="L10" s="18" t="s">
        <v>8</v>
      </c>
      <c r="M10" s="18" t="s">
        <v>10</v>
      </c>
      <c r="N10" s="18" t="s">
        <v>12</v>
      </c>
      <c r="O10" s="18" t="s">
        <v>14</v>
      </c>
      <c r="P10" s="18" t="s">
        <v>16</v>
      </c>
      <c r="Q10" s="18" t="s">
        <v>18</v>
      </c>
      <c r="R10" s="18" t="s">
        <v>20</v>
      </c>
      <c r="S10" s="18" t="s">
        <v>22</v>
      </c>
      <c r="T10" s="18" t="s">
        <v>24</v>
      </c>
      <c r="U10" s="18"/>
      <c r="V10" s="18"/>
      <c r="W10" s="18"/>
      <c r="X10" s="18"/>
      <c r="Y10" s="18"/>
      <c r="Z10" s="18"/>
      <c r="AA10" s="27"/>
    </row>
    <row r="11" spans="1:30" ht="29.25" customHeight="1">
      <c r="A11" s="49">
        <v>7</v>
      </c>
      <c r="B11" s="23" t="s">
        <v>68</v>
      </c>
      <c r="C11" s="50">
        <v>12061</v>
      </c>
      <c r="D11" s="55">
        <f t="shared" si="0"/>
        <v>90</v>
      </c>
      <c r="E11" s="23" t="s">
        <v>44</v>
      </c>
      <c r="F11" s="21"/>
      <c r="G11" s="3"/>
      <c r="H11" s="3"/>
      <c r="I11" s="3"/>
      <c r="J11" s="3"/>
      <c r="K11" s="21"/>
      <c r="L11" s="32" t="s">
        <v>33</v>
      </c>
      <c r="M11" s="3" t="s">
        <v>8</v>
      </c>
      <c r="N11" s="3" t="s">
        <v>10</v>
      </c>
      <c r="O11" s="3" t="s">
        <v>12</v>
      </c>
      <c r="P11" s="3" t="s">
        <v>14</v>
      </c>
      <c r="Q11" s="3" t="s">
        <v>16</v>
      </c>
      <c r="R11" s="3" t="s">
        <v>18</v>
      </c>
      <c r="S11" s="3" t="s">
        <v>20</v>
      </c>
      <c r="T11" s="3" t="s">
        <v>22</v>
      </c>
      <c r="U11" s="3" t="s">
        <v>24</v>
      </c>
      <c r="V11" s="34" t="s">
        <v>26</v>
      </c>
      <c r="W11" s="34" t="s">
        <v>27</v>
      </c>
      <c r="X11" s="34" t="s">
        <v>28</v>
      </c>
      <c r="Y11" s="34" t="s">
        <v>29</v>
      </c>
      <c r="Z11" s="35" t="s">
        <v>40</v>
      </c>
      <c r="AA11" s="28"/>
    </row>
    <row r="12" spans="1:30" ht="29.25" customHeight="1">
      <c r="A12" s="49">
        <v>8</v>
      </c>
      <c r="B12" s="23" t="s">
        <v>69</v>
      </c>
      <c r="C12" s="50">
        <v>14618</v>
      </c>
      <c r="D12" s="55">
        <f t="shared" si="0"/>
        <v>83</v>
      </c>
      <c r="E12" s="23" t="s">
        <v>44</v>
      </c>
      <c r="F12" s="21"/>
      <c r="G12" s="3"/>
      <c r="H12" s="3"/>
      <c r="I12" s="3"/>
      <c r="J12" s="3"/>
      <c r="K12" s="21"/>
      <c r="L12" s="3"/>
      <c r="M12" s="3"/>
      <c r="N12" s="32" t="s">
        <v>33</v>
      </c>
      <c r="O12" s="3" t="s">
        <v>8</v>
      </c>
      <c r="P12" s="3" t="s">
        <v>10</v>
      </c>
      <c r="Q12" s="3" t="s">
        <v>12</v>
      </c>
      <c r="R12" s="3" t="s">
        <v>14</v>
      </c>
      <c r="S12" s="3" t="s">
        <v>16</v>
      </c>
      <c r="T12" s="3" t="s">
        <v>18</v>
      </c>
      <c r="U12" s="3" t="s">
        <v>20</v>
      </c>
      <c r="V12" s="3" t="s">
        <v>22</v>
      </c>
      <c r="W12" s="3" t="s">
        <v>24</v>
      </c>
      <c r="X12" s="34" t="s">
        <v>26</v>
      </c>
      <c r="Y12" s="34" t="s">
        <v>27</v>
      </c>
      <c r="Z12" s="35" t="s">
        <v>41</v>
      </c>
      <c r="AA12" s="28"/>
    </row>
    <row r="13" spans="1:30" ht="29.25" customHeight="1">
      <c r="A13" s="49">
        <v>9</v>
      </c>
      <c r="B13" s="23" t="s">
        <v>70</v>
      </c>
      <c r="C13" s="50">
        <v>15715</v>
      </c>
      <c r="D13" s="55">
        <f t="shared" si="0"/>
        <v>80</v>
      </c>
      <c r="E13" s="23" t="s">
        <v>45</v>
      </c>
      <c r="F13" s="21"/>
      <c r="G13" s="3"/>
      <c r="H13" s="3"/>
      <c r="I13" s="3"/>
      <c r="J13" s="3"/>
      <c r="K13" s="21"/>
      <c r="L13" s="3"/>
      <c r="M13" s="3"/>
      <c r="N13" s="3"/>
      <c r="O13" s="3"/>
      <c r="P13" s="3"/>
      <c r="Q13" s="32" t="s">
        <v>47</v>
      </c>
      <c r="R13" s="3" t="s">
        <v>8</v>
      </c>
      <c r="S13" s="3" t="s">
        <v>10</v>
      </c>
      <c r="T13" s="43" t="s">
        <v>35</v>
      </c>
      <c r="U13" s="3"/>
      <c r="V13" s="3"/>
      <c r="W13" s="3"/>
      <c r="X13" s="3"/>
      <c r="Y13" s="3"/>
      <c r="Z13" s="3"/>
      <c r="AA13" s="28"/>
    </row>
    <row r="14" spans="1:30" ht="29.25" customHeight="1">
      <c r="A14" s="49">
        <v>10</v>
      </c>
      <c r="B14" s="23" t="s">
        <v>71</v>
      </c>
      <c r="C14" s="50">
        <v>11698</v>
      </c>
      <c r="D14" s="55">
        <f t="shared" si="0"/>
        <v>91</v>
      </c>
      <c r="E14" s="23" t="s">
        <v>44</v>
      </c>
      <c r="F14" s="21"/>
      <c r="G14" s="3"/>
      <c r="H14" s="3"/>
      <c r="I14" s="3"/>
      <c r="J14" s="3"/>
      <c r="K14" s="21"/>
      <c r="L14" s="3"/>
      <c r="M14" s="3"/>
      <c r="N14" s="3"/>
      <c r="O14" s="3"/>
      <c r="P14" s="3"/>
      <c r="Q14" s="3"/>
      <c r="R14" s="32" t="s">
        <v>33</v>
      </c>
      <c r="S14" s="3" t="s">
        <v>8</v>
      </c>
      <c r="T14" s="3" t="s">
        <v>10</v>
      </c>
      <c r="U14" s="3" t="s">
        <v>12</v>
      </c>
      <c r="V14" s="3" t="s">
        <v>14</v>
      </c>
      <c r="W14" s="3" t="s">
        <v>16</v>
      </c>
      <c r="X14" s="3" t="s">
        <v>18</v>
      </c>
      <c r="Y14" s="3" t="s">
        <v>20</v>
      </c>
      <c r="Z14" s="43" t="s">
        <v>23</v>
      </c>
      <c r="AA14" s="28" t="s">
        <v>25</v>
      </c>
    </row>
    <row r="15" spans="1:30" ht="29.25" customHeight="1" thickBot="1">
      <c r="A15" s="49">
        <v>11</v>
      </c>
      <c r="B15" s="60" t="s">
        <v>72</v>
      </c>
      <c r="C15" s="51">
        <v>16813</v>
      </c>
      <c r="D15" s="56">
        <f>DATEDIF(C15,"2023/10/1","Y")</f>
        <v>77</v>
      </c>
      <c r="E15" s="60" t="s">
        <v>44</v>
      </c>
      <c r="F15" s="26"/>
      <c r="G15" s="22"/>
      <c r="H15" s="22"/>
      <c r="I15" s="22"/>
      <c r="J15" s="22"/>
      <c r="K15" s="26"/>
      <c r="L15" s="22"/>
      <c r="M15" s="22"/>
      <c r="N15" s="22"/>
      <c r="O15" s="22"/>
      <c r="P15" s="22"/>
      <c r="Q15" s="22"/>
      <c r="R15" s="22"/>
      <c r="S15" s="22"/>
      <c r="T15" s="22"/>
      <c r="U15" s="22"/>
      <c r="V15" s="22"/>
      <c r="W15" s="33" t="s">
        <v>33</v>
      </c>
      <c r="X15" s="22" t="s">
        <v>6</v>
      </c>
      <c r="Y15" s="22" t="s">
        <v>7</v>
      </c>
      <c r="Z15" s="33" t="s">
        <v>35</v>
      </c>
      <c r="AA15" s="29"/>
    </row>
    <row r="16" spans="1:30" ht="24" customHeight="1">
      <c r="B16" s="17"/>
      <c r="C16" s="17"/>
      <c r="D16" s="17"/>
      <c r="E16" s="17"/>
      <c r="F16" s="52" t="s">
        <v>73</v>
      </c>
    </row>
    <row r="17" spans="1:28" s="5" customFormat="1" ht="24" customHeight="1">
      <c r="A17" s="6" t="s">
        <v>32</v>
      </c>
      <c r="B17" s="7"/>
      <c r="C17" s="7"/>
      <c r="D17" s="7"/>
      <c r="E17" s="7"/>
      <c r="F17" s="7">
        <f>+COUNTA(F5:F15)</f>
        <v>1</v>
      </c>
      <c r="G17" s="7">
        <f t="shared" ref="G17:AA17" si="1">+COUNTA(G5:G15)</f>
        <v>3</v>
      </c>
      <c r="H17" s="7">
        <f t="shared" si="1"/>
        <v>4</v>
      </c>
      <c r="I17" s="7">
        <f t="shared" si="1"/>
        <v>4</v>
      </c>
      <c r="J17" s="7">
        <f t="shared" si="1"/>
        <v>5</v>
      </c>
      <c r="K17" s="7">
        <f t="shared" si="1"/>
        <v>4</v>
      </c>
      <c r="L17" s="7">
        <f t="shared" si="1"/>
        <v>5</v>
      </c>
      <c r="M17" s="7">
        <f t="shared" si="1"/>
        <v>5</v>
      </c>
      <c r="N17" s="7">
        <f t="shared" si="1"/>
        <v>6</v>
      </c>
      <c r="O17" s="7">
        <f t="shared" si="1"/>
        <v>6</v>
      </c>
      <c r="P17" s="7">
        <f t="shared" si="1"/>
        <v>5</v>
      </c>
      <c r="Q17" s="7">
        <f t="shared" si="1"/>
        <v>5</v>
      </c>
      <c r="R17" s="7">
        <f t="shared" si="1"/>
        <v>5</v>
      </c>
      <c r="S17" s="7">
        <f t="shared" si="1"/>
        <v>5</v>
      </c>
      <c r="T17" s="7">
        <f t="shared" si="1"/>
        <v>5</v>
      </c>
      <c r="U17" s="7">
        <f t="shared" si="1"/>
        <v>3</v>
      </c>
      <c r="V17" s="7">
        <f t="shared" si="1"/>
        <v>3</v>
      </c>
      <c r="W17" s="7">
        <f t="shared" si="1"/>
        <v>4</v>
      </c>
      <c r="X17" s="7">
        <f t="shared" si="1"/>
        <v>4</v>
      </c>
      <c r="Y17" s="7">
        <f t="shared" si="1"/>
        <v>4</v>
      </c>
      <c r="Z17" s="7">
        <f t="shared" si="1"/>
        <v>4</v>
      </c>
      <c r="AA17" s="7">
        <f t="shared" si="1"/>
        <v>1</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62">
        <v>5000</v>
      </c>
      <c r="G21" s="62">
        <v>5000</v>
      </c>
      <c r="H21" s="62">
        <v>5000</v>
      </c>
      <c r="I21" s="62">
        <v>5000</v>
      </c>
      <c r="J21" s="62">
        <v>5000</v>
      </c>
      <c r="K21" s="62">
        <v>5000</v>
      </c>
      <c r="L21" s="62">
        <v>5000</v>
      </c>
      <c r="M21" s="62">
        <v>5000</v>
      </c>
      <c r="N21" s="62">
        <v>5000</v>
      </c>
      <c r="O21" s="62">
        <v>5000</v>
      </c>
      <c r="P21" s="62">
        <v>5000</v>
      </c>
      <c r="Q21" s="62">
        <v>5000</v>
      </c>
      <c r="R21" s="62">
        <v>5000</v>
      </c>
      <c r="S21" s="62">
        <v>5000</v>
      </c>
      <c r="T21" s="62">
        <v>5000</v>
      </c>
      <c r="U21" s="62">
        <v>5000</v>
      </c>
      <c r="V21" s="62">
        <v>5000</v>
      </c>
      <c r="W21" s="62">
        <v>5000</v>
      </c>
      <c r="X21" s="62">
        <v>5000</v>
      </c>
      <c r="Y21" s="62">
        <v>5000</v>
      </c>
      <c r="Z21" s="62">
        <v>5000</v>
      </c>
      <c r="AA21" s="62">
        <v>5000</v>
      </c>
      <c r="AB21" s="2"/>
    </row>
    <row r="22" spans="1:28">
      <c r="U22" s="2"/>
      <c r="V22" s="2"/>
      <c r="W22" s="2"/>
      <c r="X22" s="2"/>
      <c r="Y22" s="2"/>
      <c r="Z22" s="2"/>
      <c r="AA22" s="2"/>
      <c r="AB22" s="2"/>
    </row>
    <row r="23" spans="1:28" s="12" customFormat="1">
      <c r="A23" s="15" t="s">
        <v>30</v>
      </c>
      <c r="B23" s="16"/>
      <c r="C23" s="16"/>
      <c r="D23" s="16"/>
      <c r="E23" s="16"/>
      <c r="F23" s="63" t="str">
        <f>+IF(F17&gt;9,5000,"")</f>
        <v/>
      </c>
      <c r="G23" s="63" t="str">
        <f t="shared" ref="G23:AA23" si="2">+IF(G17&gt;9,5000,"")</f>
        <v/>
      </c>
      <c r="H23" s="63" t="str">
        <f t="shared" si="2"/>
        <v/>
      </c>
      <c r="I23" s="63" t="str">
        <f t="shared" si="2"/>
        <v/>
      </c>
      <c r="J23" s="63" t="str">
        <f t="shared" si="2"/>
        <v/>
      </c>
      <c r="K23" s="63" t="str">
        <f t="shared" si="2"/>
        <v/>
      </c>
      <c r="L23" s="63" t="str">
        <f t="shared" si="2"/>
        <v/>
      </c>
      <c r="M23" s="63" t="str">
        <f t="shared" si="2"/>
        <v/>
      </c>
      <c r="N23" s="63" t="str">
        <f t="shared" si="2"/>
        <v/>
      </c>
      <c r="O23" s="63" t="str">
        <f t="shared" si="2"/>
        <v/>
      </c>
      <c r="P23" s="63" t="str">
        <f t="shared" si="2"/>
        <v/>
      </c>
      <c r="Q23" s="63" t="str">
        <f t="shared" si="2"/>
        <v/>
      </c>
      <c r="R23" s="63" t="str">
        <f t="shared" si="2"/>
        <v/>
      </c>
      <c r="S23" s="63" t="str">
        <f t="shared" si="2"/>
        <v/>
      </c>
      <c r="T23" s="63" t="str">
        <f t="shared" si="2"/>
        <v/>
      </c>
      <c r="U23" s="63" t="str">
        <f t="shared" si="2"/>
        <v/>
      </c>
      <c r="V23" s="63" t="str">
        <f t="shared" si="2"/>
        <v/>
      </c>
      <c r="W23" s="63" t="str">
        <f t="shared" si="2"/>
        <v/>
      </c>
      <c r="X23" s="63" t="str">
        <f t="shared" si="2"/>
        <v/>
      </c>
      <c r="Y23" s="63" t="str">
        <f t="shared" si="2"/>
        <v/>
      </c>
      <c r="Z23" s="63" t="str">
        <f t="shared" si="2"/>
        <v/>
      </c>
      <c r="AA23" s="63" t="str">
        <f t="shared" si="2"/>
        <v/>
      </c>
      <c r="AB23" s="16"/>
    </row>
    <row r="24" spans="1:28" s="12" customFormat="1">
      <c r="A24" s="15" t="s">
        <v>85</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64">
        <f t="shared" ref="F26:AA26" si="3">+F17*F21+F17*IF(F23="",0,F23)</f>
        <v>5000</v>
      </c>
      <c r="G26" s="64">
        <f t="shared" si="3"/>
        <v>15000</v>
      </c>
      <c r="H26" s="64">
        <f t="shared" si="3"/>
        <v>20000</v>
      </c>
      <c r="I26" s="64">
        <f t="shared" si="3"/>
        <v>20000</v>
      </c>
      <c r="J26" s="64">
        <f t="shared" si="3"/>
        <v>25000</v>
      </c>
      <c r="K26" s="64">
        <f t="shared" si="3"/>
        <v>20000</v>
      </c>
      <c r="L26" s="64">
        <f t="shared" si="3"/>
        <v>25000</v>
      </c>
      <c r="M26" s="64">
        <f t="shared" si="3"/>
        <v>25000</v>
      </c>
      <c r="N26" s="64">
        <f t="shared" si="3"/>
        <v>30000</v>
      </c>
      <c r="O26" s="64">
        <f t="shared" si="3"/>
        <v>30000</v>
      </c>
      <c r="P26" s="64">
        <f t="shared" si="3"/>
        <v>25000</v>
      </c>
      <c r="Q26" s="64">
        <f t="shared" si="3"/>
        <v>25000</v>
      </c>
      <c r="R26" s="64">
        <f t="shared" si="3"/>
        <v>25000</v>
      </c>
      <c r="S26" s="64">
        <f t="shared" si="3"/>
        <v>25000</v>
      </c>
      <c r="T26" s="64">
        <f t="shared" si="3"/>
        <v>25000</v>
      </c>
      <c r="U26" s="64">
        <f t="shared" si="3"/>
        <v>15000</v>
      </c>
      <c r="V26" s="64">
        <f t="shared" si="3"/>
        <v>15000</v>
      </c>
      <c r="W26" s="64">
        <f t="shared" si="3"/>
        <v>20000</v>
      </c>
      <c r="X26" s="64">
        <f t="shared" si="3"/>
        <v>20000</v>
      </c>
      <c r="Y26" s="64">
        <f t="shared" si="3"/>
        <v>20000</v>
      </c>
      <c r="Z26" s="64">
        <f t="shared" si="3"/>
        <v>20000</v>
      </c>
      <c r="AA26" s="64">
        <f t="shared" si="3"/>
        <v>5000</v>
      </c>
      <c r="AB26" s="9" t="s">
        <v>2</v>
      </c>
    </row>
    <row r="27" spans="1:28" ht="15" customHeight="1">
      <c r="F27" s="65"/>
      <c r="G27" s="65"/>
      <c r="H27" s="65"/>
      <c r="I27" s="65"/>
      <c r="J27" s="66"/>
      <c r="K27" s="65"/>
      <c r="L27" s="66"/>
      <c r="M27" s="66"/>
      <c r="N27" s="66"/>
      <c r="O27" s="66"/>
      <c r="P27" s="66"/>
      <c r="Q27" s="67"/>
      <c r="R27" s="66"/>
      <c r="S27" s="66"/>
      <c r="T27" s="66"/>
      <c r="U27" s="66"/>
      <c r="V27" s="66"/>
      <c r="W27" s="66"/>
      <c r="X27" s="66"/>
      <c r="Y27" s="66"/>
      <c r="Z27" s="66"/>
      <c r="AA27" s="68"/>
    </row>
    <row r="28" spans="1:28" ht="21" customHeight="1">
      <c r="A28" s="12" t="s">
        <v>31</v>
      </c>
      <c r="F28" s="69" t="str">
        <f>+IF(F23="","",F17*F23)</f>
        <v/>
      </c>
      <c r="G28" s="69" t="str">
        <f t="shared" ref="G28:AA28" si="4">+IF(G23="","",G17*G23)</f>
        <v/>
      </c>
      <c r="H28" s="69" t="str">
        <f t="shared" si="4"/>
        <v/>
      </c>
      <c r="I28" s="69" t="str">
        <f t="shared" si="4"/>
        <v/>
      </c>
      <c r="J28" s="69" t="str">
        <f t="shared" si="4"/>
        <v/>
      </c>
      <c r="K28" s="69" t="str">
        <f t="shared" si="4"/>
        <v/>
      </c>
      <c r="L28" s="69" t="str">
        <f t="shared" si="4"/>
        <v/>
      </c>
      <c r="M28" s="69" t="str">
        <f t="shared" si="4"/>
        <v/>
      </c>
      <c r="N28" s="69" t="str">
        <f t="shared" si="4"/>
        <v/>
      </c>
      <c r="O28" s="69" t="str">
        <f t="shared" si="4"/>
        <v/>
      </c>
      <c r="P28" s="69" t="str">
        <f t="shared" si="4"/>
        <v/>
      </c>
      <c r="Q28" s="69" t="str">
        <f t="shared" si="4"/>
        <v/>
      </c>
      <c r="R28" s="69" t="str">
        <f t="shared" si="4"/>
        <v/>
      </c>
      <c r="S28" s="69" t="str">
        <f t="shared" si="4"/>
        <v/>
      </c>
      <c r="T28" s="69" t="str">
        <f t="shared" si="4"/>
        <v/>
      </c>
      <c r="U28" s="69" t="str">
        <f t="shared" si="4"/>
        <v/>
      </c>
      <c r="V28" s="69" t="str">
        <f t="shared" si="4"/>
        <v/>
      </c>
      <c r="W28" s="69" t="str">
        <f t="shared" si="4"/>
        <v/>
      </c>
      <c r="X28" s="69" t="str">
        <f t="shared" si="4"/>
        <v/>
      </c>
      <c r="Y28" s="69" t="str">
        <f t="shared" si="4"/>
        <v/>
      </c>
      <c r="Z28" s="69" t="str">
        <f t="shared" si="4"/>
        <v/>
      </c>
      <c r="AA28" s="69" t="str">
        <f t="shared" si="4"/>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5:31">
      <c r="Y33" s="101"/>
      <c r="Z33" s="101"/>
      <c r="AA33" s="101"/>
      <c r="AB33" s="101"/>
    </row>
    <row r="34" spans="25:31">
      <c r="Y34" s="101"/>
      <c r="Z34" s="101"/>
      <c r="AA34" s="101"/>
      <c r="AB34" s="101"/>
    </row>
    <row r="35" spans="25:31">
      <c r="Y35" s="101"/>
      <c r="Z35" s="101"/>
      <c r="AA35" s="101"/>
      <c r="AB35" s="101"/>
    </row>
    <row r="39" spans="25:31">
      <c r="AC39" s="1" t="s">
        <v>115</v>
      </c>
      <c r="AD39" s="68" t="s">
        <v>113</v>
      </c>
      <c r="AE39" s="68" t="s">
        <v>114</v>
      </c>
    </row>
    <row r="40" spans="25:31">
      <c r="Y40" s="83" t="s">
        <v>52</v>
      </c>
      <c r="Z40" s="83"/>
      <c r="AA40" s="84">
        <f>+SUM(F26:AA26)</f>
        <v>455000</v>
      </c>
      <c r="AB40" s="84"/>
      <c r="AC40" s="76" t="s">
        <v>98</v>
      </c>
      <c r="AD40" s="77">
        <f>+Y58*AE40*1000</f>
        <v>1900000</v>
      </c>
      <c r="AE40" s="1">
        <v>38</v>
      </c>
    </row>
    <row r="41" spans="25:31">
      <c r="Y41" s="83"/>
      <c r="Z41" s="83"/>
      <c r="AA41" s="84"/>
      <c r="AB41" s="84"/>
      <c r="AC41" s="76" t="s">
        <v>95</v>
      </c>
      <c r="AD41" s="77">
        <f>+Y58*AE41*1000</f>
        <v>2000000</v>
      </c>
      <c r="AE41" s="1">
        <v>40</v>
      </c>
    </row>
    <row r="42" spans="25:31">
      <c r="Y42" s="83" t="s">
        <v>53</v>
      </c>
      <c r="Z42" s="83"/>
      <c r="AA42" s="102">
        <f>+SUM(F28:AA28)</f>
        <v>0</v>
      </c>
      <c r="AB42" s="102"/>
      <c r="AC42" s="76" t="s">
        <v>96</v>
      </c>
      <c r="AD42" s="77">
        <f>+Y58*AE42*1000</f>
        <v>1900000</v>
      </c>
      <c r="AE42" s="1">
        <v>38</v>
      </c>
    </row>
    <row r="43" spans="25:31">
      <c r="Y43" s="83"/>
      <c r="Z43" s="83"/>
      <c r="AA43" s="102"/>
      <c r="AB43" s="102"/>
      <c r="AC43" s="76" t="s">
        <v>99</v>
      </c>
      <c r="AD43" s="77">
        <f>+Y58*AE43*1000</f>
        <v>2400000</v>
      </c>
      <c r="AE43" s="1">
        <v>48</v>
      </c>
    </row>
    <row r="44" spans="25:31">
      <c r="Y44" s="83" t="s">
        <v>90</v>
      </c>
      <c r="Z44" s="83"/>
      <c r="AA44" s="84">
        <f>IF(Y58="","",VLOOKUP(Y55,$AC$40:$AD$55,2,0))</f>
        <v>1900000</v>
      </c>
      <c r="AB44" s="84"/>
      <c r="AC44" s="76" t="s">
        <v>100</v>
      </c>
      <c r="AD44" s="77">
        <f>+Y58*AE44*1000</f>
        <v>2150000</v>
      </c>
      <c r="AE44" s="1">
        <v>43</v>
      </c>
    </row>
    <row r="45" spans="25:31">
      <c r="Y45" s="83"/>
      <c r="Z45" s="83"/>
      <c r="AA45" s="84"/>
      <c r="AB45" s="84"/>
      <c r="AC45" s="76" t="s">
        <v>101</v>
      </c>
      <c r="AD45" s="77">
        <f>+Y58*AE45*1000</f>
        <v>1800000</v>
      </c>
      <c r="AE45" s="1">
        <v>36</v>
      </c>
    </row>
    <row r="46" spans="25:31">
      <c r="Y46" s="116" t="s">
        <v>89</v>
      </c>
      <c r="Z46" s="116"/>
      <c r="AA46" s="117">
        <f>+MIN(AA40,AA44)</f>
        <v>455000</v>
      </c>
      <c r="AB46" s="117"/>
      <c r="AC46" s="76" t="s">
        <v>104</v>
      </c>
      <c r="AD46" s="77">
        <f>+Y58*AE46*1000</f>
        <v>1850000</v>
      </c>
      <c r="AE46" s="1">
        <v>37</v>
      </c>
    </row>
    <row r="47" spans="25:31">
      <c r="Y47" s="116"/>
      <c r="Z47" s="116"/>
      <c r="AA47" s="117"/>
      <c r="AB47" s="117"/>
      <c r="AC47" s="76" t="s">
        <v>105</v>
      </c>
      <c r="AD47" s="77">
        <f>+Y58*AE47*1000</f>
        <v>1750000</v>
      </c>
      <c r="AE47" s="1">
        <v>35</v>
      </c>
    </row>
    <row r="48" spans="25:31">
      <c r="Y48" s="12" t="s">
        <v>94</v>
      </c>
      <c r="Z48" s="12"/>
      <c r="AA48" s="12"/>
      <c r="AB48" s="72"/>
      <c r="AC48" s="76" t="s">
        <v>106</v>
      </c>
      <c r="AD48" s="77">
        <f>+Y58*AE48*1000</f>
        <v>1850000</v>
      </c>
      <c r="AE48" s="1">
        <v>37</v>
      </c>
    </row>
    <row r="49" spans="23:31" ht="13" customHeight="1">
      <c r="W49" s="70"/>
      <c r="X49" s="70"/>
      <c r="Y49" s="73" t="s">
        <v>93</v>
      </c>
      <c r="Z49" s="74"/>
      <c r="AA49" s="74"/>
      <c r="AB49" s="74"/>
      <c r="AC49" s="76" t="s">
        <v>107</v>
      </c>
      <c r="AD49" s="77">
        <f>+Y58*AE49*1000</f>
        <v>1750000</v>
      </c>
      <c r="AE49" s="1">
        <v>35</v>
      </c>
    </row>
    <row r="50" spans="23:31" ht="13" customHeight="1">
      <c r="W50" s="70"/>
      <c r="X50" s="70"/>
      <c r="Y50" s="70"/>
      <c r="Z50" s="70"/>
      <c r="AA50" s="70"/>
      <c r="AB50" s="70"/>
      <c r="AC50" s="76" t="s">
        <v>108</v>
      </c>
      <c r="AD50" s="77">
        <f>+Y58*AE50*1000</f>
        <v>1850000</v>
      </c>
      <c r="AE50" s="1">
        <v>37</v>
      </c>
    </row>
    <row r="51" spans="23:31" ht="13.5" customHeight="1" thickBot="1">
      <c r="W51" s="70"/>
      <c r="X51" s="70"/>
      <c r="Y51" s="70"/>
      <c r="Z51" s="70"/>
      <c r="AA51" s="70"/>
      <c r="AB51" s="70"/>
      <c r="AC51" s="76" t="s">
        <v>109</v>
      </c>
      <c r="AD51" s="77">
        <f>+Y58*AE51*1000</f>
        <v>1750000</v>
      </c>
      <c r="AE51" s="1">
        <v>35</v>
      </c>
    </row>
    <row r="52" spans="23:31" ht="13.5" customHeight="1">
      <c r="W52" s="103" t="s">
        <v>77</v>
      </c>
      <c r="X52" s="104"/>
      <c r="Y52" s="118" t="s">
        <v>118</v>
      </c>
      <c r="Z52" s="119"/>
      <c r="AA52" s="119"/>
      <c r="AB52" s="120"/>
      <c r="AC52" s="81" t="s">
        <v>110</v>
      </c>
      <c r="AD52" s="77">
        <f>+Y58*AE52*1000</f>
        <v>1850000</v>
      </c>
      <c r="AE52" s="1">
        <v>37</v>
      </c>
    </row>
    <row r="53" spans="23:31" ht="13.5" customHeight="1">
      <c r="W53" s="103"/>
      <c r="X53" s="104"/>
      <c r="Y53" s="121"/>
      <c r="Z53" s="103"/>
      <c r="AA53" s="103"/>
      <c r="AB53" s="122"/>
      <c r="AC53" s="81" t="s">
        <v>111</v>
      </c>
      <c r="AD53" s="77">
        <f>+Y58*AE53*1000</f>
        <v>1750000</v>
      </c>
      <c r="AE53" s="1">
        <v>35</v>
      </c>
    </row>
    <row r="54" spans="23:31" ht="13.5" customHeight="1" thickBot="1">
      <c r="W54" s="103"/>
      <c r="X54" s="104"/>
      <c r="Y54" s="123"/>
      <c r="Z54" s="124"/>
      <c r="AA54" s="124"/>
      <c r="AB54" s="125"/>
      <c r="AC54" s="82" t="s">
        <v>102</v>
      </c>
      <c r="AD54" s="77">
        <f>+Y58*AE54*1000</f>
        <v>1350000</v>
      </c>
      <c r="AE54" s="1">
        <v>27</v>
      </c>
    </row>
    <row r="55" spans="23:31" ht="13.5" customHeight="1">
      <c r="W55" s="103" t="s">
        <v>88</v>
      </c>
      <c r="X55" s="104"/>
      <c r="Y55" s="118" t="s">
        <v>97</v>
      </c>
      <c r="Z55" s="119"/>
      <c r="AA55" s="119"/>
      <c r="AB55" s="120"/>
      <c r="AC55" s="82" t="s">
        <v>103</v>
      </c>
      <c r="AD55" s="77">
        <f>+Y58*AE55*1000</f>
        <v>1350000</v>
      </c>
      <c r="AE55" s="1">
        <v>27</v>
      </c>
    </row>
    <row r="56" spans="23:31" ht="13.5" customHeight="1">
      <c r="W56" s="103"/>
      <c r="X56" s="104"/>
      <c r="Y56" s="121"/>
      <c r="Z56" s="103"/>
      <c r="AA56" s="103"/>
      <c r="AB56" s="122"/>
    </row>
    <row r="57" spans="23:31" ht="13.5" customHeight="1" thickBot="1">
      <c r="W57" s="103"/>
      <c r="X57" s="104"/>
      <c r="Y57" s="123"/>
      <c r="Z57" s="124"/>
      <c r="AA57" s="124"/>
      <c r="AB57" s="125"/>
    </row>
    <row r="58" spans="23:31" ht="13.5" customHeight="1">
      <c r="W58" s="103" t="s">
        <v>91</v>
      </c>
      <c r="X58" s="104"/>
      <c r="Y58" s="105">
        <v>50</v>
      </c>
      <c r="Z58" s="106"/>
      <c r="AA58" s="107"/>
      <c r="AB58" s="114" t="s">
        <v>92</v>
      </c>
    </row>
    <row r="59" spans="23:31" ht="13" customHeight="1">
      <c r="W59" s="103"/>
      <c r="X59" s="104"/>
      <c r="Y59" s="108"/>
      <c r="Z59" s="109"/>
      <c r="AA59" s="110"/>
      <c r="AB59" s="115"/>
    </row>
    <row r="60" spans="23:31" ht="13.5" customHeight="1" thickBot="1">
      <c r="W60" s="103"/>
      <c r="X60" s="104"/>
      <c r="Y60" s="111"/>
      <c r="Z60" s="112"/>
      <c r="AA60" s="113"/>
      <c r="AB60" s="115"/>
    </row>
    <row r="61" spans="23:31" ht="23.5">
      <c r="W61" s="61"/>
      <c r="X61" s="61"/>
      <c r="Y61" s="75" t="s">
        <v>112</v>
      </c>
      <c r="Z61" s="61"/>
      <c r="AA61" s="61"/>
      <c r="AB61" s="61"/>
    </row>
  </sheetData>
  <mergeCells count="16">
    <mergeCell ref="Y44:Z45"/>
    <mergeCell ref="AA44:AB45"/>
    <mergeCell ref="Y30:AB35"/>
    <mergeCell ref="Y40:Z41"/>
    <mergeCell ref="AA40:AB41"/>
    <mergeCell ref="Y42:Z43"/>
    <mergeCell ref="AA42:AB43"/>
    <mergeCell ref="W58:X60"/>
    <mergeCell ref="Y58:AA60"/>
    <mergeCell ref="AB58:AB60"/>
    <mergeCell ref="Y46:Z47"/>
    <mergeCell ref="AA46:AB47"/>
    <mergeCell ref="W52:X54"/>
    <mergeCell ref="Y52:AB54"/>
    <mergeCell ref="W55:X57"/>
    <mergeCell ref="Y55:AB57"/>
  </mergeCells>
  <phoneticPr fontId="1"/>
  <conditionalFormatting sqref="E5:E15">
    <cfRule type="cellIs" dxfId="27" priority="1" operator="equal">
      <formula>$AD$3</formula>
    </cfRule>
    <cfRule type="cellIs" dxfId="26" priority="2" operator="equal">
      <formula>$AD$2</formula>
    </cfRule>
  </conditionalFormatting>
  <dataValidations count="2">
    <dataValidation type="list" allowBlank="1" showInputMessage="1" showErrorMessage="1" sqref="Y55:AB57" xr:uid="{8FDB614F-F10E-4FAD-9C68-9D581B623FD1}">
      <formula1>$AC$40:$AC$55</formula1>
    </dataValidation>
    <dataValidation type="list" allowBlank="1" showInputMessage="1" showErrorMessage="1" sqref="E5:E15" xr:uid="{CB90856A-95C6-4664-9D2F-06AF3EC3BB0A}">
      <formula1>$AD$2:$AD$3</formula1>
    </dataValidation>
  </dataValidations>
  <pageMargins left="0.7" right="0.7" top="0.75" bottom="0.75" header="0.3" footer="0.3"/>
  <pageSetup paperSize="9" scale="4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D94A-177F-4F02-846D-CD1A34FBE9C7}">
  <sheetPr>
    <tabColor rgb="FF92D050"/>
    <pageSetUpPr fitToPage="1"/>
  </sheetPr>
  <dimension ref="A1:AE62"/>
  <sheetViews>
    <sheetView view="pageBreakPreview" topLeftCell="H25" zoomScaleNormal="100" zoomScaleSheetLayoutView="100" workbookViewId="0">
      <selection activeCell="S58" sqref="S58"/>
    </sheetView>
  </sheetViews>
  <sheetFormatPr defaultColWidth="9" defaultRowHeight="13"/>
  <cols>
    <col min="1" max="1" width="4.08203125" style="1" customWidth="1"/>
    <col min="2" max="3" width="21.25" style="2" customWidth="1"/>
    <col min="4" max="4" width="6.5" style="2" customWidth="1"/>
    <col min="5" max="5" width="14.5" style="2" customWidth="1"/>
    <col min="6" max="20" width="9.75" style="2" customWidth="1"/>
    <col min="21" max="27" width="9.75" style="1" customWidth="1"/>
    <col min="28" max="28" width="12.08203125" style="1" customWidth="1"/>
    <col min="29" max="29" width="30.83203125" style="1" customWidth="1"/>
    <col min="30" max="30" width="9" style="1"/>
    <col min="31" max="31" width="4.58203125" style="1" customWidth="1"/>
    <col min="32" max="16384" width="9" style="1"/>
  </cols>
  <sheetData>
    <row r="1" spans="1:30" ht="20.25" customHeight="1">
      <c r="AB1" s="36" t="s">
        <v>120</v>
      </c>
    </row>
    <row r="2" spans="1:30" ht="34.5" customHeight="1">
      <c r="A2" s="47" t="s">
        <v>59</v>
      </c>
      <c r="B2" s="17"/>
      <c r="C2" s="17"/>
      <c r="D2" s="17"/>
      <c r="E2" s="17"/>
      <c r="F2" s="17"/>
      <c r="G2" s="17"/>
      <c r="H2" s="17"/>
      <c r="I2" s="44" t="s">
        <v>117</v>
      </c>
      <c r="J2" s="17"/>
      <c r="AD2" s="1" t="s">
        <v>44</v>
      </c>
    </row>
    <row r="3" spans="1:30" ht="20.25" customHeight="1" thickBot="1">
      <c r="D3" s="59" t="s">
        <v>78</v>
      </c>
      <c r="AD3" s="1" t="s">
        <v>45</v>
      </c>
    </row>
    <row r="4" spans="1:30" ht="20.25" customHeight="1">
      <c r="B4" s="48" t="s">
        <v>60</v>
      </c>
      <c r="C4" s="48" t="s">
        <v>61</v>
      </c>
      <c r="D4" s="48" t="s">
        <v>80</v>
      </c>
      <c r="E4" s="54" t="s">
        <v>43</v>
      </c>
      <c r="F4" s="25">
        <v>45261</v>
      </c>
      <c r="G4" s="25">
        <v>45262</v>
      </c>
      <c r="H4" s="25">
        <v>45263</v>
      </c>
      <c r="I4" s="25">
        <v>45264</v>
      </c>
      <c r="J4" s="25">
        <v>45265</v>
      </c>
      <c r="K4" s="25">
        <v>45266</v>
      </c>
      <c r="L4" s="25">
        <v>45267</v>
      </c>
      <c r="M4" s="25">
        <v>45268</v>
      </c>
      <c r="N4" s="25">
        <v>45269</v>
      </c>
      <c r="O4" s="25">
        <v>45270</v>
      </c>
      <c r="P4" s="25">
        <v>45271</v>
      </c>
      <c r="Q4" s="25">
        <v>45272</v>
      </c>
      <c r="R4" s="25">
        <v>45273</v>
      </c>
      <c r="S4" s="25">
        <v>45274</v>
      </c>
      <c r="T4" s="25">
        <v>45275</v>
      </c>
      <c r="U4" s="25">
        <v>45276</v>
      </c>
      <c r="V4" s="25">
        <v>45277</v>
      </c>
      <c r="W4" s="25">
        <v>45278</v>
      </c>
      <c r="X4" s="25">
        <v>45279</v>
      </c>
      <c r="Y4" s="25">
        <v>45280</v>
      </c>
      <c r="Z4" s="25">
        <v>45281</v>
      </c>
      <c r="AA4" s="25">
        <v>45282</v>
      </c>
      <c r="AB4" s="41"/>
    </row>
    <row r="5" spans="1:30" ht="29.25" customHeight="1">
      <c r="A5" s="49">
        <v>1</v>
      </c>
      <c r="B5" s="23" t="s">
        <v>62</v>
      </c>
      <c r="C5" s="50">
        <v>14611</v>
      </c>
      <c r="D5" s="55">
        <f>DATEDIF(C5,"2023/10/1","Y")</f>
        <v>83</v>
      </c>
      <c r="E5" s="23" t="s">
        <v>44</v>
      </c>
      <c r="F5" s="31" t="s">
        <v>33</v>
      </c>
      <c r="G5" s="18" t="s">
        <v>6</v>
      </c>
      <c r="H5" s="18" t="s">
        <v>7</v>
      </c>
      <c r="I5" s="18" t="s">
        <v>13</v>
      </c>
      <c r="J5" s="18" t="s">
        <v>15</v>
      </c>
      <c r="K5" s="20" t="s">
        <v>17</v>
      </c>
      <c r="L5" s="18" t="s">
        <v>19</v>
      </c>
      <c r="M5" s="18" t="s">
        <v>21</v>
      </c>
      <c r="N5" s="18" t="s">
        <v>23</v>
      </c>
      <c r="O5" s="18" t="s">
        <v>25</v>
      </c>
      <c r="P5" s="18"/>
      <c r="Q5" s="18"/>
      <c r="R5" s="42"/>
      <c r="S5" s="18"/>
      <c r="T5" s="18"/>
      <c r="U5" s="18"/>
      <c r="V5" s="18"/>
      <c r="W5" s="18"/>
      <c r="X5" s="18"/>
      <c r="Y5" s="18"/>
      <c r="Z5" s="18"/>
      <c r="AA5" s="27"/>
    </row>
    <row r="6" spans="1:30" ht="29.25" customHeight="1">
      <c r="A6" s="49">
        <v>2</v>
      </c>
      <c r="B6" s="23" t="s">
        <v>63</v>
      </c>
      <c r="C6" s="50">
        <v>11690</v>
      </c>
      <c r="D6" s="55">
        <f t="shared" ref="D6:D14" si="0">DATEDIF(C6,"2023/10/1","Y")</f>
        <v>91</v>
      </c>
      <c r="E6" s="23" t="s">
        <v>44</v>
      </c>
      <c r="F6" s="20"/>
      <c r="G6" s="32" t="s">
        <v>33</v>
      </c>
      <c r="H6" s="18" t="s">
        <v>8</v>
      </c>
      <c r="I6" s="18" t="s">
        <v>7</v>
      </c>
      <c r="J6" s="32" t="s">
        <v>35</v>
      </c>
      <c r="K6" s="20"/>
      <c r="L6" s="18"/>
      <c r="M6" s="18"/>
      <c r="N6" s="18"/>
      <c r="O6" s="18"/>
      <c r="P6" s="18"/>
      <c r="Q6" s="18"/>
      <c r="R6" s="18"/>
      <c r="S6" s="18"/>
      <c r="T6" s="18"/>
      <c r="U6" s="18"/>
      <c r="V6" s="18"/>
      <c r="W6" s="18"/>
      <c r="X6" s="18"/>
      <c r="Y6" s="18"/>
      <c r="Z6" s="18"/>
      <c r="AA6" s="27"/>
    </row>
    <row r="7" spans="1:30" ht="29.25" customHeight="1">
      <c r="A7" s="49">
        <v>3</v>
      </c>
      <c r="B7" s="23" t="s">
        <v>64</v>
      </c>
      <c r="C7" s="50">
        <v>16440</v>
      </c>
      <c r="D7" s="55">
        <f t="shared" si="0"/>
        <v>78</v>
      </c>
      <c r="E7" s="23" t="s">
        <v>44</v>
      </c>
      <c r="F7" s="20"/>
      <c r="G7" s="32" t="s">
        <v>33</v>
      </c>
      <c r="H7" s="18" t="s">
        <v>8</v>
      </c>
      <c r="I7" s="18" t="s">
        <v>7</v>
      </c>
      <c r="J7" s="32" t="s">
        <v>35</v>
      </c>
      <c r="K7" s="20"/>
      <c r="L7" s="18"/>
      <c r="M7" s="18"/>
      <c r="N7" s="18"/>
      <c r="O7" s="18"/>
      <c r="P7" s="18"/>
      <c r="Q7" s="18"/>
      <c r="R7" s="18"/>
      <c r="S7" s="18"/>
      <c r="T7" s="18"/>
      <c r="U7" s="18"/>
      <c r="V7" s="18"/>
      <c r="W7" s="18"/>
      <c r="X7" s="18"/>
      <c r="Y7" s="18"/>
      <c r="Z7" s="18"/>
      <c r="AA7" s="27"/>
    </row>
    <row r="8" spans="1:30" ht="29.25" customHeight="1">
      <c r="A8" s="49">
        <v>4</v>
      </c>
      <c r="B8" s="23" t="s">
        <v>65</v>
      </c>
      <c r="C8" s="50">
        <v>14249</v>
      </c>
      <c r="D8" s="55">
        <f t="shared" si="0"/>
        <v>84</v>
      </c>
      <c r="E8" s="23" t="s">
        <v>44</v>
      </c>
      <c r="F8" s="20"/>
      <c r="G8" s="18"/>
      <c r="H8" s="32" t="s">
        <v>33</v>
      </c>
      <c r="I8" s="18" t="s">
        <v>8</v>
      </c>
      <c r="J8" s="18" t="s">
        <v>10</v>
      </c>
      <c r="K8" s="20" t="s">
        <v>12</v>
      </c>
      <c r="L8" s="18" t="s">
        <v>14</v>
      </c>
      <c r="M8" s="18" t="s">
        <v>16</v>
      </c>
      <c r="N8" s="18" t="s">
        <v>18</v>
      </c>
      <c r="O8" s="18" t="s">
        <v>20</v>
      </c>
      <c r="P8" s="18" t="s">
        <v>22</v>
      </c>
      <c r="Q8" s="18" t="s">
        <v>24</v>
      </c>
      <c r="R8" s="18"/>
      <c r="S8" s="18"/>
      <c r="T8" s="18"/>
      <c r="U8" s="18"/>
      <c r="V8" s="18"/>
      <c r="W8" s="18"/>
      <c r="X8" s="18"/>
      <c r="Y8" s="18"/>
      <c r="Z8" s="18"/>
      <c r="AA8" s="27"/>
    </row>
    <row r="9" spans="1:30" ht="29.25" customHeight="1">
      <c r="A9" s="49">
        <v>5</v>
      </c>
      <c r="B9" s="23" t="s">
        <v>66</v>
      </c>
      <c r="C9" s="50">
        <v>9867</v>
      </c>
      <c r="D9" s="55">
        <f t="shared" si="0"/>
        <v>96</v>
      </c>
      <c r="E9" s="23" t="s">
        <v>45</v>
      </c>
      <c r="F9" s="20"/>
      <c r="G9" s="18"/>
      <c r="H9" s="18"/>
      <c r="I9" s="18"/>
      <c r="J9" s="32" t="s">
        <v>46</v>
      </c>
      <c r="K9" s="20" t="s">
        <v>8</v>
      </c>
      <c r="L9" s="18" t="s">
        <v>10</v>
      </c>
      <c r="M9" s="18" t="s">
        <v>12</v>
      </c>
      <c r="N9" s="18" t="s">
        <v>14</v>
      </c>
      <c r="O9" s="18" t="s">
        <v>16</v>
      </c>
      <c r="P9" s="18" t="s">
        <v>18</v>
      </c>
      <c r="Q9" s="18"/>
      <c r="R9" s="18"/>
      <c r="S9" s="18"/>
      <c r="T9" s="18"/>
      <c r="U9" s="18"/>
      <c r="V9" s="18"/>
      <c r="W9" s="18"/>
      <c r="X9" s="18"/>
      <c r="Y9" s="18"/>
      <c r="Z9" s="18"/>
      <c r="AA9" s="27"/>
    </row>
    <row r="10" spans="1:30" ht="29.25" customHeight="1">
      <c r="A10" s="49">
        <v>6</v>
      </c>
      <c r="B10" s="23" t="s">
        <v>67</v>
      </c>
      <c r="C10" s="50">
        <v>7311</v>
      </c>
      <c r="D10" s="55">
        <f t="shared" si="0"/>
        <v>103</v>
      </c>
      <c r="E10" s="23" t="s">
        <v>44</v>
      </c>
      <c r="F10" s="20"/>
      <c r="G10" s="18"/>
      <c r="H10" s="18"/>
      <c r="I10" s="18"/>
      <c r="J10" s="18"/>
      <c r="K10" s="31" t="s">
        <v>33</v>
      </c>
      <c r="L10" s="18" t="s">
        <v>8</v>
      </c>
      <c r="M10" s="18" t="s">
        <v>10</v>
      </c>
      <c r="N10" s="18" t="s">
        <v>12</v>
      </c>
      <c r="O10" s="18" t="s">
        <v>14</v>
      </c>
      <c r="P10" s="18" t="s">
        <v>16</v>
      </c>
      <c r="Q10" s="18" t="s">
        <v>18</v>
      </c>
      <c r="R10" s="18" t="s">
        <v>20</v>
      </c>
      <c r="S10" s="18" t="s">
        <v>22</v>
      </c>
      <c r="T10" s="18" t="s">
        <v>24</v>
      </c>
      <c r="U10" s="18"/>
      <c r="V10" s="18"/>
      <c r="W10" s="18"/>
      <c r="X10" s="18"/>
      <c r="Y10" s="18"/>
      <c r="Z10" s="18"/>
      <c r="AA10" s="27"/>
    </row>
    <row r="11" spans="1:30" ht="29.25" customHeight="1">
      <c r="A11" s="49">
        <v>7</v>
      </c>
      <c r="B11" s="23" t="s">
        <v>68</v>
      </c>
      <c r="C11" s="50">
        <v>12061</v>
      </c>
      <c r="D11" s="55">
        <f t="shared" si="0"/>
        <v>90</v>
      </c>
      <c r="E11" s="23" t="s">
        <v>44</v>
      </c>
      <c r="F11" s="21"/>
      <c r="G11" s="3"/>
      <c r="H11" s="3"/>
      <c r="I11" s="3"/>
      <c r="J11" s="3"/>
      <c r="K11" s="21"/>
      <c r="L11" s="32" t="s">
        <v>33</v>
      </c>
      <c r="M11" s="3" t="s">
        <v>8</v>
      </c>
      <c r="N11" s="3" t="s">
        <v>10</v>
      </c>
      <c r="O11" s="3" t="s">
        <v>12</v>
      </c>
      <c r="P11" s="3" t="s">
        <v>14</v>
      </c>
      <c r="Q11" s="3" t="s">
        <v>16</v>
      </c>
      <c r="R11" s="3" t="s">
        <v>18</v>
      </c>
      <c r="S11" s="3" t="s">
        <v>20</v>
      </c>
      <c r="T11" s="3" t="s">
        <v>22</v>
      </c>
      <c r="U11" s="3" t="s">
        <v>24</v>
      </c>
      <c r="V11" s="34" t="s">
        <v>26</v>
      </c>
      <c r="W11" s="34" t="s">
        <v>27</v>
      </c>
      <c r="X11" s="34" t="s">
        <v>28</v>
      </c>
      <c r="Y11" s="34" t="s">
        <v>29</v>
      </c>
      <c r="Z11" s="35" t="s">
        <v>40</v>
      </c>
      <c r="AA11" s="28"/>
    </row>
    <row r="12" spans="1:30" ht="29.25" customHeight="1">
      <c r="A12" s="49">
        <v>8</v>
      </c>
      <c r="B12" s="23" t="s">
        <v>69</v>
      </c>
      <c r="C12" s="50">
        <v>14618</v>
      </c>
      <c r="D12" s="55">
        <f t="shared" si="0"/>
        <v>83</v>
      </c>
      <c r="E12" s="23" t="s">
        <v>44</v>
      </c>
      <c r="F12" s="21"/>
      <c r="G12" s="3"/>
      <c r="H12" s="3"/>
      <c r="I12" s="3"/>
      <c r="J12" s="3"/>
      <c r="K12" s="21"/>
      <c r="L12" s="3"/>
      <c r="M12" s="3"/>
      <c r="N12" s="32" t="s">
        <v>33</v>
      </c>
      <c r="O12" s="3" t="s">
        <v>8</v>
      </c>
      <c r="P12" s="3" t="s">
        <v>10</v>
      </c>
      <c r="Q12" s="3" t="s">
        <v>12</v>
      </c>
      <c r="R12" s="3" t="s">
        <v>14</v>
      </c>
      <c r="S12" s="3" t="s">
        <v>16</v>
      </c>
      <c r="T12" s="3" t="s">
        <v>18</v>
      </c>
      <c r="U12" s="3" t="s">
        <v>20</v>
      </c>
      <c r="V12" s="3" t="s">
        <v>22</v>
      </c>
      <c r="W12" s="3" t="s">
        <v>24</v>
      </c>
      <c r="X12" s="34" t="s">
        <v>26</v>
      </c>
      <c r="Y12" s="34" t="s">
        <v>27</v>
      </c>
      <c r="Z12" s="35" t="s">
        <v>41</v>
      </c>
      <c r="AA12" s="28"/>
    </row>
    <row r="13" spans="1:30" ht="29.25" customHeight="1">
      <c r="A13" s="49">
        <v>9</v>
      </c>
      <c r="B13" s="23" t="s">
        <v>70</v>
      </c>
      <c r="C13" s="50">
        <v>15715</v>
      </c>
      <c r="D13" s="55">
        <f t="shared" si="0"/>
        <v>80</v>
      </c>
      <c r="E13" s="23" t="s">
        <v>45</v>
      </c>
      <c r="F13" s="21"/>
      <c r="G13" s="3"/>
      <c r="H13" s="3"/>
      <c r="I13" s="3"/>
      <c r="J13" s="3"/>
      <c r="K13" s="21"/>
      <c r="L13" s="3"/>
      <c r="M13" s="3"/>
      <c r="N13" s="3"/>
      <c r="O13" s="3"/>
      <c r="P13" s="3"/>
      <c r="Q13" s="32" t="s">
        <v>47</v>
      </c>
      <c r="R13" s="3" t="s">
        <v>8</v>
      </c>
      <c r="S13" s="3" t="s">
        <v>10</v>
      </c>
      <c r="T13" s="43" t="s">
        <v>35</v>
      </c>
      <c r="U13" s="3"/>
      <c r="V13" s="3"/>
      <c r="W13" s="3"/>
      <c r="X13" s="3"/>
      <c r="Y13" s="3"/>
      <c r="Z13" s="3"/>
      <c r="AA13" s="28"/>
    </row>
    <row r="14" spans="1:30" ht="29.25" customHeight="1">
      <c r="A14" s="49">
        <v>10</v>
      </c>
      <c r="B14" s="23" t="s">
        <v>71</v>
      </c>
      <c r="C14" s="50">
        <v>11698</v>
      </c>
      <c r="D14" s="55">
        <f t="shared" si="0"/>
        <v>91</v>
      </c>
      <c r="E14" s="23" t="s">
        <v>44</v>
      </c>
      <c r="F14" s="21"/>
      <c r="G14" s="3"/>
      <c r="H14" s="3"/>
      <c r="I14" s="3"/>
      <c r="J14" s="3"/>
      <c r="K14" s="21"/>
      <c r="L14" s="3"/>
      <c r="M14" s="3"/>
      <c r="N14" s="3"/>
      <c r="O14" s="3"/>
      <c r="P14" s="3"/>
      <c r="Q14" s="3"/>
      <c r="R14" s="32" t="s">
        <v>33</v>
      </c>
      <c r="S14" s="3" t="s">
        <v>8</v>
      </c>
      <c r="T14" s="3" t="s">
        <v>10</v>
      </c>
      <c r="U14" s="3" t="s">
        <v>12</v>
      </c>
      <c r="V14" s="3" t="s">
        <v>14</v>
      </c>
      <c r="W14" s="3" t="s">
        <v>16</v>
      </c>
      <c r="X14" s="3" t="s">
        <v>18</v>
      </c>
      <c r="Y14" s="3" t="s">
        <v>20</v>
      </c>
      <c r="Z14" s="43" t="s">
        <v>23</v>
      </c>
      <c r="AA14" s="28" t="s">
        <v>25</v>
      </c>
    </row>
    <row r="15" spans="1:30" ht="29.25" customHeight="1" thickBot="1">
      <c r="A15" s="49">
        <v>11</v>
      </c>
      <c r="B15" s="60" t="s">
        <v>72</v>
      </c>
      <c r="C15" s="51">
        <v>16813</v>
      </c>
      <c r="D15" s="56">
        <f>DATEDIF(C15,"2023/10/1","Y")</f>
        <v>77</v>
      </c>
      <c r="E15" s="60" t="s">
        <v>44</v>
      </c>
      <c r="F15" s="26"/>
      <c r="G15" s="22"/>
      <c r="H15" s="22"/>
      <c r="I15" s="22"/>
      <c r="J15" s="22"/>
      <c r="K15" s="26"/>
      <c r="L15" s="22"/>
      <c r="M15" s="22"/>
      <c r="N15" s="22"/>
      <c r="O15" s="22"/>
      <c r="P15" s="22"/>
      <c r="Q15" s="22"/>
      <c r="R15" s="22"/>
      <c r="S15" s="22"/>
      <c r="T15" s="22"/>
      <c r="U15" s="22"/>
      <c r="V15" s="22"/>
      <c r="W15" s="33" t="s">
        <v>33</v>
      </c>
      <c r="X15" s="22" t="s">
        <v>6</v>
      </c>
      <c r="Y15" s="22" t="s">
        <v>7</v>
      </c>
      <c r="Z15" s="33" t="s">
        <v>35</v>
      </c>
      <c r="AA15" s="29"/>
    </row>
    <row r="16" spans="1:30" ht="24" customHeight="1">
      <c r="B16" s="17"/>
      <c r="C16" s="17"/>
      <c r="D16" s="17"/>
      <c r="E16" s="17"/>
      <c r="F16" s="52" t="s">
        <v>73</v>
      </c>
    </row>
    <row r="17" spans="1:28" s="5" customFormat="1" ht="24" customHeight="1">
      <c r="A17" s="6" t="s">
        <v>32</v>
      </c>
      <c r="B17" s="7"/>
      <c r="C17" s="7"/>
      <c r="D17" s="7"/>
      <c r="E17" s="7"/>
      <c r="F17" s="7">
        <f>+COUNTA(F5:F15)</f>
        <v>1</v>
      </c>
      <c r="G17" s="7">
        <f t="shared" ref="G17:AA17" si="1">+COUNTA(G5:G15)</f>
        <v>3</v>
      </c>
      <c r="H17" s="7">
        <f t="shared" si="1"/>
        <v>4</v>
      </c>
      <c r="I17" s="7">
        <f t="shared" si="1"/>
        <v>4</v>
      </c>
      <c r="J17" s="7">
        <f t="shared" si="1"/>
        <v>5</v>
      </c>
      <c r="K17" s="7">
        <f t="shared" si="1"/>
        <v>4</v>
      </c>
      <c r="L17" s="7">
        <f t="shared" si="1"/>
        <v>5</v>
      </c>
      <c r="M17" s="7">
        <f t="shared" si="1"/>
        <v>5</v>
      </c>
      <c r="N17" s="7">
        <f t="shared" si="1"/>
        <v>6</v>
      </c>
      <c r="O17" s="7">
        <f t="shared" si="1"/>
        <v>6</v>
      </c>
      <c r="P17" s="7">
        <f t="shared" si="1"/>
        <v>5</v>
      </c>
      <c r="Q17" s="7">
        <f t="shared" si="1"/>
        <v>5</v>
      </c>
      <c r="R17" s="7">
        <f t="shared" si="1"/>
        <v>5</v>
      </c>
      <c r="S17" s="7">
        <f t="shared" si="1"/>
        <v>5</v>
      </c>
      <c r="T17" s="7">
        <f t="shared" si="1"/>
        <v>5</v>
      </c>
      <c r="U17" s="7">
        <f t="shared" si="1"/>
        <v>3</v>
      </c>
      <c r="V17" s="7">
        <f t="shared" si="1"/>
        <v>3</v>
      </c>
      <c r="W17" s="7">
        <f t="shared" si="1"/>
        <v>4</v>
      </c>
      <c r="X17" s="7">
        <f t="shared" si="1"/>
        <v>4</v>
      </c>
      <c r="Y17" s="7">
        <f t="shared" si="1"/>
        <v>4</v>
      </c>
      <c r="Z17" s="7">
        <f t="shared" si="1"/>
        <v>4</v>
      </c>
      <c r="AA17" s="7">
        <f t="shared" si="1"/>
        <v>1</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62">
        <v>5000</v>
      </c>
      <c r="G21" s="62">
        <v>5000</v>
      </c>
      <c r="H21" s="62">
        <v>5000</v>
      </c>
      <c r="I21" s="62">
        <v>5000</v>
      </c>
      <c r="J21" s="62">
        <v>5000</v>
      </c>
      <c r="K21" s="62">
        <v>5000</v>
      </c>
      <c r="L21" s="62">
        <v>5000</v>
      </c>
      <c r="M21" s="62">
        <v>5000</v>
      </c>
      <c r="N21" s="62">
        <v>5000</v>
      </c>
      <c r="O21" s="62">
        <v>5000</v>
      </c>
      <c r="P21" s="62">
        <v>5000</v>
      </c>
      <c r="Q21" s="62">
        <v>5000</v>
      </c>
      <c r="R21" s="62">
        <v>5000</v>
      </c>
      <c r="S21" s="62">
        <v>5000</v>
      </c>
      <c r="T21" s="62">
        <v>5000</v>
      </c>
      <c r="U21" s="62">
        <v>5000</v>
      </c>
      <c r="V21" s="62">
        <v>5000</v>
      </c>
      <c r="W21" s="62">
        <v>5000</v>
      </c>
      <c r="X21" s="62">
        <v>5000</v>
      </c>
      <c r="Y21" s="62">
        <v>5000</v>
      </c>
      <c r="Z21" s="62">
        <v>5000</v>
      </c>
      <c r="AA21" s="62">
        <v>5000</v>
      </c>
      <c r="AB21" s="2"/>
    </row>
    <row r="22" spans="1:28">
      <c r="U22" s="2"/>
      <c r="V22" s="2"/>
      <c r="W22" s="2"/>
      <c r="X22" s="2"/>
      <c r="Y22" s="2"/>
      <c r="Z22" s="2"/>
      <c r="AA22" s="2"/>
      <c r="AB22" s="2"/>
    </row>
    <row r="23" spans="1:28" s="12" customFormat="1">
      <c r="A23" s="15" t="s">
        <v>30</v>
      </c>
      <c r="B23" s="16"/>
      <c r="C23" s="16"/>
      <c r="D23" s="16"/>
      <c r="E23" s="16"/>
      <c r="F23" s="63" t="str">
        <f>+IF(F17&gt;3,5000,"")</f>
        <v/>
      </c>
      <c r="G23" s="63" t="str">
        <f t="shared" ref="G23:AA23" si="2">+IF(G17&gt;3,5000,"")</f>
        <v/>
      </c>
      <c r="H23" s="63">
        <f t="shared" si="2"/>
        <v>5000</v>
      </c>
      <c r="I23" s="63">
        <f t="shared" si="2"/>
        <v>5000</v>
      </c>
      <c r="J23" s="63">
        <f t="shared" si="2"/>
        <v>5000</v>
      </c>
      <c r="K23" s="63">
        <f t="shared" si="2"/>
        <v>5000</v>
      </c>
      <c r="L23" s="63">
        <f t="shared" si="2"/>
        <v>5000</v>
      </c>
      <c r="M23" s="63">
        <f t="shared" si="2"/>
        <v>5000</v>
      </c>
      <c r="N23" s="63">
        <f t="shared" si="2"/>
        <v>5000</v>
      </c>
      <c r="O23" s="63">
        <f t="shared" si="2"/>
        <v>5000</v>
      </c>
      <c r="P23" s="63">
        <f t="shared" si="2"/>
        <v>5000</v>
      </c>
      <c r="Q23" s="63">
        <f t="shared" si="2"/>
        <v>5000</v>
      </c>
      <c r="R23" s="63">
        <f t="shared" si="2"/>
        <v>5000</v>
      </c>
      <c r="S23" s="63">
        <f t="shared" si="2"/>
        <v>5000</v>
      </c>
      <c r="T23" s="63">
        <f t="shared" si="2"/>
        <v>5000</v>
      </c>
      <c r="U23" s="63" t="str">
        <f t="shared" si="2"/>
        <v/>
      </c>
      <c r="V23" s="63" t="str">
        <f t="shared" si="2"/>
        <v/>
      </c>
      <c r="W23" s="63">
        <f t="shared" si="2"/>
        <v>5000</v>
      </c>
      <c r="X23" s="63">
        <f t="shared" si="2"/>
        <v>5000</v>
      </c>
      <c r="Y23" s="63">
        <f t="shared" si="2"/>
        <v>5000</v>
      </c>
      <c r="Z23" s="63">
        <f t="shared" si="2"/>
        <v>5000</v>
      </c>
      <c r="AA23" s="63" t="str">
        <f t="shared" si="2"/>
        <v/>
      </c>
      <c r="AB23" s="16"/>
    </row>
    <row r="24" spans="1:28" s="12" customFormat="1">
      <c r="A24" s="15" t="s">
        <v>87</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64">
        <f t="shared" ref="F26:AA26" si="3">+F17*F21+F17*IF(F23="",0,F23)</f>
        <v>5000</v>
      </c>
      <c r="G26" s="64">
        <f t="shared" si="3"/>
        <v>15000</v>
      </c>
      <c r="H26" s="64">
        <f t="shared" si="3"/>
        <v>40000</v>
      </c>
      <c r="I26" s="64">
        <f t="shared" si="3"/>
        <v>40000</v>
      </c>
      <c r="J26" s="64">
        <f t="shared" si="3"/>
        <v>50000</v>
      </c>
      <c r="K26" s="64">
        <f t="shared" si="3"/>
        <v>40000</v>
      </c>
      <c r="L26" s="64">
        <f t="shared" si="3"/>
        <v>50000</v>
      </c>
      <c r="M26" s="64">
        <f t="shared" si="3"/>
        <v>50000</v>
      </c>
      <c r="N26" s="64">
        <f t="shared" si="3"/>
        <v>60000</v>
      </c>
      <c r="O26" s="64">
        <f t="shared" si="3"/>
        <v>60000</v>
      </c>
      <c r="P26" s="64">
        <f t="shared" si="3"/>
        <v>50000</v>
      </c>
      <c r="Q26" s="64">
        <f t="shared" si="3"/>
        <v>50000</v>
      </c>
      <c r="R26" s="64">
        <f t="shared" si="3"/>
        <v>50000</v>
      </c>
      <c r="S26" s="64">
        <f t="shared" si="3"/>
        <v>50000</v>
      </c>
      <c r="T26" s="64">
        <f t="shared" si="3"/>
        <v>50000</v>
      </c>
      <c r="U26" s="64">
        <f t="shared" si="3"/>
        <v>15000</v>
      </c>
      <c r="V26" s="64">
        <f t="shared" si="3"/>
        <v>15000</v>
      </c>
      <c r="W26" s="64">
        <f t="shared" si="3"/>
        <v>40000</v>
      </c>
      <c r="X26" s="64">
        <f t="shared" si="3"/>
        <v>40000</v>
      </c>
      <c r="Y26" s="64">
        <f t="shared" si="3"/>
        <v>40000</v>
      </c>
      <c r="Z26" s="64">
        <f t="shared" si="3"/>
        <v>40000</v>
      </c>
      <c r="AA26" s="64">
        <f t="shared" si="3"/>
        <v>5000</v>
      </c>
      <c r="AB26" s="9" t="s">
        <v>2</v>
      </c>
    </row>
    <row r="27" spans="1:28" ht="15" customHeight="1">
      <c r="F27" s="65"/>
      <c r="G27" s="65"/>
      <c r="H27" s="65"/>
      <c r="I27" s="65"/>
      <c r="J27" s="66"/>
      <c r="K27" s="65"/>
      <c r="L27" s="66"/>
      <c r="M27" s="66"/>
      <c r="N27" s="66"/>
      <c r="O27" s="66"/>
      <c r="P27" s="66"/>
      <c r="Q27" s="67"/>
      <c r="R27" s="66"/>
      <c r="S27" s="66"/>
      <c r="T27" s="66"/>
      <c r="U27" s="66"/>
      <c r="V27" s="66"/>
      <c r="W27" s="66"/>
      <c r="X27" s="66"/>
      <c r="Y27" s="66"/>
      <c r="Z27" s="66"/>
      <c r="AA27" s="68"/>
    </row>
    <row r="28" spans="1:28" ht="21" customHeight="1">
      <c r="A28" s="12" t="s">
        <v>31</v>
      </c>
      <c r="F28" s="69" t="str">
        <f>+IF(F23="","",F17*F23)</f>
        <v/>
      </c>
      <c r="G28" s="69" t="str">
        <f t="shared" ref="G28:AA28" si="4">+IF(G23="","",G17*G23)</f>
        <v/>
      </c>
      <c r="H28" s="69">
        <f t="shared" si="4"/>
        <v>20000</v>
      </c>
      <c r="I28" s="69">
        <f t="shared" si="4"/>
        <v>20000</v>
      </c>
      <c r="J28" s="69">
        <f t="shared" si="4"/>
        <v>25000</v>
      </c>
      <c r="K28" s="69">
        <f t="shared" si="4"/>
        <v>20000</v>
      </c>
      <c r="L28" s="69">
        <f t="shared" si="4"/>
        <v>25000</v>
      </c>
      <c r="M28" s="69">
        <f t="shared" si="4"/>
        <v>25000</v>
      </c>
      <c r="N28" s="69">
        <f t="shared" si="4"/>
        <v>30000</v>
      </c>
      <c r="O28" s="69">
        <f t="shared" si="4"/>
        <v>30000</v>
      </c>
      <c r="P28" s="69">
        <f t="shared" si="4"/>
        <v>25000</v>
      </c>
      <c r="Q28" s="69">
        <f t="shared" si="4"/>
        <v>25000</v>
      </c>
      <c r="R28" s="69">
        <f t="shared" si="4"/>
        <v>25000</v>
      </c>
      <c r="S28" s="69">
        <f t="shared" si="4"/>
        <v>25000</v>
      </c>
      <c r="T28" s="69">
        <f t="shared" si="4"/>
        <v>25000</v>
      </c>
      <c r="U28" s="69" t="str">
        <f t="shared" si="4"/>
        <v/>
      </c>
      <c r="V28" s="69" t="str">
        <f t="shared" si="4"/>
        <v/>
      </c>
      <c r="W28" s="69">
        <f t="shared" si="4"/>
        <v>20000</v>
      </c>
      <c r="X28" s="69">
        <f t="shared" si="4"/>
        <v>20000</v>
      </c>
      <c r="Y28" s="69">
        <f t="shared" si="4"/>
        <v>20000</v>
      </c>
      <c r="Z28" s="69">
        <f t="shared" si="4"/>
        <v>20000</v>
      </c>
      <c r="AA28" s="69" t="str">
        <f t="shared" si="4"/>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5:31">
      <c r="Y33" s="101"/>
      <c r="Z33" s="101"/>
      <c r="AA33" s="101"/>
      <c r="AB33" s="101"/>
    </row>
    <row r="34" spans="25:31">
      <c r="Y34" s="101"/>
      <c r="Z34" s="101"/>
      <c r="AA34" s="101"/>
      <c r="AB34" s="101"/>
    </row>
    <row r="35" spans="25:31">
      <c r="Y35" s="101"/>
      <c r="Z35" s="101"/>
      <c r="AA35" s="101"/>
      <c r="AB35" s="101"/>
    </row>
    <row r="36" spans="25:31">
      <c r="Y36" s="78"/>
      <c r="Z36" s="78"/>
      <c r="AA36" s="78"/>
      <c r="AB36" s="78"/>
    </row>
    <row r="37" spans="25:31">
      <c r="Y37" s="78"/>
      <c r="Z37" s="78"/>
      <c r="AA37" s="78"/>
      <c r="AB37" s="78"/>
    </row>
    <row r="38" spans="25:31">
      <c r="Y38" s="78"/>
      <c r="Z38" s="78"/>
      <c r="AA38" s="78"/>
      <c r="AB38" s="78"/>
    </row>
    <row r="39" spans="25:31">
      <c r="Y39" s="78"/>
      <c r="Z39" s="78"/>
      <c r="AA39" s="78"/>
      <c r="AB39" s="78"/>
      <c r="AC39" s="1" t="s">
        <v>115</v>
      </c>
      <c r="AD39" s="68" t="s">
        <v>113</v>
      </c>
      <c r="AE39" s="68" t="s">
        <v>114</v>
      </c>
    </row>
    <row r="40" spans="25:31">
      <c r="Y40" s="83" t="s">
        <v>52</v>
      </c>
      <c r="Z40" s="83"/>
      <c r="AA40" s="84">
        <f>+SUM(F26:AA26)</f>
        <v>855000</v>
      </c>
      <c r="AB40" s="84"/>
      <c r="AC40" s="76" t="s">
        <v>98</v>
      </c>
      <c r="AD40" s="77">
        <f>+Y58*AE40*1000</f>
        <v>684000</v>
      </c>
      <c r="AE40" s="1">
        <v>38</v>
      </c>
    </row>
    <row r="41" spans="25:31">
      <c r="Y41" s="83"/>
      <c r="Z41" s="83"/>
      <c r="AA41" s="84"/>
      <c r="AB41" s="84"/>
      <c r="AC41" s="76" t="s">
        <v>95</v>
      </c>
      <c r="AD41" s="77">
        <f>+Y58*AE41*1000</f>
        <v>720000</v>
      </c>
      <c r="AE41" s="1">
        <v>40</v>
      </c>
    </row>
    <row r="42" spans="25:31">
      <c r="Y42" s="83" t="s">
        <v>53</v>
      </c>
      <c r="Z42" s="83"/>
      <c r="AA42" s="102">
        <f>+SUM(F28:AA28)</f>
        <v>400000</v>
      </c>
      <c r="AB42" s="102"/>
      <c r="AC42" s="76" t="s">
        <v>96</v>
      </c>
      <c r="AD42" s="77">
        <f>+Y58*AE42*1000</f>
        <v>684000</v>
      </c>
      <c r="AE42" s="1">
        <v>38</v>
      </c>
    </row>
    <row r="43" spans="25:31">
      <c r="Y43" s="83"/>
      <c r="Z43" s="83"/>
      <c r="AA43" s="102"/>
      <c r="AB43" s="102"/>
      <c r="AC43" s="76" t="s">
        <v>99</v>
      </c>
      <c r="AD43" s="77">
        <f>+Y58*AE43*1000</f>
        <v>864000</v>
      </c>
      <c r="AE43" s="1">
        <v>48</v>
      </c>
    </row>
    <row r="44" spans="25:31">
      <c r="Y44" s="83" t="s">
        <v>90</v>
      </c>
      <c r="Z44" s="83"/>
      <c r="AA44" s="84">
        <f>IF(Y58="","",VLOOKUP(Y55,$AC$40:$AD$55,2,0))</f>
        <v>648000</v>
      </c>
      <c r="AB44" s="84"/>
      <c r="AC44" s="76" t="s">
        <v>100</v>
      </c>
      <c r="AD44" s="77">
        <f>+Y58*AE44*1000</f>
        <v>774000</v>
      </c>
      <c r="AE44" s="1">
        <v>43</v>
      </c>
    </row>
    <row r="45" spans="25:31">
      <c r="Y45" s="83"/>
      <c r="Z45" s="83"/>
      <c r="AA45" s="84"/>
      <c r="AB45" s="84"/>
      <c r="AC45" s="76" t="s">
        <v>101</v>
      </c>
      <c r="AD45" s="77">
        <f>+Y58*AE45*1000</f>
        <v>648000</v>
      </c>
      <c r="AE45" s="1">
        <v>36</v>
      </c>
    </row>
    <row r="46" spans="25:31">
      <c r="Y46" s="116" t="s">
        <v>89</v>
      </c>
      <c r="Z46" s="116"/>
      <c r="AA46" s="117">
        <f>+MIN(AA40,AA44)</f>
        <v>648000</v>
      </c>
      <c r="AB46" s="117"/>
      <c r="AC46" s="76" t="s">
        <v>104</v>
      </c>
      <c r="AD46" s="77">
        <f>+Y58*AE46*1000</f>
        <v>666000</v>
      </c>
      <c r="AE46" s="1">
        <v>37</v>
      </c>
    </row>
    <row r="47" spans="25:31">
      <c r="Y47" s="116"/>
      <c r="Z47" s="116"/>
      <c r="AA47" s="117"/>
      <c r="AB47" s="117"/>
      <c r="AC47" s="76" t="s">
        <v>105</v>
      </c>
      <c r="AD47" s="77">
        <f>+Y58*AE47*1000</f>
        <v>630000</v>
      </c>
      <c r="AE47" s="1">
        <v>35</v>
      </c>
    </row>
    <row r="48" spans="25:31">
      <c r="Y48" s="12" t="s">
        <v>94</v>
      </c>
      <c r="AC48" s="76" t="s">
        <v>106</v>
      </c>
      <c r="AD48" s="77">
        <f>+Y58*AE48*1000</f>
        <v>666000</v>
      </c>
      <c r="AE48" s="1">
        <v>37</v>
      </c>
    </row>
    <row r="49" spans="23:31">
      <c r="Y49" s="73" t="s">
        <v>93</v>
      </c>
      <c r="AC49" s="76" t="s">
        <v>107</v>
      </c>
      <c r="AD49" s="77">
        <f>+Y58*AE49*1000</f>
        <v>630000</v>
      </c>
      <c r="AE49" s="1">
        <v>35</v>
      </c>
    </row>
    <row r="50" spans="23:31">
      <c r="Y50" s="79"/>
      <c r="Z50" s="79"/>
      <c r="AA50" s="80"/>
      <c r="AB50" s="80"/>
      <c r="AC50" s="76" t="s">
        <v>108</v>
      </c>
      <c r="AD50" s="77">
        <f>+Y58*AE50*1000</f>
        <v>666000</v>
      </c>
      <c r="AE50" s="1">
        <v>37</v>
      </c>
    </row>
    <row r="51" spans="23:31" ht="13.5" thickBot="1">
      <c r="Y51" s="79"/>
      <c r="Z51" s="79"/>
      <c r="AA51" s="80"/>
      <c r="AB51" s="80"/>
      <c r="AC51" s="76" t="s">
        <v>109</v>
      </c>
      <c r="AD51" s="77">
        <f>+Y58*AE51*1000</f>
        <v>630000</v>
      </c>
      <c r="AE51" s="1">
        <v>35</v>
      </c>
    </row>
    <row r="52" spans="23:31" ht="13" customHeight="1">
      <c r="W52" s="103" t="s">
        <v>77</v>
      </c>
      <c r="X52" s="104"/>
      <c r="Y52" s="92" t="s">
        <v>119</v>
      </c>
      <c r="Z52" s="98"/>
      <c r="AA52" s="98"/>
      <c r="AB52" s="93"/>
      <c r="AC52" s="81" t="s">
        <v>110</v>
      </c>
      <c r="AD52" s="77">
        <f>+Y58*AE52*1000</f>
        <v>666000</v>
      </c>
      <c r="AE52" s="1">
        <v>37</v>
      </c>
    </row>
    <row r="53" spans="23:31" ht="13" customHeight="1">
      <c r="W53" s="103"/>
      <c r="X53" s="104"/>
      <c r="Y53" s="94"/>
      <c r="Z53" s="99"/>
      <c r="AA53" s="99"/>
      <c r="AB53" s="95"/>
      <c r="AC53" s="81" t="s">
        <v>111</v>
      </c>
      <c r="AD53" s="77">
        <f>+Y58*AE53*1000</f>
        <v>630000</v>
      </c>
      <c r="AE53" s="1">
        <v>35</v>
      </c>
    </row>
    <row r="54" spans="23:31" ht="13.5" customHeight="1" thickBot="1">
      <c r="W54" s="103"/>
      <c r="X54" s="104"/>
      <c r="Y54" s="96"/>
      <c r="Z54" s="100"/>
      <c r="AA54" s="100"/>
      <c r="AB54" s="97"/>
      <c r="AC54" s="82" t="s">
        <v>102</v>
      </c>
      <c r="AD54" s="77">
        <f>+Y58*AE54*1000</f>
        <v>486000</v>
      </c>
      <c r="AE54" s="1">
        <v>27</v>
      </c>
    </row>
    <row r="55" spans="23:31" ht="13" customHeight="1">
      <c r="W55" s="103" t="s">
        <v>88</v>
      </c>
      <c r="X55" s="104"/>
      <c r="Y55" s="92" t="s">
        <v>101</v>
      </c>
      <c r="Z55" s="98"/>
      <c r="AA55" s="98"/>
      <c r="AB55" s="93"/>
      <c r="AC55" s="82" t="s">
        <v>103</v>
      </c>
      <c r="AD55" s="77">
        <f>+Y58*AE55*1000</f>
        <v>486000</v>
      </c>
      <c r="AE55" s="1">
        <v>27</v>
      </c>
    </row>
    <row r="56" spans="23:31" ht="13" customHeight="1">
      <c r="W56" s="103"/>
      <c r="X56" s="104"/>
      <c r="Y56" s="94"/>
      <c r="Z56" s="99"/>
      <c r="AA56" s="99"/>
      <c r="AB56" s="95"/>
    </row>
    <row r="57" spans="23:31" ht="13.5" customHeight="1" thickBot="1">
      <c r="W57" s="103"/>
      <c r="X57" s="104"/>
      <c r="Y57" s="96"/>
      <c r="Z57" s="100"/>
      <c r="AA57" s="100"/>
      <c r="AB57" s="97"/>
    </row>
    <row r="58" spans="23:31" ht="13" customHeight="1">
      <c r="W58" s="103" t="s">
        <v>91</v>
      </c>
      <c r="X58" s="104"/>
      <c r="Y58" s="86">
        <v>18</v>
      </c>
      <c r="Z58" s="87"/>
      <c r="AA58" s="150"/>
      <c r="AB58" s="147" t="s">
        <v>92</v>
      </c>
    </row>
    <row r="59" spans="23:31" ht="13" customHeight="1">
      <c r="W59" s="103"/>
      <c r="X59" s="104"/>
      <c r="Y59" s="88"/>
      <c r="Z59" s="89"/>
      <c r="AA59" s="151"/>
      <c r="AB59" s="148"/>
    </row>
    <row r="60" spans="23:31" ht="13.5" customHeight="1" thickBot="1">
      <c r="W60" s="103"/>
      <c r="X60" s="104"/>
      <c r="Y60" s="90"/>
      <c r="Z60" s="91"/>
      <c r="AA60" s="152"/>
      <c r="AB60" s="149"/>
    </row>
    <row r="61" spans="23:31" ht="18">
      <c r="Y61" s="75" t="s">
        <v>112</v>
      </c>
    </row>
    <row r="62" spans="23:31">
      <c r="Y62" s="58"/>
    </row>
  </sheetData>
  <mergeCells count="16">
    <mergeCell ref="Y44:Z45"/>
    <mergeCell ref="AA44:AB45"/>
    <mergeCell ref="Y30:AB35"/>
    <mergeCell ref="Y40:Z41"/>
    <mergeCell ref="AA40:AB41"/>
    <mergeCell ref="Y42:Z43"/>
    <mergeCell ref="AA42:AB43"/>
    <mergeCell ref="W58:X60"/>
    <mergeCell ref="Y58:AA60"/>
    <mergeCell ref="AB58:AB60"/>
    <mergeCell ref="Y46:Z47"/>
    <mergeCell ref="AA46:AB47"/>
    <mergeCell ref="W52:X54"/>
    <mergeCell ref="Y52:AB54"/>
    <mergeCell ref="W55:X57"/>
    <mergeCell ref="Y55:AB57"/>
  </mergeCells>
  <phoneticPr fontId="1"/>
  <conditionalFormatting sqref="E5:E15">
    <cfRule type="cellIs" dxfId="25" priority="1" operator="equal">
      <formula>$AD$3</formula>
    </cfRule>
    <cfRule type="cellIs" dxfId="24" priority="2" operator="equal">
      <formula>$AD$2</formula>
    </cfRule>
  </conditionalFormatting>
  <dataValidations count="2">
    <dataValidation type="list" allowBlank="1" showInputMessage="1" showErrorMessage="1" sqref="Y55:AB57" xr:uid="{788056EC-6C5D-43FD-ADAF-25CC253A73F8}">
      <formula1>$AC$40:$AC$55</formula1>
    </dataValidation>
    <dataValidation type="list" allowBlank="1" showInputMessage="1" showErrorMessage="1" sqref="E5:E15" xr:uid="{5E2257E4-6B08-415B-9167-0C72026BC60F}">
      <formula1>$AD$2:$AD$3</formula1>
    </dataValidation>
  </dataValidations>
  <pageMargins left="0.7" right="0.7" top="0.75" bottom="0.75" header="0.3" footer="0.3"/>
  <pageSetup paperSize="9" scale="4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0"/>
  <sheetViews>
    <sheetView view="pageBreakPreview" topLeftCell="A4" zoomScale="70" zoomScaleNormal="100" zoomScaleSheetLayoutView="70" workbookViewId="0">
      <selection activeCell="N58" sqref="N58"/>
    </sheetView>
  </sheetViews>
  <sheetFormatPr defaultColWidth="9" defaultRowHeight="13"/>
  <cols>
    <col min="1" max="1" width="4.08203125" style="1" customWidth="1"/>
    <col min="2" max="3" width="21.25" style="2" customWidth="1"/>
    <col min="4" max="4" width="6.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79</v>
      </c>
    </row>
    <row r="2" spans="1:30" ht="34.5" customHeight="1">
      <c r="A2" s="47" t="s">
        <v>59</v>
      </c>
      <c r="B2" s="17"/>
      <c r="C2" s="17"/>
      <c r="D2" s="17"/>
      <c r="E2" s="17"/>
      <c r="F2" s="17"/>
      <c r="G2" s="17"/>
      <c r="H2" s="17"/>
      <c r="I2" s="17"/>
      <c r="J2" s="17"/>
      <c r="N2" s="44" t="s">
        <v>84</v>
      </c>
      <c r="AD2" s="1" t="s">
        <v>44</v>
      </c>
    </row>
    <row r="3" spans="1:30" ht="20.25" customHeight="1" thickBot="1">
      <c r="D3" s="59" t="s">
        <v>78</v>
      </c>
      <c r="AD3" s="1" t="s">
        <v>45</v>
      </c>
    </row>
    <row r="4" spans="1:30" ht="20.25" customHeight="1">
      <c r="B4" s="48" t="s">
        <v>60</v>
      </c>
      <c r="C4" s="48" t="s">
        <v>61</v>
      </c>
      <c r="D4" s="48" t="s">
        <v>80</v>
      </c>
      <c r="E4" s="54" t="s">
        <v>43</v>
      </c>
      <c r="F4" s="25">
        <v>45200</v>
      </c>
      <c r="G4" s="25">
        <v>45201</v>
      </c>
      <c r="H4" s="25">
        <v>45202</v>
      </c>
      <c r="I4" s="25">
        <v>45203</v>
      </c>
      <c r="J4" s="25">
        <v>45204</v>
      </c>
      <c r="K4" s="25">
        <v>45205</v>
      </c>
      <c r="L4" s="25">
        <v>45206</v>
      </c>
      <c r="M4" s="25">
        <v>45207</v>
      </c>
      <c r="N4" s="25">
        <v>45208</v>
      </c>
      <c r="O4" s="25">
        <v>45209</v>
      </c>
      <c r="P4" s="25">
        <v>45210</v>
      </c>
      <c r="Q4" s="25">
        <v>45211</v>
      </c>
      <c r="R4" s="25">
        <v>45212</v>
      </c>
      <c r="S4" s="25">
        <v>45213</v>
      </c>
      <c r="T4" s="25">
        <v>45214</v>
      </c>
      <c r="U4" s="25">
        <v>45215</v>
      </c>
      <c r="V4" s="25">
        <v>45216</v>
      </c>
      <c r="W4" s="25">
        <v>45217</v>
      </c>
      <c r="X4" s="25">
        <v>45218</v>
      </c>
      <c r="Y4" s="25">
        <v>45219</v>
      </c>
      <c r="Z4" s="25">
        <v>45220</v>
      </c>
      <c r="AA4" s="25">
        <v>45221</v>
      </c>
      <c r="AB4" s="41"/>
    </row>
    <row r="5" spans="1:30" ht="29.25" customHeight="1">
      <c r="A5" s="49">
        <v>1</v>
      </c>
      <c r="B5" s="23"/>
      <c r="C5" s="50"/>
      <c r="D5" s="55">
        <f>DATEDIF(C5,"2023/10/1","Y")</f>
        <v>123</v>
      </c>
      <c r="E5" s="23"/>
      <c r="F5" s="31"/>
      <c r="G5" s="18"/>
      <c r="H5" s="18"/>
      <c r="I5" s="18"/>
      <c r="J5" s="18"/>
      <c r="K5" s="20"/>
      <c r="L5" s="18"/>
      <c r="M5" s="18"/>
      <c r="N5" s="18"/>
      <c r="O5" s="18"/>
      <c r="P5" s="18"/>
      <c r="Q5" s="18"/>
      <c r="R5" s="42"/>
      <c r="S5" s="18"/>
      <c r="T5" s="18"/>
      <c r="U5" s="18"/>
      <c r="V5" s="18"/>
      <c r="W5" s="18"/>
      <c r="X5" s="18"/>
      <c r="Y5" s="18"/>
      <c r="Z5" s="18"/>
      <c r="AA5" s="27"/>
    </row>
    <row r="6" spans="1:30" ht="29.25" customHeight="1">
      <c r="A6" s="49">
        <v>2</v>
      </c>
      <c r="B6" s="23"/>
      <c r="C6" s="50"/>
      <c r="D6" s="55">
        <f t="shared" ref="D6:D14" si="0">DATEDIF(C6,"2023/10/1","Y")</f>
        <v>123</v>
      </c>
      <c r="E6" s="23"/>
      <c r="F6" s="20"/>
      <c r="G6" s="32"/>
      <c r="H6" s="18"/>
      <c r="I6" s="18"/>
      <c r="J6" s="32"/>
      <c r="K6" s="20"/>
      <c r="L6" s="32"/>
      <c r="M6" s="18"/>
      <c r="N6" s="18"/>
      <c r="O6" s="32"/>
      <c r="P6" s="20"/>
      <c r="Q6" s="32"/>
      <c r="R6" s="18"/>
      <c r="S6" s="18"/>
      <c r="T6" s="32"/>
      <c r="U6" s="18"/>
      <c r="V6" s="18"/>
      <c r="W6" s="18"/>
      <c r="X6" s="18"/>
      <c r="Y6" s="18"/>
      <c r="Z6" s="18"/>
      <c r="AA6" s="27"/>
    </row>
    <row r="7" spans="1:30" ht="29.25" customHeight="1">
      <c r="A7" s="49">
        <v>3</v>
      </c>
      <c r="B7" s="23"/>
      <c r="C7" s="50"/>
      <c r="D7" s="55">
        <f t="shared" si="0"/>
        <v>123</v>
      </c>
      <c r="E7" s="23"/>
      <c r="F7" s="20"/>
      <c r="G7" s="32"/>
      <c r="H7" s="18"/>
      <c r="I7" s="18"/>
      <c r="J7" s="32"/>
      <c r="K7" s="20"/>
      <c r="L7" s="18"/>
      <c r="M7" s="18"/>
      <c r="N7" s="18"/>
      <c r="O7" s="18"/>
      <c r="P7" s="18"/>
      <c r="Q7" s="18"/>
      <c r="R7" s="18"/>
      <c r="S7" s="18"/>
      <c r="T7" s="18"/>
      <c r="U7" s="18"/>
      <c r="V7" s="18"/>
      <c r="W7" s="18"/>
      <c r="X7" s="18"/>
      <c r="Y7" s="18"/>
      <c r="Z7" s="18"/>
      <c r="AA7" s="27"/>
    </row>
    <row r="8" spans="1:30" ht="29.25" customHeight="1">
      <c r="A8" s="49">
        <v>4</v>
      </c>
      <c r="B8" s="23"/>
      <c r="C8" s="50"/>
      <c r="D8" s="55">
        <f t="shared" si="0"/>
        <v>123</v>
      </c>
      <c r="E8" s="23"/>
      <c r="F8" s="20"/>
      <c r="G8" s="32"/>
      <c r="H8" s="18"/>
      <c r="I8" s="18"/>
      <c r="J8" s="32"/>
      <c r="K8" s="20"/>
      <c r="L8" s="18"/>
      <c r="M8" s="18"/>
      <c r="N8" s="18"/>
      <c r="O8" s="18"/>
      <c r="P8" s="18"/>
      <c r="Q8" s="18"/>
      <c r="R8" s="18"/>
      <c r="S8" s="18"/>
      <c r="T8" s="18"/>
      <c r="U8" s="18"/>
      <c r="V8" s="18"/>
      <c r="W8" s="18"/>
      <c r="X8" s="18"/>
      <c r="Y8" s="18"/>
      <c r="Z8" s="18"/>
      <c r="AA8" s="27"/>
    </row>
    <row r="9" spans="1:30" ht="29.25" customHeight="1">
      <c r="A9" s="49">
        <v>5</v>
      </c>
      <c r="B9" s="23"/>
      <c r="C9" s="50"/>
      <c r="D9" s="55">
        <f t="shared" si="0"/>
        <v>123</v>
      </c>
      <c r="E9" s="23"/>
      <c r="F9" s="20"/>
      <c r="G9" s="32"/>
      <c r="H9" s="18"/>
      <c r="I9" s="18"/>
      <c r="J9" s="32"/>
      <c r="K9" s="20"/>
      <c r="L9" s="18"/>
      <c r="M9" s="18"/>
      <c r="N9" s="18"/>
      <c r="O9" s="18"/>
      <c r="P9" s="18"/>
      <c r="Q9" s="18"/>
      <c r="R9" s="18"/>
      <c r="S9" s="18"/>
      <c r="T9" s="18"/>
      <c r="U9" s="18"/>
      <c r="V9" s="18"/>
      <c r="W9" s="18"/>
      <c r="X9" s="18"/>
      <c r="Y9" s="18"/>
      <c r="Z9" s="18"/>
      <c r="AA9" s="27"/>
    </row>
    <row r="10" spans="1:30" ht="29.25" customHeight="1">
      <c r="A10" s="49">
        <v>6</v>
      </c>
      <c r="B10" s="23"/>
      <c r="C10" s="50"/>
      <c r="D10" s="55">
        <f t="shared" si="0"/>
        <v>123</v>
      </c>
      <c r="E10" s="23"/>
      <c r="F10" s="20"/>
      <c r="G10" s="32"/>
      <c r="H10" s="18"/>
      <c r="I10" s="18"/>
      <c r="J10" s="32"/>
      <c r="K10" s="20"/>
      <c r="L10" s="18"/>
      <c r="M10" s="18"/>
      <c r="N10" s="18"/>
      <c r="O10" s="18"/>
      <c r="P10" s="18"/>
      <c r="Q10" s="18"/>
      <c r="R10" s="18"/>
      <c r="S10" s="18"/>
      <c r="T10" s="18"/>
      <c r="U10" s="18"/>
      <c r="V10" s="18"/>
      <c r="W10" s="18"/>
      <c r="X10" s="18"/>
      <c r="Y10" s="18"/>
      <c r="Z10" s="18"/>
      <c r="AA10" s="27"/>
    </row>
    <row r="11" spans="1:30" ht="29.25" customHeight="1">
      <c r="A11" s="49">
        <v>7</v>
      </c>
      <c r="B11" s="23"/>
      <c r="C11" s="50"/>
      <c r="D11" s="55">
        <f t="shared" si="0"/>
        <v>123</v>
      </c>
      <c r="E11" s="23"/>
      <c r="F11" s="21"/>
      <c r="G11" s="32"/>
      <c r="H11" s="18"/>
      <c r="I11" s="18"/>
      <c r="J11" s="32"/>
      <c r="K11" s="20"/>
      <c r="L11" s="32"/>
      <c r="M11" s="3"/>
      <c r="N11" s="3"/>
      <c r="O11" s="3"/>
      <c r="P11" s="3"/>
      <c r="Q11" s="3"/>
      <c r="R11" s="3"/>
      <c r="S11" s="3"/>
      <c r="T11" s="3"/>
      <c r="U11" s="3"/>
      <c r="V11" s="34"/>
      <c r="W11" s="34"/>
      <c r="X11" s="34"/>
      <c r="Y11" s="34"/>
      <c r="Z11" s="35"/>
      <c r="AA11" s="28"/>
    </row>
    <row r="12" spans="1:30" ht="29.25" customHeight="1">
      <c r="A12" s="49">
        <v>8</v>
      </c>
      <c r="B12" s="23"/>
      <c r="C12" s="50"/>
      <c r="D12" s="55">
        <f t="shared" si="0"/>
        <v>123</v>
      </c>
      <c r="E12" s="23"/>
      <c r="F12" s="21"/>
      <c r="G12" s="3"/>
      <c r="H12" s="3"/>
      <c r="I12" s="3"/>
      <c r="J12" s="3"/>
      <c r="K12" s="21"/>
      <c r="L12" s="3"/>
      <c r="M12" s="3"/>
      <c r="N12" s="32"/>
      <c r="O12" s="3"/>
      <c r="P12" s="3"/>
      <c r="Q12" s="3"/>
      <c r="R12" s="3"/>
      <c r="S12" s="3"/>
      <c r="T12" s="3"/>
      <c r="U12" s="3"/>
      <c r="V12" s="3"/>
      <c r="W12" s="3"/>
      <c r="X12" s="34"/>
      <c r="Y12" s="34"/>
      <c r="Z12" s="35"/>
      <c r="AA12" s="28"/>
    </row>
    <row r="13" spans="1:30" ht="29.25" customHeight="1">
      <c r="A13" s="49">
        <v>9</v>
      </c>
      <c r="B13" s="23"/>
      <c r="C13" s="50"/>
      <c r="D13" s="55">
        <f t="shared" si="0"/>
        <v>123</v>
      </c>
      <c r="E13" s="23"/>
      <c r="F13" s="21"/>
      <c r="G13" s="3"/>
      <c r="H13" s="3"/>
      <c r="I13" s="3"/>
      <c r="J13" s="3"/>
      <c r="K13" s="21"/>
      <c r="L13" s="3"/>
      <c r="M13" s="3"/>
      <c r="N13" s="3"/>
      <c r="O13" s="3"/>
      <c r="P13" s="3"/>
      <c r="Q13" s="32"/>
      <c r="R13" s="3"/>
      <c r="S13" s="3"/>
      <c r="T13" s="43"/>
      <c r="U13" s="3"/>
      <c r="V13" s="3"/>
      <c r="W13" s="3"/>
      <c r="X13" s="3"/>
      <c r="Y13" s="3"/>
      <c r="Z13" s="3"/>
      <c r="AA13" s="28"/>
    </row>
    <row r="14" spans="1:30" ht="29.25" customHeight="1">
      <c r="A14" s="49">
        <v>10</v>
      </c>
      <c r="B14" s="23"/>
      <c r="C14" s="50"/>
      <c r="D14" s="55">
        <f t="shared" si="0"/>
        <v>123</v>
      </c>
      <c r="E14" s="23"/>
      <c r="F14" s="21"/>
      <c r="G14" s="3"/>
      <c r="H14" s="3"/>
      <c r="I14" s="3"/>
      <c r="J14" s="3"/>
      <c r="K14" s="21"/>
      <c r="L14" s="3"/>
      <c r="M14" s="3"/>
      <c r="N14" s="3"/>
      <c r="O14" s="3"/>
      <c r="P14" s="3"/>
      <c r="Q14" s="3"/>
      <c r="R14" s="32"/>
      <c r="S14" s="3"/>
      <c r="T14" s="3"/>
      <c r="U14" s="3"/>
      <c r="V14" s="3"/>
      <c r="W14" s="3"/>
      <c r="X14" s="3"/>
      <c r="Y14" s="3"/>
      <c r="Z14" s="43"/>
      <c r="AA14" s="28"/>
      <c r="AC14" s="1" t="s">
        <v>50</v>
      </c>
    </row>
    <row r="15" spans="1:30" ht="29.25" customHeight="1" thickBot="1">
      <c r="A15" s="49">
        <v>11</v>
      </c>
      <c r="B15" s="57"/>
      <c r="C15" s="51"/>
      <c r="D15" s="56">
        <f>DATEDIF(C15,"2023/10/1","Y")</f>
        <v>123</v>
      </c>
      <c r="E15" s="57"/>
      <c r="F15" s="26"/>
      <c r="G15" s="22"/>
      <c r="H15" s="22"/>
      <c r="I15" s="22"/>
      <c r="J15" s="22"/>
      <c r="K15" s="26"/>
      <c r="L15" s="22"/>
      <c r="M15" s="22"/>
      <c r="N15" s="22"/>
      <c r="O15" s="22"/>
      <c r="P15" s="22"/>
      <c r="Q15" s="22"/>
      <c r="R15" s="22"/>
      <c r="S15" s="22"/>
      <c r="T15" s="22"/>
      <c r="U15" s="22"/>
      <c r="V15" s="22"/>
      <c r="W15" s="33"/>
      <c r="X15" s="22"/>
      <c r="Y15" s="22"/>
      <c r="Z15" s="33"/>
      <c r="AA15" s="29"/>
    </row>
    <row r="16" spans="1:30" ht="24" customHeight="1">
      <c r="B16" s="17"/>
      <c r="C16" s="17"/>
      <c r="D16" s="17"/>
      <c r="E16" s="17"/>
      <c r="F16" s="52" t="s">
        <v>73</v>
      </c>
    </row>
    <row r="17" spans="1:28" s="5" customFormat="1" ht="24" customHeight="1">
      <c r="A17" s="6" t="s">
        <v>32</v>
      </c>
      <c r="B17" s="7"/>
      <c r="C17" s="7"/>
      <c r="D17" s="7"/>
      <c r="E17" s="7"/>
      <c r="F17" s="7">
        <f>+COUNTA(F5:F15)</f>
        <v>0</v>
      </c>
      <c r="G17" s="7">
        <f t="shared" ref="G17:AA17" si="1">+COUNTA(G5:G15)</f>
        <v>0</v>
      </c>
      <c r="H17" s="7">
        <f t="shared" si="1"/>
        <v>0</v>
      </c>
      <c r="I17" s="7">
        <f t="shared" si="1"/>
        <v>0</v>
      </c>
      <c r="J17" s="7">
        <f t="shared" si="1"/>
        <v>0</v>
      </c>
      <c r="K17" s="7">
        <f t="shared" si="1"/>
        <v>0</v>
      </c>
      <c r="L17" s="7">
        <f t="shared" si="1"/>
        <v>0</v>
      </c>
      <c r="M17" s="7">
        <f t="shared" si="1"/>
        <v>0</v>
      </c>
      <c r="N17" s="7">
        <f t="shared" si="1"/>
        <v>0</v>
      </c>
      <c r="O17" s="7">
        <f t="shared" si="1"/>
        <v>0</v>
      </c>
      <c r="P17" s="7">
        <f t="shared" si="1"/>
        <v>0</v>
      </c>
      <c r="Q17" s="7">
        <f t="shared" si="1"/>
        <v>0</v>
      </c>
      <c r="R17" s="7">
        <f t="shared" si="1"/>
        <v>0</v>
      </c>
      <c r="S17" s="7">
        <f t="shared" si="1"/>
        <v>0</v>
      </c>
      <c r="T17" s="7">
        <f t="shared" si="1"/>
        <v>0</v>
      </c>
      <c r="U17" s="7">
        <f t="shared" si="1"/>
        <v>0</v>
      </c>
      <c r="V17" s="7">
        <f t="shared" si="1"/>
        <v>0</v>
      </c>
      <c r="W17" s="7">
        <f t="shared" si="1"/>
        <v>0</v>
      </c>
      <c r="X17" s="7">
        <f t="shared" si="1"/>
        <v>0</v>
      </c>
      <c r="Y17" s="7">
        <f t="shared" si="1"/>
        <v>0</v>
      </c>
      <c r="Z17" s="7">
        <f t="shared" si="1"/>
        <v>0</v>
      </c>
      <c r="AA17" s="7">
        <f t="shared" si="1"/>
        <v>0</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62">
        <v>5000</v>
      </c>
      <c r="G21" s="62">
        <v>5000</v>
      </c>
      <c r="H21" s="62">
        <v>5000</v>
      </c>
      <c r="I21" s="62">
        <v>5000</v>
      </c>
      <c r="J21" s="62">
        <v>5000</v>
      </c>
      <c r="K21" s="62">
        <v>5000</v>
      </c>
      <c r="L21" s="62">
        <v>5000</v>
      </c>
      <c r="M21" s="62">
        <v>5000</v>
      </c>
      <c r="N21" s="62">
        <v>5000</v>
      </c>
      <c r="O21" s="62">
        <v>5000</v>
      </c>
      <c r="P21" s="62">
        <v>5000</v>
      </c>
      <c r="Q21" s="62">
        <v>5000</v>
      </c>
      <c r="R21" s="62">
        <v>5000</v>
      </c>
      <c r="S21" s="62">
        <v>5000</v>
      </c>
      <c r="T21" s="62">
        <v>5000</v>
      </c>
      <c r="U21" s="62">
        <v>5000</v>
      </c>
      <c r="V21" s="62">
        <v>5000</v>
      </c>
      <c r="W21" s="62">
        <v>5000</v>
      </c>
      <c r="X21" s="62">
        <v>5000</v>
      </c>
      <c r="Y21" s="62">
        <v>5000</v>
      </c>
      <c r="Z21" s="62">
        <v>5000</v>
      </c>
      <c r="AA21" s="62">
        <v>5000</v>
      </c>
      <c r="AB21" s="2"/>
    </row>
    <row r="22" spans="1:28">
      <c r="U22" s="2"/>
      <c r="V22" s="2"/>
      <c r="W22" s="2"/>
      <c r="X22" s="2"/>
      <c r="Y22" s="2"/>
      <c r="Z22" s="2"/>
      <c r="AA22" s="2"/>
      <c r="AB22" s="2"/>
    </row>
    <row r="23" spans="1:28" s="12" customFormat="1">
      <c r="A23" s="15" t="s">
        <v>30</v>
      </c>
      <c r="B23" s="16"/>
      <c r="C23" s="16"/>
      <c r="D23" s="16"/>
      <c r="E23" s="16"/>
      <c r="F23" s="63" t="str">
        <f>+IF(F17&gt;9,5000,"")</f>
        <v/>
      </c>
      <c r="G23" s="63" t="str">
        <f t="shared" ref="G23:AA23" si="2">+IF(G17&gt;9,5000,"")</f>
        <v/>
      </c>
      <c r="H23" s="63" t="str">
        <f t="shared" si="2"/>
        <v/>
      </c>
      <c r="I23" s="63" t="str">
        <f t="shared" si="2"/>
        <v/>
      </c>
      <c r="J23" s="63" t="str">
        <f t="shared" si="2"/>
        <v/>
      </c>
      <c r="K23" s="63" t="str">
        <f t="shared" si="2"/>
        <v/>
      </c>
      <c r="L23" s="63" t="str">
        <f t="shared" si="2"/>
        <v/>
      </c>
      <c r="M23" s="63" t="str">
        <f t="shared" si="2"/>
        <v/>
      </c>
      <c r="N23" s="63" t="str">
        <f t="shared" si="2"/>
        <v/>
      </c>
      <c r="O23" s="63" t="str">
        <f t="shared" si="2"/>
        <v/>
      </c>
      <c r="P23" s="63" t="str">
        <f t="shared" si="2"/>
        <v/>
      </c>
      <c r="Q23" s="63" t="str">
        <f t="shared" si="2"/>
        <v/>
      </c>
      <c r="R23" s="63" t="str">
        <f t="shared" si="2"/>
        <v/>
      </c>
      <c r="S23" s="63" t="str">
        <f t="shared" si="2"/>
        <v/>
      </c>
      <c r="T23" s="63" t="str">
        <f t="shared" si="2"/>
        <v/>
      </c>
      <c r="U23" s="63" t="str">
        <f t="shared" si="2"/>
        <v/>
      </c>
      <c r="V23" s="63" t="str">
        <f t="shared" si="2"/>
        <v/>
      </c>
      <c r="W23" s="63" t="str">
        <f t="shared" si="2"/>
        <v/>
      </c>
      <c r="X23" s="63" t="str">
        <f t="shared" si="2"/>
        <v/>
      </c>
      <c r="Y23" s="63" t="str">
        <f t="shared" si="2"/>
        <v/>
      </c>
      <c r="Z23" s="63" t="str">
        <f t="shared" si="2"/>
        <v/>
      </c>
      <c r="AA23" s="63" t="str">
        <f t="shared" si="2"/>
        <v/>
      </c>
      <c r="AB23" s="16"/>
    </row>
    <row r="24" spans="1:28" s="12" customFormat="1">
      <c r="A24" s="15" t="s">
        <v>85</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64">
        <f t="shared" ref="F26:AA26" si="3">+F17*F21+F17*IF(F23="",0,F23)</f>
        <v>0</v>
      </c>
      <c r="G26" s="64">
        <f t="shared" si="3"/>
        <v>0</v>
      </c>
      <c r="H26" s="64">
        <f t="shared" si="3"/>
        <v>0</v>
      </c>
      <c r="I26" s="64">
        <f t="shared" si="3"/>
        <v>0</v>
      </c>
      <c r="J26" s="64">
        <f t="shared" si="3"/>
        <v>0</v>
      </c>
      <c r="K26" s="64">
        <f t="shared" si="3"/>
        <v>0</v>
      </c>
      <c r="L26" s="64">
        <f t="shared" si="3"/>
        <v>0</v>
      </c>
      <c r="M26" s="64">
        <f t="shared" si="3"/>
        <v>0</v>
      </c>
      <c r="N26" s="64">
        <f t="shared" si="3"/>
        <v>0</v>
      </c>
      <c r="O26" s="64">
        <f t="shared" si="3"/>
        <v>0</v>
      </c>
      <c r="P26" s="64">
        <f t="shared" si="3"/>
        <v>0</v>
      </c>
      <c r="Q26" s="64">
        <f t="shared" si="3"/>
        <v>0</v>
      </c>
      <c r="R26" s="64">
        <f t="shared" si="3"/>
        <v>0</v>
      </c>
      <c r="S26" s="64">
        <f t="shared" si="3"/>
        <v>0</v>
      </c>
      <c r="T26" s="64">
        <f t="shared" si="3"/>
        <v>0</v>
      </c>
      <c r="U26" s="64">
        <f t="shared" si="3"/>
        <v>0</v>
      </c>
      <c r="V26" s="64">
        <f t="shared" si="3"/>
        <v>0</v>
      </c>
      <c r="W26" s="64">
        <f t="shared" si="3"/>
        <v>0</v>
      </c>
      <c r="X26" s="64">
        <f t="shared" si="3"/>
        <v>0</v>
      </c>
      <c r="Y26" s="64">
        <f t="shared" si="3"/>
        <v>0</v>
      </c>
      <c r="Z26" s="64">
        <f t="shared" si="3"/>
        <v>0</v>
      </c>
      <c r="AA26" s="64">
        <f t="shared" si="3"/>
        <v>0</v>
      </c>
      <c r="AB26" s="9" t="s">
        <v>2</v>
      </c>
    </row>
    <row r="27" spans="1:28" ht="15" customHeight="1">
      <c r="F27" s="65"/>
      <c r="G27" s="65"/>
      <c r="H27" s="65"/>
      <c r="I27" s="65"/>
      <c r="J27" s="66"/>
      <c r="K27" s="65"/>
      <c r="L27" s="66"/>
      <c r="M27" s="66"/>
      <c r="N27" s="66"/>
      <c r="O27" s="66"/>
      <c r="P27" s="66"/>
      <c r="Q27" s="67"/>
      <c r="R27" s="66"/>
      <c r="S27" s="66"/>
      <c r="T27" s="66"/>
      <c r="U27" s="66"/>
      <c r="V27" s="66"/>
      <c r="W27" s="66"/>
      <c r="X27" s="66"/>
      <c r="Y27" s="66"/>
      <c r="Z27" s="66"/>
      <c r="AA27" s="68"/>
    </row>
    <row r="28" spans="1:28" ht="21" customHeight="1">
      <c r="A28" s="12" t="s">
        <v>31</v>
      </c>
      <c r="F28" s="69" t="str">
        <f>+IF(F23="","",F17*F23)</f>
        <v/>
      </c>
      <c r="G28" s="69" t="str">
        <f t="shared" ref="G28:AA28" si="4">+IF(G23="","",G17*G23)</f>
        <v/>
      </c>
      <c r="H28" s="69" t="str">
        <f t="shared" si="4"/>
        <v/>
      </c>
      <c r="I28" s="69" t="str">
        <f t="shared" si="4"/>
        <v/>
      </c>
      <c r="J28" s="69" t="str">
        <f t="shared" si="4"/>
        <v/>
      </c>
      <c r="K28" s="69" t="str">
        <f t="shared" si="4"/>
        <v/>
      </c>
      <c r="L28" s="69" t="str">
        <f t="shared" si="4"/>
        <v/>
      </c>
      <c r="M28" s="69" t="str">
        <f t="shared" si="4"/>
        <v/>
      </c>
      <c r="N28" s="69" t="str">
        <f t="shared" si="4"/>
        <v/>
      </c>
      <c r="O28" s="69" t="str">
        <f t="shared" si="4"/>
        <v/>
      </c>
      <c r="P28" s="69" t="str">
        <f t="shared" si="4"/>
        <v/>
      </c>
      <c r="Q28" s="69" t="str">
        <f t="shared" si="4"/>
        <v/>
      </c>
      <c r="R28" s="69" t="str">
        <f t="shared" si="4"/>
        <v/>
      </c>
      <c r="S28" s="69" t="str">
        <f t="shared" si="4"/>
        <v/>
      </c>
      <c r="T28" s="69" t="str">
        <f t="shared" si="4"/>
        <v/>
      </c>
      <c r="U28" s="69" t="str">
        <f t="shared" si="4"/>
        <v/>
      </c>
      <c r="V28" s="69" t="str">
        <f t="shared" si="4"/>
        <v/>
      </c>
      <c r="W28" s="69" t="str">
        <f t="shared" si="4"/>
        <v/>
      </c>
      <c r="X28" s="69" t="str">
        <f t="shared" si="4"/>
        <v/>
      </c>
      <c r="Y28" s="69" t="str">
        <f t="shared" si="4"/>
        <v/>
      </c>
      <c r="Z28" s="69" t="str">
        <f t="shared" si="4"/>
        <v/>
      </c>
      <c r="AA28" s="69" t="str">
        <f t="shared" si="4"/>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29">
        <f>+SUM(F26:AA26)</f>
        <v>0</v>
      </c>
      <c r="AB40" s="130"/>
    </row>
    <row r="41" spans="23:28">
      <c r="Y41" s="128"/>
      <c r="Z41" s="85"/>
      <c r="AA41" s="131"/>
      <c r="AB41" s="132"/>
    </row>
    <row r="42" spans="23:28" ht="13.5" thickBot="1">
      <c r="Y42" s="133" t="s">
        <v>53</v>
      </c>
      <c r="Z42" s="134"/>
      <c r="AA42" s="137">
        <f>+SUM(F28:AA28)</f>
        <v>0</v>
      </c>
      <c r="AB42" s="138"/>
    </row>
    <row r="43" spans="23:28" ht="13.5" thickBot="1">
      <c r="Y43" s="135"/>
      <c r="Z43" s="136"/>
      <c r="AA43" s="139"/>
      <c r="AB43" s="140"/>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W46:X48"/>
    <mergeCell ref="Y46:AB48"/>
    <mergeCell ref="Y30:AB35"/>
    <mergeCell ref="Y40:Z41"/>
    <mergeCell ref="AA40:AB41"/>
    <mergeCell ref="Y42:Z43"/>
    <mergeCell ref="AA42:AB43"/>
  </mergeCells>
  <phoneticPr fontId="1"/>
  <conditionalFormatting sqref="E5:E15">
    <cfRule type="cellIs" dxfId="23" priority="1" operator="equal">
      <formula>$AD$3</formula>
    </cfRule>
    <cfRule type="cellIs" dxfId="22" priority="2" operator="equal">
      <formula>$AD$2</formula>
    </cfRule>
  </conditionalFormatting>
  <dataValidations count="1">
    <dataValidation type="list" allowBlank="1" showInputMessage="1" showErrorMessage="1" sqref="E5:E15" xr:uid="{00000000-0002-0000-0000-000000000000}">
      <formula1>$AD$2:$AD$3</formula1>
    </dataValidation>
  </dataValidations>
  <pageMargins left="0.7" right="0.7" top="0.75" bottom="0.75" header="0.3" footer="0.3"/>
  <pageSetup paperSize="8"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0"/>
  <sheetViews>
    <sheetView view="pageBreakPreview" topLeftCell="F1" zoomScale="70" zoomScaleNormal="100" zoomScaleSheetLayoutView="70" workbookViewId="0">
      <selection activeCell="N58" sqref="N58"/>
    </sheetView>
  </sheetViews>
  <sheetFormatPr defaultColWidth="9" defaultRowHeight="13"/>
  <cols>
    <col min="1" max="1" width="4.08203125" style="1" customWidth="1"/>
    <col min="2" max="3" width="21.25" style="2" customWidth="1"/>
    <col min="4" max="4" width="6.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79</v>
      </c>
    </row>
    <row r="2" spans="1:30" ht="34.5" customHeight="1">
      <c r="A2" s="47" t="s">
        <v>59</v>
      </c>
      <c r="B2" s="17"/>
      <c r="C2" s="17"/>
      <c r="D2" s="17"/>
      <c r="E2" s="17"/>
      <c r="F2" s="17"/>
      <c r="G2" s="17"/>
      <c r="H2" s="17"/>
      <c r="I2" s="17"/>
      <c r="J2" s="17"/>
      <c r="N2" s="44" t="s">
        <v>86</v>
      </c>
      <c r="AD2" s="1" t="s">
        <v>44</v>
      </c>
    </row>
    <row r="3" spans="1:30" ht="20.25" customHeight="1" thickBot="1">
      <c r="D3" s="59" t="s">
        <v>78</v>
      </c>
      <c r="AD3" s="1" t="s">
        <v>45</v>
      </c>
    </row>
    <row r="4" spans="1:30" ht="20.25" customHeight="1">
      <c r="B4" s="48" t="s">
        <v>60</v>
      </c>
      <c r="C4" s="48" t="s">
        <v>61</v>
      </c>
      <c r="D4" s="48" t="s">
        <v>80</v>
      </c>
      <c r="E4" s="54" t="s">
        <v>43</v>
      </c>
      <c r="F4" s="25">
        <v>45200</v>
      </c>
      <c r="G4" s="25">
        <v>45201</v>
      </c>
      <c r="H4" s="25">
        <v>45202</v>
      </c>
      <c r="I4" s="25">
        <v>45203</v>
      </c>
      <c r="J4" s="25">
        <v>45204</v>
      </c>
      <c r="K4" s="25">
        <v>45205</v>
      </c>
      <c r="L4" s="25">
        <v>45206</v>
      </c>
      <c r="M4" s="25">
        <v>45207</v>
      </c>
      <c r="N4" s="25">
        <v>45208</v>
      </c>
      <c r="O4" s="25">
        <v>45209</v>
      </c>
      <c r="P4" s="25">
        <v>45210</v>
      </c>
      <c r="Q4" s="25">
        <v>45211</v>
      </c>
      <c r="R4" s="25">
        <v>45212</v>
      </c>
      <c r="S4" s="25">
        <v>45213</v>
      </c>
      <c r="T4" s="25">
        <v>45214</v>
      </c>
      <c r="U4" s="25">
        <v>45215</v>
      </c>
      <c r="V4" s="25">
        <v>45216</v>
      </c>
      <c r="W4" s="25">
        <v>45217</v>
      </c>
      <c r="X4" s="25">
        <v>45218</v>
      </c>
      <c r="Y4" s="25">
        <v>45219</v>
      </c>
      <c r="Z4" s="25">
        <v>45220</v>
      </c>
      <c r="AA4" s="25">
        <v>45221</v>
      </c>
      <c r="AB4" s="41"/>
    </row>
    <row r="5" spans="1:30" ht="29.25" customHeight="1">
      <c r="A5" s="49">
        <v>1</v>
      </c>
      <c r="B5" s="23"/>
      <c r="C5" s="50"/>
      <c r="D5" s="55">
        <f>DATEDIF(C5,"2023/10/1","Y")</f>
        <v>123</v>
      </c>
      <c r="E5" s="23"/>
      <c r="F5" s="31"/>
      <c r="G5" s="18"/>
      <c r="H5" s="18"/>
      <c r="I5" s="18"/>
      <c r="J5" s="18"/>
      <c r="K5" s="20"/>
      <c r="L5" s="18"/>
      <c r="M5" s="32"/>
      <c r="N5" s="18"/>
      <c r="O5" s="18"/>
      <c r="P5" s="32"/>
      <c r="Q5" s="20"/>
      <c r="R5" s="32"/>
      <c r="S5" s="18"/>
      <c r="T5" s="32"/>
      <c r="U5" s="32"/>
      <c r="V5" s="20"/>
      <c r="W5" s="18"/>
      <c r="X5" s="18"/>
      <c r="Y5" s="18"/>
      <c r="Z5" s="18"/>
      <c r="AA5" s="27"/>
    </row>
    <row r="6" spans="1:30" ht="29.25" customHeight="1">
      <c r="A6" s="49">
        <v>2</v>
      </c>
      <c r="B6" s="23"/>
      <c r="C6" s="50"/>
      <c r="D6" s="55">
        <f t="shared" ref="D6:D14" si="0">DATEDIF(C6,"2023/10/1","Y")</f>
        <v>123</v>
      </c>
      <c r="E6" s="23"/>
      <c r="F6" s="20"/>
      <c r="G6" s="32"/>
      <c r="H6" s="18"/>
      <c r="I6" s="18"/>
      <c r="J6" s="32"/>
      <c r="K6" s="20"/>
      <c r="L6" s="32"/>
      <c r="M6" s="18"/>
      <c r="N6" s="32"/>
      <c r="O6" s="32"/>
      <c r="P6" s="20"/>
      <c r="Q6" s="32"/>
      <c r="R6" s="18"/>
      <c r="S6" s="18"/>
      <c r="T6" s="32"/>
      <c r="U6" s="18"/>
      <c r="V6" s="18"/>
      <c r="W6" s="18"/>
      <c r="X6" s="18"/>
      <c r="Y6" s="18"/>
      <c r="Z6" s="18"/>
      <c r="AA6" s="27"/>
    </row>
    <row r="7" spans="1:30" ht="29.25" customHeight="1">
      <c r="A7" s="49">
        <v>3</v>
      </c>
      <c r="B7" s="23"/>
      <c r="C7" s="50"/>
      <c r="D7" s="55">
        <f t="shared" si="0"/>
        <v>123</v>
      </c>
      <c r="E7" s="23"/>
      <c r="F7" s="20"/>
      <c r="G7" s="32"/>
      <c r="H7" s="18"/>
      <c r="I7" s="32"/>
      <c r="J7" s="18"/>
      <c r="K7" s="18"/>
      <c r="L7" s="32"/>
      <c r="M7" s="20"/>
      <c r="N7" s="32"/>
      <c r="O7" s="18"/>
      <c r="P7" s="32"/>
      <c r="Q7" s="32"/>
      <c r="R7" s="20"/>
      <c r="S7" s="18"/>
      <c r="T7" s="18"/>
      <c r="U7" s="18"/>
      <c r="V7" s="18"/>
      <c r="W7" s="18"/>
      <c r="X7" s="18"/>
      <c r="Y7" s="18"/>
      <c r="Z7" s="18"/>
      <c r="AA7" s="27"/>
    </row>
    <row r="8" spans="1:30" ht="29.25" customHeight="1">
      <c r="A8" s="49">
        <v>4</v>
      </c>
      <c r="B8" s="23"/>
      <c r="C8" s="50"/>
      <c r="D8" s="55">
        <f t="shared" si="0"/>
        <v>123</v>
      </c>
      <c r="E8" s="23"/>
      <c r="F8" s="20"/>
      <c r="G8" s="32"/>
      <c r="H8" s="18"/>
      <c r="I8" s="18"/>
      <c r="J8" s="32"/>
      <c r="K8" s="18"/>
      <c r="L8" s="18"/>
      <c r="M8" s="32"/>
      <c r="N8" s="20"/>
      <c r="O8" s="32"/>
      <c r="P8" s="18"/>
      <c r="Q8" s="32"/>
      <c r="R8" s="32"/>
      <c r="S8" s="20"/>
      <c r="T8" s="18"/>
      <c r="U8" s="18"/>
      <c r="V8" s="18"/>
      <c r="W8" s="18"/>
      <c r="X8" s="18"/>
      <c r="Y8" s="18"/>
      <c r="Z8" s="18"/>
      <c r="AA8" s="27"/>
    </row>
    <row r="9" spans="1:30" ht="29.25" customHeight="1">
      <c r="A9" s="49">
        <v>5</v>
      </c>
      <c r="B9" s="23"/>
      <c r="C9" s="50"/>
      <c r="D9" s="55">
        <f t="shared" si="0"/>
        <v>123</v>
      </c>
      <c r="E9" s="23"/>
      <c r="F9" s="20"/>
      <c r="G9" s="32"/>
      <c r="H9" s="18"/>
      <c r="I9" s="18"/>
      <c r="J9" s="32"/>
      <c r="K9" s="20"/>
      <c r="L9" s="18"/>
      <c r="M9" s="18"/>
      <c r="N9" s="18"/>
      <c r="O9" s="18"/>
      <c r="P9" s="18"/>
      <c r="Q9" s="18"/>
      <c r="R9" s="18"/>
      <c r="S9" s="18"/>
      <c r="T9" s="18"/>
      <c r="U9" s="18"/>
      <c r="V9" s="18"/>
      <c r="W9" s="18"/>
      <c r="X9" s="18"/>
      <c r="Y9" s="18"/>
      <c r="Z9" s="18"/>
      <c r="AA9" s="27"/>
    </row>
    <row r="10" spans="1:30" ht="29.25" customHeight="1">
      <c r="A10" s="49">
        <v>6</v>
      </c>
      <c r="B10" s="23"/>
      <c r="C10" s="50"/>
      <c r="D10" s="55">
        <f t="shared" si="0"/>
        <v>123</v>
      </c>
      <c r="E10" s="23"/>
      <c r="F10" s="20"/>
      <c r="G10" s="32"/>
      <c r="H10" s="32"/>
      <c r="I10" s="18"/>
      <c r="J10" s="18"/>
      <c r="K10" s="32"/>
      <c r="L10" s="20"/>
      <c r="M10" s="32"/>
      <c r="N10" s="18"/>
      <c r="O10" s="32"/>
      <c r="P10" s="32"/>
      <c r="Q10" s="20"/>
      <c r="R10" s="18"/>
      <c r="S10" s="18"/>
      <c r="T10" s="18"/>
      <c r="U10" s="18"/>
      <c r="V10" s="18"/>
      <c r="W10" s="18"/>
      <c r="X10" s="18"/>
      <c r="Y10" s="18"/>
      <c r="Z10" s="18"/>
      <c r="AA10" s="27"/>
    </row>
    <row r="11" spans="1:30" ht="29.25" customHeight="1">
      <c r="A11" s="49">
        <v>7</v>
      </c>
      <c r="B11" s="23"/>
      <c r="C11" s="50"/>
      <c r="D11" s="55">
        <f t="shared" si="0"/>
        <v>123</v>
      </c>
      <c r="E11" s="23"/>
      <c r="F11" s="21"/>
      <c r="G11" s="32"/>
      <c r="H11" s="18"/>
      <c r="I11" s="18"/>
      <c r="J11" s="32"/>
      <c r="K11" s="20"/>
      <c r="L11" s="32"/>
      <c r="M11" s="3"/>
      <c r="N11" s="3"/>
      <c r="O11" s="3"/>
      <c r="P11" s="3"/>
      <c r="Q11" s="3"/>
      <c r="R11" s="3"/>
      <c r="S11" s="3"/>
      <c r="T11" s="3"/>
      <c r="U11" s="3"/>
      <c r="V11" s="34"/>
      <c r="W11" s="34"/>
      <c r="X11" s="34"/>
      <c r="Y11" s="34"/>
      <c r="Z11" s="35"/>
      <c r="AA11" s="28"/>
    </row>
    <row r="12" spans="1:30" ht="29.25" customHeight="1">
      <c r="A12" s="49">
        <v>8</v>
      </c>
      <c r="B12" s="23"/>
      <c r="C12" s="50"/>
      <c r="D12" s="55">
        <f t="shared" si="0"/>
        <v>123</v>
      </c>
      <c r="E12" s="23"/>
      <c r="F12" s="21"/>
      <c r="G12" s="3"/>
      <c r="H12" s="3"/>
      <c r="I12" s="3"/>
      <c r="J12" s="3"/>
      <c r="K12" s="21"/>
      <c r="L12" s="3"/>
      <c r="M12" s="3"/>
      <c r="N12" s="32"/>
      <c r="O12" s="3"/>
      <c r="P12" s="3"/>
      <c r="Q12" s="3"/>
      <c r="R12" s="3"/>
      <c r="S12" s="3"/>
      <c r="T12" s="3"/>
      <c r="U12" s="3"/>
      <c r="V12" s="3"/>
      <c r="W12" s="3"/>
      <c r="X12" s="34"/>
      <c r="Y12" s="34"/>
      <c r="Z12" s="35"/>
      <c r="AA12" s="28"/>
    </row>
    <row r="13" spans="1:30" ht="29.25" customHeight="1">
      <c r="A13" s="49">
        <v>9</v>
      </c>
      <c r="B13" s="23"/>
      <c r="C13" s="50"/>
      <c r="D13" s="55">
        <f t="shared" si="0"/>
        <v>123</v>
      </c>
      <c r="E13" s="23"/>
      <c r="F13" s="21"/>
      <c r="G13" s="3"/>
      <c r="H13" s="3"/>
      <c r="I13" s="3"/>
      <c r="J13" s="3"/>
      <c r="K13" s="21"/>
      <c r="L13" s="3"/>
      <c r="M13" s="3"/>
      <c r="N13" s="3"/>
      <c r="O13" s="3"/>
      <c r="P13" s="3"/>
      <c r="Q13" s="32"/>
      <c r="R13" s="3"/>
      <c r="S13" s="3"/>
      <c r="T13" s="43"/>
      <c r="U13" s="3"/>
      <c r="V13" s="3"/>
      <c r="W13" s="3"/>
      <c r="X13" s="3"/>
      <c r="Y13" s="3"/>
      <c r="Z13" s="3"/>
      <c r="AA13" s="28"/>
    </row>
    <row r="14" spans="1:30" ht="29.25" customHeight="1">
      <c r="A14" s="49">
        <v>10</v>
      </c>
      <c r="B14" s="23"/>
      <c r="C14" s="50"/>
      <c r="D14" s="55">
        <f t="shared" si="0"/>
        <v>123</v>
      </c>
      <c r="E14" s="23"/>
      <c r="F14" s="21"/>
      <c r="G14" s="3"/>
      <c r="H14" s="3"/>
      <c r="I14" s="3"/>
      <c r="J14" s="3"/>
      <c r="K14" s="21"/>
      <c r="L14" s="3"/>
      <c r="M14" s="3"/>
      <c r="N14" s="3"/>
      <c r="O14" s="3"/>
      <c r="P14" s="3"/>
      <c r="Q14" s="3"/>
      <c r="R14" s="32"/>
      <c r="S14" s="3"/>
      <c r="T14" s="3"/>
      <c r="U14" s="3"/>
      <c r="V14" s="3"/>
      <c r="W14" s="3"/>
      <c r="X14" s="3"/>
      <c r="Y14" s="3"/>
      <c r="Z14" s="43"/>
      <c r="AA14" s="28"/>
      <c r="AC14" s="1" t="s">
        <v>50</v>
      </c>
    </row>
    <row r="15" spans="1:30" ht="29.25" customHeight="1" thickBot="1">
      <c r="A15" s="49">
        <v>11</v>
      </c>
      <c r="B15" s="57"/>
      <c r="C15" s="51"/>
      <c r="D15" s="56">
        <f>DATEDIF(C15,"2023/10/1","Y")</f>
        <v>123</v>
      </c>
      <c r="E15" s="57"/>
      <c r="F15" s="26"/>
      <c r="G15" s="22"/>
      <c r="H15" s="22"/>
      <c r="I15" s="22"/>
      <c r="J15" s="22"/>
      <c r="K15" s="26"/>
      <c r="L15" s="22"/>
      <c r="M15" s="22"/>
      <c r="N15" s="22"/>
      <c r="O15" s="22"/>
      <c r="P15" s="22"/>
      <c r="Q15" s="22"/>
      <c r="R15" s="22"/>
      <c r="S15" s="22"/>
      <c r="T15" s="22"/>
      <c r="U15" s="22"/>
      <c r="V15" s="22"/>
      <c r="W15" s="33"/>
      <c r="X15" s="22"/>
      <c r="Y15" s="22"/>
      <c r="Z15" s="33"/>
      <c r="AA15" s="29"/>
    </row>
    <row r="16" spans="1:30" ht="24" customHeight="1">
      <c r="B16" s="17"/>
      <c r="C16" s="17"/>
      <c r="D16" s="17"/>
      <c r="E16" s="17"/>
      <c r="F16" s="52" t="s">
        <v>73</v>
      </c>
    </row>
    <row r="17" spans="1:28" s="5" customFormat="1" ht="24" customHeight="1">
      <c r="A17" s="6" t="s">
        <v>32</v>
      </c>
      <c r="B17" s="7"/>
      <c r="C17" s="7"/>
      <c r="D17" s="7"/>
      <c r="E17" s="7"/>
      <c r="F17" s="7">
        <f>+COUNTA(F5:F15)</f>
        <v>0</v>
      </c>
      <c r="G17" s="7">
        <f t="shared" ref="G17:AA17" si="1">+COUNTA(G5:G15)</f>
        <v>0</v>
      </c>
      <c r="H17" s="7">
        <f t="shared" si="1"/>
        <v>0</v>
      </c>
      <c r="I17" s="7">
        <f t="shared" si="1"/>
        <v>0</v>
      </c>
      <c r="J17" s="7">
        <f t="shared" si="1"/>
        <v>0</v>
      </c>
      <c r="K17" s="7">
        <f t="shared" si="1"/>
        <v>0</v>
      </c>
      <c r="L17" s="7">
        <f t="shared" si="1"/>
        <v>0</v>
      </c>
      <c r="M17" s="7">
        <f t="shared" si="1"/>
        <v>0</v>
      </c>
      <c r="N17" s="7">
        <f t="shared" si="1"/>
        <v>0</v>
      </c>
      <c r="O17" s="7">
        <f t="shared" si="1"/>
        <v>0</v>
      </c>
      <c r="P17" s="7">
        <f t="shared" si="1"/>
        <v>0</v>
      </c>
      <c r="Q17" s="7">
        <f t="shared" si="1"/>
        <v>0</v>
      </c>
      <c r="R17" s="7">
        <f t="shared" si="1"/>
        <v>0</v>
      </c>
      <c r="S17" s="7">
        <f t="shared" si="1"/>
        <v>0</v>
      </c>
      <c r="T17" s="7">
        <f t="shared" si="1"/>
        <v>0</v>
      </c>
      <c r="U17" s="7">
        <f t="shared" si="1"/>
        <v>0</v>
      </c>
      <c r="V17" s="7">
        <f t="shared" si="1"/>
        <v>0</v>
      </c>
      <c r="W17" s="7">
        <f t="shared" si="1"/>
        <v>0</v>
      </c>
      <c r="X17" s="7">
        <f t="shared" si="1"/>
        <v>0</v>
      </c>
      <c r="Y17" s="7">
        <f t="shared" si="1"/>
        <v>0</v>
      </c>
      <c r="Z17" s="7">
        <f t="shared" si="1"/>
        <v>0</v>
      </c>
      <c r="AA17" s="7">
        <f t="shared" si="1"/>
        <v>0</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62">
        <v>5000</v>
      </c>
      <c r="G21" s="62">
        <v>5000</v>
      </c>
      <c r="H21" s="62">
        <v>5000</v>
      </c>
      <c r="I21" s="62">
        <v>5000</v>
      </c>
      <c r="J21" s="62">
        <v>5000</v>
      </c>
      <c r="K21" s="62">
        <v>5000</v>
      </c>
      <c r="L21" s="62">
        <v>5000</v>
      </c>
      <c r="M21" s="62">
        <v>5000</v>
      </c>
      <c r="N21" s="62">
        <v>5000</v>
      </c>
      <c r="O21" s="62">
        <v>5000</v>
      </c>
      <c r="P21" s="62">
        <v>5000</v>
      </c>
      <c r="Q21" s="62">
        <v>5000</v>
      </c>
      <c r="R21" s="62">
        <v>5000</v>
      </c>
      <c r="S21" s="62">
        <v>5000</v>
      </c>
      <c r="T21" s="62">
        <v>5000</v>
      </c>
      <c r="U21" s="62">
        <v>5000</v>
      </c>
      <c r="V21" s="62">
        <v>5000</v>
      </c>
      <c r="W21" s="62">
        <v>5000</v>
      </c>
      <c r="X21" s="62">
        <v>5000</v>
      </c>
      <c r="Y21" s="62">
        <v>5000</v>
      </c>
      <c r="Z21" s="62">
        <v>5000</v>
      </c>
      <c r="AA21" s="62">
        <v>5000</v>
      </c>
      <c r="AB21" s="2"/>
    </row>
    <row r="22" spans="1:28">
      <c r="U22" s="2"/>
      <c r="V22" s="2"/>
      <c r="W22" s="2"/>
      <c r="X22" s="2"/>
      <c r="Y22" s="2"/>
      <c r="Z22" s="2"/>
      <c r="AA22" s="2"/>
      <c r="AB22" s="2"/>
    </row>
    <row r="23" spans="1:28" s="12" customFormat="1">
      <c r="A23" s="15" t="s">
        <v>30</v>
      </c>
      <c r="B23" s="16"/>
      <c r="C23" s="16"/>
      <c r="D23" s="16"/>
      <c r="E23" s="16"/>
      <c r="F23" s="63" t="str">
        <f>+IF(F17&gt;3,5000,"")</f>
        <v/>
      </c>
      <c r="G23" s="63" t="str">
        <f t="shared" ref="G23:AA23" si="2">+IF(G17&gt;3,5000,"")</f>
        <v/>
      </c>
      <c r="H23" s="63" t="str">
        <f t="shared" si="2"/>
        <v/>
      </c>
      <c r="I23" s="63" t="str">
        <f t="shared" si="2"/>
        <v/>
      </c>
      <c r="J23" s="63" t="str">
        <f t="shared" si="2"/>
        <v/>
      </c>
      <c r="K23" s="63" t="str">
        <f t="shared" si="2"/>
        <v/>
      </c>
      <c r="L23" s="63" t="str">
        <f t="shared" si="2"/>
        <v/>
      </c>
      <c r="M23" s="63" t="str">
        <f t="shared" si="2"/>
        <v/>
      </c>
      <c r="N23" s="63" t="str">
        <f t="shared" si="2"/>
        <v/>
      </c>
      <c r="O23" s="63" t="str">
        <f t="shared" si="2"/>
        <v/>
      </c>
      <c r="P23" s="63" t="str">
        <f t="shared" si="2"/>
        <v/>
      </c>
      <c r="Q23" s="63" t="str">
        <f t="shared" si="2"/>
        <v/>
      </c>
      <c r="R23" s="63" t="str">
        <f t="shared" si="2"/>
        <v/>
      </c>
      <c r="S23" s="63" t="str">
        <f t="shared" si="2"/>
        <v/>
      </c>
      <c r="T23" s="63" t="str">
        <f t="shared" si="2"/>
        <v/>
      </c>
      <c r="U23" s="63" t="str">
        <f t="shared" si="2"/>
        <v/>
      </c>
      <c r="V23" s="63" t="str">
        <f t="shared" si="2"/>
        <v/>
      </c>
      <c r="W23" s="63" t="str">
        <f t="shared" si="2"/>
        <v/>
      </c>
      <c r="X23" s="63" t="str">
        <f t="shared" si="2"/>
        <v/>
      </c>
      <c r="Y23" s="63" t="str">
        <f t="shared" si="2"/>
        <v/>
      </c>
      <c r="Z23" s="63" t="str">
        <f t="shared" si="2"/>
        <v/>
      </c>
      <c r="AA23" s="63" t="str">
        <f t="shared" si="2"/>
        <v/>
      </c>
      <c r="AB23" s="16"/>
    </row>
    <row r="24" spans="1:28" s="12" customFormat="1">
      <c r="A24" s="15" t="s">
        <v>87</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64">
        <f t="shared" ref="F26:AA26" si="3">+F17*F21+F17*IF(F23="",0,F23)</f>
        <v>0</v>
      </c>
      <c r="G26" s="64">
        <f t="shared" si="3"/>
        <v>0</v>
      </c>
      <c r="H26" s="64">
        <f t="shared" si="3"/>
        <v>0</v>
      </c>
      <c r="I26" s="64">
        <f t="shared" si="3"/>
        <v>0</v>
      </c>
      <c r="J26" s="64">
        <f t="shared" si="3"/>
        <v>0</v>
      </c>
      <c r="K26" s="64">
        <f t="shared" si="3"/>
        <v>0</v>
      </c>
      <c r="L26" s="64">
        <f t="shared" si="3"/>
        <v>0</v>
      </c>
      <c r="M26" s="64">
        <f t="shared" si="3"/>
        <v>0</v>
      </c>
      <c r="N26" s="64">
        <f t="shared" si="3"/>
        <v>0</v>
      </c>
      <c r="O26" s="64">
        <f t="shared" si="3"/>
        <v>0</v>
      </c>
      <c r="P26" s="64">
        <f t="shared" si="3"/>
        <v>0</v>
      </c>
      <c r="Q26" s="64">
        <f t="shared" si="3"/>
        <v>0</v>
      </c>
      <c r="R26" s="64">
        <f t="shared" si="3"/>
        <v>0</v>
      </c>
      <c r="S26" s="64">
        <f t="shared" si="3"/>
        <v>0</v>
      </c>
      <c r="T26" s="64">
        <f t="shared" si="3"/>
        <v>0</v>
      </c>
      <c r="U26" s="64">
        <f t="shared" si="3"/>
        <v>0</v>
      </c>
      <c r="V26" s="64">
        <f t="shared" si="3"/>
        <v>0</v>
      </c>
      <c r="W26" s="64">
        <f t="shared" si="3"/>
        <v>0</v>
      </c>
      <c r="X26" s="64">
        <f t="shared" si="3"/>
        <v>0</v>
      </c>
      <c r="Y26" s="64">
        <f t="shared" si="3"/>
        <v>0</v>
      </c>
      <c r="Z26" s="64">
        <f t="shared" si="3"/>
        <v>0</v>
      </c>
      <c r="AA26" s="64">
        <f t="shared" si="3"/>
        <v>0</v>
      </c>
      <c r="AB26" s="9" t="s">
        <v>2</v>
      </c>
    </row>
    <row r="27" spans="1:28" ht="15" customHeight="1">
      <c r="F27" s="65"/>
      <c r="G27" s="65"/>
      <c r="H27" s="65"/>
      <c r="I27" s="65"/>
      <c r="J27" s="66"/>
      <c r="K27" s="65"/>
      <c r="L27" s="66"/>
      <c r="M27" s="66"/>
      <c r="N27" s="66"/>
      <c r="O27" s="66"/>
      <c r="P27" s="66"/>
      <c r="Q27" s="67"/>
      <c r="R27" s="66"/>
      <c r="S27" s="66"/>
      <c r="T27" s="66"/>
      <c r="U27" s="66"/>
      <c r="V27" s="66"/>
      <c r="W27" s="66"/>
      <c r="X27" s="66"/>
      <c r="Y27" s="66"/>
      <c r="Z27" s="66"/>
      <c r="AA27" s="68"/>
    </row>
    <row r="28" spans="1:28" ht="21" customHeight="1">
      <c r="A28" s="12" t="s">
        <v>31</v>
      </c>
      <c r="F28" s="69" t="str">
        <f>+IF(F23="","",F17*F23)</f>
        <v/>
      </c>
      <c r="G28" s="69" t="str">
        <f t="shared" ref="G28:AA28" si="4">+IF(G23="","",G17*G23)</f>
        <v/>
      </c>
      <c r="H28" s="69" t="str">
        <f t="shared" si="4"/>
        <v/>
      </c>
      <c r="I28" s="69" t="str">
        <f t="shared" si="4"/>
        <v/>
      </c>
      <c r="J28" s="69" t="str">
        <f t="shared" si="4"/>
        <v/>
      </c>
      <c r="K28" s="69" t="str">
        <f t="shared" si="4"/>
        <v/>
      </c>
      <c r="L28" s="69" t="str">
        <f t="shared" si="4"/>
        <v/>
      </c>
      <c r="M28" s="69" t="str">
        <f t="shared" si="4"/>
        <v/>
      </c>
      <c r="N28" s="69" t="str">
        <f t="shared" si="4"/>
        <v/>
      </c>
      <c r="O28" s="69" t="str">
        <f t="shared" si="4"/>
        <v/>
      </c>
      <c r="P28" s="69" t="str">
        <f t="shared" si="4"/>
        <v/>
      </c>
      <c r="Q28" s="69" t="str">
        <f t="shared" si="4"/>
        <v/>
      </c>
      <c r="R28" s="69" t="str">
        <f t="shared" si="4"/>
        <v/>
      </c>
      <c r="S28" s="69" t="str">
        <f t="shared" si="4"/>
        <v/>
      </c>
      <c r="T28" s="69" t="str">
        <f t="shared" si="4"/>
        <v/>
      </c>
      <c r="U28" s="69" t="str">
        <f t="shared" si="4"/>
        <v/>
      </c>
      <c r="V28" s="69" t="str">
        <f t="shared" si="4"/>
        <v/>
      </c>
      <c r="W28" s="69" t="str">
        <f t="shared" si="4"/>
        <v/>
      </c>
      <c r="X28" s="69" t="str">
        <f t="shared" si="4"/>
        <v/>
      </c>
      <c r="Y28" s="69" t="str">
        <f t="shared" si="4"/>
        <v/>
      </c>
      <c r="Z28" s="69" t="str">
        <f t="shared" si="4"/>
        <v/>
      </c>
      <c r="AA28" s="69" t="str">
        <f t="shared" si="4"/>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29">
        <f>+SUM(F26:AA26)</f>
        <v>0</v>
      </c>
      <c r="AB40" s="130"/>
    </row>
    <row r="41" spans="23:28">
      <c r="Y41" s="128"/>
      <c r="Z41" s="85"/>
      <c r="AA41" s="131"/>
      <c r="AB41" s="132"/>
    </row>
    <row r="42" spans="23:28" ht="13.5" thickBot="1">
      <c r="Y42" s="133" t="s">
        <v>53</v>
      </c>
      <c r="Z42" s="134"/>
      <c r="AA42" s="137">
        <f>+SUM(F28:AA28)</f>
        <v>0</v>
      </c>
      <c r="AB42" s="138"/>
    </row>
    <row r="43" spans="23:28" ht="13.5" thickBot="1">
      <c r="Y43" s="135"/>
      <c r="Z43" s="136"/>
      <c r="AA43" s="139"/>
      <c r="AB43" s="140"/>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W46:X48"/>
    <mergeCell ref="Y46:AB48"/>
    <mergeCell ref="Y30:AB35"/>
    <mergeCell ref="Y40:Z41"/>
    <mergeCell ref="AA40:AB41"/>
    <mergeCell ref="Y42:Z43"/>
    <mergeCell ref="AA42:AB43"/>
  </mergeCells>
  <phoneticPr fontId="1"/>
  <conditionalFormatting sqref="E5:E15">
    <cfRule type="cellIs" dxfId="21" priority="1" operator="equal">
      <formula>$AD$3</formula>
    </cfRule>
    <cfRule type="cellIs" dxfId="20" priority="2" operator="equal">
      <formula>$AD$2</formula>
    </cfRule>
  </conditionalFormatting>
  <dataValidations count="1">
    <dataValidation type="list" allowBlank="1" showInputMessage="1" showErrorMessage="1" sqref="E5:E15" xr:uid="{00000000-0002-0000-0100-000000000000}">
      <formula1>$AD$2:$AD$3</formula1>
    </dataValidation>
  </dataValidations>
  <pageMargins left="0.7" right="0.7" top="0.75" bottom="0.75" header="0.3" footer="0.3"/>
  <pageSetup paperSize="8"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50"/>
  <sheetViews>
    <sheetView view="pageBreakPreview" topLeftCell="C3" zoomScale="55" zoomScaleNormal="100" zoomScaleSheetLayoutView="55" workbookViewId="0">
      <selection activeCell="N58" sqref="N58"/>
    </sheetView>
  </sheetViews>
  <sheetFormatPr defaultColWidth="9" defaultRowHeight="13"/>
  <cols>
    <col min="1" max="1" width="4.08203125" style="1" customWidth="1"/>
    <col min="2" max="3" width="21.25" style="2" customWidth="1"/>
    <col min="4" max="4" width="6.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79</v>
      </c>
    </row>
    <row r="2" spans="1:30" ht="34.5" customHeight="1">
      <c r="A2" s="47" t="s">
        <v>59</v>
      </c>
      <c r="B2" s="17"/>
      <c r="C2" s="17"/>
      <c r="D2" s="17"/>
      <c r="E2" s="17"/>
      <c r="F2" s="17"/>
      <c r="G2" s="17"/>
      <c r="H2" s="17"/>
      <c r="I2" s="17"/>
      <c r="J2" s="17"/>
      <c r="N2" s="44" t="s">
        <v>82</v>
      </c>
      <c r="AD2" s="1" t="s">
        <v>44</v>
      </c>
    </row>
    <row r="3" spans="1:30" ht="20.25" customHeight="1" thickBot="1">
      <c r="D3" s="59" t="s">
        <v>78</v>
      </c>
      <c r="AD3" s="1" t="s">
        <v>45</v>
      </c>
    </row>
    <row r="4" spans="1:30" ht="20.25" customHeight="1">
      <c r="B4" s="48" t="s">
        <v>60</v>
      </c>
      <c r="C4" s="48" t="s">
        <v>61</v>
      </c>
      <c r="D4" s="48" t="s">
        <v>80</v>
      </c>
      <c r="E4" s="54" t="s">
        <v>43</v>
      </c>
      <c r="F4" s="25">
        <v>45054</v>
      </c>
      <c r="G4" s="25">
        <v>45055</v>
      </c>
      <c r="H4" s="25">
        <v>45056</v>
      </c>
      <c r="I4" s="25">
        <v>45057</v>
      </c>
      <c r="J4" s="25">
        <v>45058</v>
      </c>
      <c r="K4" s="25">
        <v>45059</v>
      </c>
      <c r="L4" s="25">
        <v>45060</v>
      </c>
      <c r="M4" s="25">
        <v>45061</v>
      </c>
      <c r="N4" s="25">
        <v>45062</v>
      </c>
      <c r="O4" s="25">
        <v>45063</v>
      </c>
      <c r="P4" s="25">
        <v>45064</v>
      </c>
      <c r="Q4" s="25">
        <v>45065</v>
      </c>
      <c r="R4" s="25">
        <v>45066</v>
      </c>
      <c r="S4" s="25">
        <v>45067</v>
      </c>
      <c r="T4" s="25">
        <v>45068</v>
      </c>
      <c r="U4" s="25">
        <v>45069</v>
      </c>
      <c r="V4" s="25">
        <v>45070</v>
      </c>
      <c r="W4" s="25">
        <v>45071</v>
      </c>
      <c r="X4" s="25">
        <v>45072</v>
      </c>
      <c r="Y4" s="25">
        <v>45073</v>
      </c>
      <c r="Z4" s="25">
        <v>45074</v>
      </c>
      <c r="AA4" s="25">
        <v>45075</v>
      </c>
      <c r="AB4" s="41"/>
    </row>
    <row r="5" spans="1:30" ht="29.25" customHeight="1">
      <c r="A5" s="49">
        <v>1</v>
      </c>
      <c r="B5" s="23"/>
      <c r="C5" s="50"/>
      <c r="D5" s="55">
        <f>DATEDIF(C5,"2023/5/8","Y")</f>
        <v>123</v>
      </c>
      <c r="E5" s="23"/>
      <c r="F5" s="31"/>
      <c r="G5" s="18"/>
      <c r="H5" s="18"/>
      <c r="I5" s="18"/>
      <c r="J5" s="18"/>
      <c r="K5" s="20"/>
      <c r="L5" s="18"/>
      <c r="M5" s="18"/>
      <c r="N5" s="18"/>
      <c r="O5" s="18"/>
      <c r="P5" s="18"/>
      <c r="Q5" s="18"/>
      <c r="R5" s="42"/>
      <c r="S5" s="18"/>
      <c r="T5" s="18"/>
      <c r="U5" s="18"/>
      <c r="V5" s="18"/>
      <c r="W5" s="18"/>
      <c r="X5" s="18"/>
      <c r="Y5" s="18"/>
      <c r="Z5" s="18"/>
      <c r="AA5" s="27"/>
    </row>
    <row r="6" spans="1:30" ht="29.25" customHeight="1">
      <c r="A6" s="49">
        <v>2</v>
      </c>
      <c r="B6" s="23"/>
      <c r="C6" s="50"/>
      <c r="D6" s="55">
        <f t="shared" ref="D6:D13" si="0">DATEDIF(C6,"2023/5/8","Y")</f>
        <v>123</v>
      </c>
      <c r="E6" s="23"/>
      <c r="F6" s="20"/>
      <c r="G6" s="32"/>
      <c r="H6" s="18"/>
      <c r="I6" s="18"/>
      <c r="J6" s="32"/>
      <c r="K6" s="20"/>
      <c r="L6" s="18"/>
      <c r="M6" s="18"/>
      <c r="N6" s="18"/>
      <c r="O6" s="18"/>
      <c r="P6" s="18"/>
      <c r="Q6" s="18"/>
      <c r="R6" s="18"/>
      <c r="S6" s="18"/>
      <c r="T6" s="18"/>
      <c r="U6" s="18"/>
      <c r="V6" s="18"/>
      <c r="W6" s="18"/>
      <c r="X6" s="18"/>
      <c r="Y6" s="18"/>
      <c r="Z6" s="18"/>
      <c r="AA6" s="27"/>
    </row>
    <row r="7" spans="1:30" ht="29.25" customHeight="1">
      <c r="A7" s="49">
        <v>3</v>
      </c>
      <c r="B7" s="23"/>
      <c r="C7" s="50"/>
      <c r="D7" s="55">
        <f t="shared" si="0"/>
        <v>123</v>
      </c>
      <c r="E7" s="23"/>
      <c r="F7" s="20"/>
      <c r="G7" s="32"/>
      <c r="H7" s="18"/>
      <c r="I7" s="18"/>
      <c r="J7" s="32"/>
      <c r="K7" s="20"/>
      <c r="L7" s="18"/>
      <c r="M7" s="18"/>
      <c r="N7" s="18"/>
      <c r="O7" s="18"/>
      <c r="P7" s="18"/>
      <c r="Q7" s="18"/>
      <c r="R7" s="18"/>
      <c r="S7" s="18"/>
      <c r="T7" s="18"/>
      <c r="U7" s="18"/>
      <c r="V7" s="18"/>
      <c r="W7" s="18"/>
      <c r="X7" s="18"/>
      <c r="Y7" s="18"/>
      <c r="Z7" s="18"/>
      <c r="AA7" s="27"/>
    </row>
    <row r="8" spans="1:30" ht="29.25" customHeight="1">
      <c r="A8" s="49">
        <v>4</v>
      </c>
      <c r="B8" s="23"/>
      <c r="C8" s="50"/>
      <c r="D8" s="55">
        <f t="shared" si="0"/>
        <v>123</v>
      </c>
      <c r="E8" s="23"/>
      <c r="F8" s="20"/>
      <c r="G8" s="18"/>
      <c r="H8" s="32"/>
      <c r="I8" s="18"/>
      <c r="J8" s="18"/>
      <c r="K8" s="20"/>
      <c r="L8" s="18"/>
      <c r="M8" s="18"/>
      <c r="N8" s="18"/>
      <c r="O8" s="18"/>
      <c r="P8" s="18"/>
      <c r="Q8" s="18"/>
      <c r="R8" s="18"/>
      <c r="S8" s="18"/>
      <c r="T8" s="18"/>
      <c r="U8" s="18"/>
      <c r="V8" s="18"/>
      <c r="W8" s="18"/>
      <c r="X8" s="18"/>
      <c r="Y8" s="18"/>
      <c r="Z8" s="18"/>
      <c r="AA8" s="27"/>
    </row>
    <row r="9" spans="1:30" ht="29.25" customHeight="1">
      <c r="A9" s="49">
        <v>5</v>
      </c>
      <c r="B9" s="23"/>
      <c r="C9" s="50"/>
      <c r="D9" s="55">
        <f t="shared" si="0"/>
        <v>123</v>
      </c>
      <c r="E9" s="23"/>
      <c r="F9" s="20"/>
      <c r="G9" s="18"/>
      <c r="H9" s="18"/>
      <c r="I9" s="18"/>
      <c r="J9" s="32"/>
      <c r="K9" s="20"/>
      <c r="L9" s="18"/>
      <c r="M9" s="18"/>
      <c r="N9" s="18"/>
      <c r="O9" s="18"/>
      <c r="P9" s="18"/>
      <c r="Q9" s="18"/>
      <c r="R9" s="18"/>
      <c r="S9" s="18"/>
      <c r="T9" s="18"/>
      <c r="U9" s="18"/>
      <c r="V9" s="18"/>
      <c r="W9" s="18"/>
      <c r="X9" s="18"/>
      <c r="Y9" s="18"/>
      <c r="Z9" s="18"/>
      <c r="AA9" s="27"/>
    </row>
    <row r="10" spans="1:30" ht="29.25" customHeight="1">
      <c r="A10" s="49">
        <v>6</v>
      </c>
      <c r="B10" s="23"/>
      <c r="C10" s="50"/>
      <c r="D10" s="55">
        <f t="shared" si="0"/>
        <v>123</v>
      </c>
      <c r="E10" s="23"/>
      <c r="F10" s="20"/>
      <c r="G10" s="18"/>
      <c r="H10" s="18"/>
      <c r="I10" s="18"/>
      <c r="J10" s="18"/>
      <c r="K10" s="31"/>
      <c r="L10" s="18"/>
      <c r="M10" s="18"/>
      <c r="N10" s="18"/>
      <c r="O10" s="18"/>
      <c r="P10" s="18"/>
      <c r="Q10" s="18"/>
      <c r="R10" s="18"/>
      <c r="S10" s="18"/>
      <c r="T10" s="18"/>
      <c r="U10" s="18"/>
      <c r="V10" s="18"/>
      <c r="W10" s="18"/>
      <c r="X10" s="18"/>
      <c r="Y10" s="18"/>
      <c r="Z10" s="18"/>
      <c r="AA10" s="27"/>
    </row>
    <row r="11" spans="1:30" ht="29.25" customHeight="1">
      <c r="A11" s="49">
        <v>7</v>
      </c>
      <c r="B11" s="23"/>
      <c r="C11" s="50"/>
      <c r="D11" s="55">
        <f t="shared" si="0"/>
        <v>123</v>
      </c>
      <c r="E11" s="23"/>
      <c r="F11" s="21"/>
      <c r="G11" s="3"/>
      <c r="H11" s="3"/>
      <c r="I11" s="3"/>
      <c r="J11" s="3"/>
      <c r="K11" s="21"/>
      <c r="L11" s="32"/>
      <c r="M11" s="3"/>
      <c r="N11" s="3"/>
      <c r="O11" s="3"/>
      <c r="P11" s="3"/>
      <c r="Q11" s="3"/>
      <c r="R11" s="3"/>
      <c r="S11" s="3"/>
      <c r="T11" s="3"/>
      <c r="U11" s="3"/>
      <c r="V11" s="34"/>
      <c r="W11" s="34"/>
      <c r="X11" s="34"/>
      <c r="Y11" s="34"/>
      <c r="Z11" s="35"/>
      <c r="AA11" s="28"/>
    </row>
    <row r="12" spans="1:30" ht="29.25" customHeight="1">
      <c r="A12" s="49">
        <v>8</v>
      </c>
      <c r="B12" s="23"/>
      <c r="C12" s="50"/>
      <c r="D12" s="55">
        <f t="shared" si="0"/>
        <v>123</v>
      </c>
      <c r="E12" s="23"/>
      <c r="F12" s="21"/>
      <c r="G12" s="3"/>
      <c r="H12" s="3"/>
      <c r="I12" s="3"/>
      <c r="J12" s="3"/>
      <c r="K12" s="21"/>
      <c r="L12" s="3"/>
      <c r="M12" s="3"/>
      <c r="N12" s="32"/>
      <c r="O12" s="3"/>
      <c r="P12" s="3"/>
      <c r="Q12" s="3"/>
      <c r="R12" s="3"/>
      <c r="S12" s="3"/>
      <c r="T12" s="3"/>
      <c r="U12" s="3"/>
      <c r="V12" s="3"/>
      <c r="W12" s="3"/>
      <c r="X12" s="34"/>
      <c r="Y12" s="34"/>
      <c r="Z12" s="35"/>
      <c r="AA12" s="28"/>
    </row>
    <row r="13" spans="1:30" ht="29.25" customHeight="1">
      <c r="A13" s="49">
        <v>9</v>
      </c>
      <c r="B13" s="23"/>
      <c r="C13" s="50"/>
      <c r="D13" s="55">
        <f t="shared" si="0"/>
        <v>123</v>
      </c>
      <c r="E13" s="23"/>
      <c r="F13" s="21"/>
      <c r="G13" s="3"/>
      <c r="H13" s="3"/>
      <c r="I13" s="3"/>
      <c r="J13" s="3"/>
      <c r="K13" s="21"/>
      <c r="L13" s="3"/>
      <c r="M13" s="3"/>
      <c r="N13" s="3"/>
      <c r="O13" s="3"/>
      <c r="P13" s="3"/>
      <c r="Q13" s="32"/>
      <c r="R13" s="3"/>
      <c r="S13" s="3"/>
      <c r="T13" s="43"/>
      <c r="U13" s="3"/>
      <c r="V13" s="3"/>
      <c r="W13" s="3"/>
      <c r="X13" s="3"/>
      <c r="Y13" s="3"/>
      <c r="Z13" s="3"/>
      <c r="AA13" s="28"/>
    </row>
    <row r="14" spans="1:30" ht="29.25" customHeight="1">
      <c r="A14" s="49">
        <v>10</v>
      </c>
      <c r="B14" s="23"/>
      <c r="C14" s="50"/>
      <c r="D14" s="55">
        <f>DATEDIF(C14,"2023/5/8","Y")</f>
        <v>123</v>
      </c>
      <c r="E14" s="23"/>
      <c r="F14" s="21"/>
      <c r="G14" s="3"/>
      <c r="H14" s="3"/>
      <c r="I14" s="3"/>
      <c r="J14" s="3"/>
      <c r="K14" s="21"/>
      <c r="L14" s="3"/>
      <c r="M14" s="3"/>
      <c r="N14" s="3"/>
      <c r="O14" s="3"/>
      <c r="P14" s="3"/>
      <c r="Q14" s="3"/>
      <c r="R14" s="32"/>
      <c r="S14" s="3"/>
      <c r="T14" s="3"/>
      <c r="U14" s="3"/>
      <c r="V14" s="3"/>
      <c r="W14" s="3"/>
      <c r="X14" s="3"/>
      <c r="Y14" s="3"/>
      <c r="Z14" s="43"/>
      <c r="AA14" s="28"/>
      <c r="AC14" s="1" t="s">
        <v>50</v>
      </c>
    </row>
    <row r="15" spans="1:30" ht="29.25" customHeight="1" thickBot="1">
      <c r="A15" s="49">
        <v>11</v>
      </c>
      <c r="B15" s="53"/>
      <c r="C15" s="51"/>
      <c r="D15" s="56">
        <f>DATEDIF(C15,"2023/5/8","Y")</f>
        <v>123</v>
      </c>
      <c r="E15" s="53"/>
      <c r="F15" s="26"/>
      <c r="G15" s="22"/>
      <c r="H15" s="22"/>
      <c r="I15" s="22"/>
      <c r="J15" s="22"/>
      <c r="K15" s="26"/>
      <c r="L15" s="22"/>
      <c r="M15" s="22"/>
      <c r="N15" s="22"/>
      <c r="O15" s="22"/>
      <c r="P15" s="22"/>
      <c r="Q15" s="22"/>
      <c r="R15" s="22"/>
      <c r="S15" s="22"/>
      <c r="T15" s="22"/>
      <c r="U15" s="22"/>
      <c r="V15" s="22"/>
      <c r="W15" s="33"/>
      <c r="X15" s="22"/>
      <c r="Y15" s="22"/>
      <c r="Z15" s="33"/>
      <c r="AA15" s="29"/>
    </row>
    <row r="16" spans="1:30" ht="24" customHeight="1">
      <c r="B16" s="17"/>
      <c r="C16" s="17"/>
      <c r="D16" s="17"/>
      <c r="E16" s="17"/>
      <c r="F16" s="52" t="s">
        <v>73</v>
      </c>
    </row>
    <row r="17" spans="1:28" s="5" customFormat="1" ht="24" customHeight="1">
      <c r="A17" s="6" t="s">
        <v>32</v>
      </c>
      <c r="B17" s="7"/>
      <c r="C17" s="7"/>
      <c r="D17" s="7"/>
      <c r="E17" s="7"/>
      <c r="F17" s="7">
        <f>+COUNTA(F5:F15)</f>
        <v>0</v>
      </c>
      <c r="G17" s="7">
        <f t="shared" ref="G17:AA17" si="1">+COUNTA(G5:G15)</f>
        <v>0</v>
      </c>
      <c r="H17" s="7">
        <f t="shared" si="1"/>
        <v>0</v>
      </c>
      <c r="I17" s="7">
        <f t="shared" si="1"/>
        <v>0</v>
      </c>
      <c r="J17" s="7">
        <f t="shared" si="1"/>
        <v>0</v>
      </c>
      <c r="K17" s="7">
        <f t="shared" si="1"/>
        <v>0</v>
      </c>
      <c r="L17" s="7">
        <f t="shared" si="1"/>
        <v>0</v>
      </c>
      <c r="M17" s="7">
        <f t="shared" si="1"/>
        <v>0</v>
      </c>
      <c r="N17" s="7">
        <f t="shared" si="1"/>
        <v>0</v>
      </c>
      <c r="O17" s="7">
        <f t="shared" si="1"/>
        <v>0</v>
      </c>
      <c r="P17" s="7">
        <f t="shared" si="1"/>
        <v>0</v>
      </c>
      <c r="Q17" s="7">
        <f t="shared" si="1"/>
        <v>0</v>
      </c>
      <c r="R17" s="7">
        <f t="shared" si="1"/>
        <v>0</v>
      </c>
      <c r="S17" s="7">
        <f t="shared" si="1"/>
        <v>0</v>
      </c>
      <c r="T17" s="7">
        <f t="shared" si="1"/>
        <v>0</v>
      </c>
      <c r="U17" s="7">
        <f t="shared" si="1"/>
        <v>0</v>
      </c>
      <c r="V17" s="7">
        <f t="shared" si="1"/>
        <v>0</v>
      </c>
      <c r="W17" s="7">
        <f t="shared" si="1"/>
        <v>0</v>
      </c>
      <c r="X17" s="7">
        <f t="shared" si="1"/>
        <v>0</v>
      </c>
      <c r="Y17" s="7">
        <f t="shared" si="1"/>
        <v>0</v>
      </c>
      <c r="Z17" s="7">
        <f t="shared" si="1"/>
        <v>0</v>
      </c>
      <c r="AA17" s="7">
        <f t="shared" si="1"/>
        <v>0</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38">
        <v>1</v>
      </c>
      <c r="G21" s="38">
        <v>1</v>
      </c>
      <c r="H21" s="38">
        <v>1</v>
      </c>
      <c r="I21" s="38">
        <v>1</v>
      </c>
      <c r="J21" s="38">
        <v>1</v>
      </c>
      <c r="K21" s="38">
        <v>1</v>
      </c>
      <c r="L21" s="38">
        <v>1</v>
      </c>
      <c r="M21" s="38">
        <v>1</v>
      </c>
      <c r="N21" s="38">
        <v>1</v>
      </c>
      <c r="O21" s="38">
        <v>1</v>
      </c>
      <c r="P21" s="38">
        <v>1</v>
      </c>
      <c r="Q21" s="38">
        <v>1</v>
      </c>
      <c r="R21" s="38">
        <v>1</v>
      </c>
      <c r="S21" s="38">
        <v>1</v>
      </c>
      <c r="T21" s="38">
        <v>1</v>
      </c>
      <c r="U21" s="38">
        <v>1</v>
      </c>
      <c r="V21" s="38">
        <v>1</v>
      </c>
      <c r="W21" s="38">
        <v>1</v>
      </c>
      <c r="X21" s="38">
        <v>1</v>
      </c>
      <c r="Y21" s="38">
        <v>1</v>
      </c>
      <c r="Z21" s="38">
        <v>1</v>
      </c>
      <c r="AA21" s="38">
        <v>1</v>
      </c>
      <c r="AB21" s="2"/>
    </row>
    <row r="22" spans="1:28">
      <c r="U22" s="2"/>
      <c r="V22" s="2"/>
      <c r="W22" s="2"/>
      <c r="X22" s="2"/>
      <c r="Y22" s="2"/>
      <c r="Z22" s="2"/>
      <c r="AA22" s="2"/>
      <c r="AB22" s="2"/>
    </row>
    <row r="23" spans="1:28" s="12" customFormat="1">
      <c r="A23" s="15" t="s">
        <v>30</v>
      </c>
      <c r="B23" s="16"/>
      <c r="C23" s="16"/>
      <c r="D23" s="16"/>
      <c r="E23" s="16"/>
      <c r="F23" s="37" t="str">
        <f>+IF(F17&gt;4,1,"")</f>
        <v/>
      </c>
      <c r="G23" s="37" t="str">
        <f t="shared" ref="G23:I23" si="2">+IF(G17&gt;4,1,"")</f>
        <v/>
      </c>
      <c r="H23" s="37" t="str">
        <f t="shared" si="2"/>
        <v/>
      </c>
      <c r="I23" s="37" t="str">
        <f t="shared" si="2"/>
        <v/>
      </c>
      <c r="J23" s="37" t="str">
        <f>+IF(J17&gt;4,1,"")</f>
        <v/>
      </c>
      <c r="K23" s="37" t="str">
        <f t="shared" ref="K23:AA23" si="3">+IF(K17&gt;4,1,"")</f>
        <v/>
      </c>
      <c r="L23" s="37" t="str">
        <f t="shared" si="3"/>
        <v/>
      </c>
      <c r="M23" s="37" t="str">
        <f t="shared" si="3"/>
        <v/>
      </c>
      <c r="N23" s="37" t="str">
        <f t="shared" si="3"/>
        <v/>
      </c>
      <c r="O23" s="37" t="str">
        <f t="shared" si="3"/>
        <v/>
      </c>
      <c r="P23" s="37" t="str">
        <f t="shared" si="3"/>
        <v/>
      </c>
      <c r="Q23" s="37" t="str">
        <f t="shared" si="3"/>
        <v/>
      </c>
      <c r="R23" s="37" t="str">
        <f t="shared" si="3"/>
        <v/>
      </c>
      <c r="S23" s="37" t="str">
        <f t="shared" si="3"/>
        <v/>
      </c>
      <c r="T23" s="37" t="str">
        <f t="shared" si="3"/>
        <v/>
      </c>
      <c r="U23" s="37" t="str">
        <f t="shared" si="3"/>
        <v/>
      </c>
      <c r="V23" s="37" t="str">
        <f t="shared" si="3"/>
        <v/>
      </c>
      <c r="W23" s="37" t="str">
        <f t="shared" si="3"/>
        <v/>
      </c>
      <c r="X23" s="37" t="str">
        <f t="shared" si="3"/>
        <v/>
      </c>
      <c r="Y23" s="37" t="str">
        <f t="shared" si="3"/>
        <v/>
      </c>
      <c r="Z23" s="37" t="str">
        <f t="shared" si="3"/>
        <v/>
      </c>
      <c r="AA23" s="37" t="str">
        <f t="shared" si="3"/>
        <v/>
      </c>
      <c r="AB23" s="16"/>
    </row>
    <row r="24" spans="1:28" s="12" customFormat="1">
      <c r="A24" s="15" t="s">
        <v>4</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39">
        <f t="shared" ref="F26:AA26" si="4">+F17*F21+F17*IF(F23="",0,F23)</f>
        <v>0</v>
      </c>
      <c r="G26" s="39">
        <f t="shared" si="4"/>
        <v>0</v>
      </c>
      <c r="H26" s="39">
        <f t="shared" si="4"/>
        <v>0</v>
      </c>
      <c r="I26" s="39">
        <f t="shared" si="4"/>
        <v>0</v>
      </c>
      <c r="J26" s="39">
        <f t="shared" si="4"/>
        <v>0</v>
      </c>
      <c r="K26" s="39">
        <f t="shared" si="4"/>
        <v>0</v>
      </c>
      <c r="L26" s="39">
        <f t="shared" si="4"/>
        <v>0</v>
      </c>
      <c r="M26" s="39">
        <f t="shared" si="4"/>
        <v>0</v>
      </c>
      <c r="N26" s="39">
        <f t="shared" si="4"/>
        <v>0</v>
      </c>
      <c r="O26" s="39">
        <f t="shared" si="4"/>
        <v>0</v>
      </c>
      <c r="P26" s="39">
        <f t="shared" si="4"/>
        <v>0</v>
      </c>
      <c r="Q26" s="39">
        <f t="shared" si="4"/>
        <v>0</v>
      </c>
      <c r="R26" s="39">
        <f t="shared" si="4"/>
        <v>0</v>
      </c>
      <c r="S26" s="39">
        <f t="shared" si="4"/>
        <v>0</v>
      </c>
      <c r="T26" s="39">
        <f t="shared" si="4"/>
        <v>0</v>
      </c>
      <c r="U26" s="39">
        <f t="shared" si="4"/>
        <v>0</v>
      </c>
      <c r="V26" s="39">
        <f t="shared" si="4"/>
        <v>0</v>
      </c>
      <c r="W26" s="39">
        <f t="shared" si="4"/>
        <v>0</v>
      </c>
      <c r="X26" s="39">
        <f t="shared" si="4"/>
        <v>0</v>
      </c>
      <c r="Y26" s="39">
        <f t="shared" si="4"/>
        <v>0</v>
      </c>
      <c r="Z26" s="39">
        <f t="shared" si="4"/>
        <v>0</v>
      </c>
      <c r="AA26" s="39">
        <f t="shared" si="4"/>
        <v>0</v>
      </c>
      <c r="AB26" s="9" t="s">
        <v>2</v>
      </c>
    </row>
    <row r="27" spans="1:28" ht="15" customHeight="1">
      <c r="J27" s="11"/>
      <c r="L27" s="11"/>
      <c r="M27" s="11"/>
      <c r="N27" s="11"/>
      <c r="O27" s="11"/>
      <c r="P27" s="11"/>
      <c r="Q27" s="30"/>
      <c r="R27" s="11"/>
      <c r="S27" s="11"/>
      <c r="T27" s="11"/>
      <c r="U27" s="11"/>
      <c r="V27" s="11"/>
      <c r="W27" s="11"/>
      <c r="X27" s="11"/>
      <c r="Y27" s="11"/>
      <c r="Z27" s="11"/>
    </row>
    <row r="28" spans="1:28" ht="21" customHeight="1">
      <c r="A28" s="12" t="s">
        <v>31</v>
      </c>
      <c r="F28" s="40" t="str">
        <f>+IF(F23="","",F17*F23)</f>
        <v/>
      </c>
      <c r="G28" s="40" t="str">
        <f t="shared" ref="G28:AA28" si="5">+IF(G23="","",G17*G23)</f>
        <v/>
      </c>
      <c r="H28" s="40" t="str">
        <f t="shared" si="5"/>
        <v/>
      </c>
      <c r="I28" s="40" t="str">
        <f t="shared" si="5"/>
        <v/>
      </c>
      <c r="J28" s="40" t="str">
        <f t="shared" si="5"/>
        <v/>
      </c>
      <c r="K28" s="40" t="str">
        <f t="shared" si="5"/>
        <v/>
      </c>
      <c r="L28" s="40" t="str">
        <f t="shared" si="5"/>
        <v/>
      </c>
      <c r="M28" s="40" t="str">
        <f t="shared" si="5"/>
        <v/>
      </c>
      <c r="N28" s="40" t="str">
        <f t="shared" si="5"/>
        <v/>
      </c>
      <c r="O28" s="40" t="str">
        <f t="shared" si="5"/>
        <v/>
      </c>
      <c r="P28" s="40" t="str">
        <f t="shared" si="5"/>
        <v/>
      </c>
      <c r="Q28" s="40" t="str">
        <f t="shared" si="5"/>
        <v/>
      </c>
      <c r="R28" s="40" t="str">
        <f t="shared" si="5"/>
        <v/>
      </c>
      <c r="S28" s="40" t="str">
        <f t="shared" si="5"/>
        <v/>
      </c>
      <c r="T28" s="40" t="str">
        <f t="shared" si="5"/>
        <v/>
      </c>
      <c r="U28" s="40" t="str">
        <f t="shared" si="5"/>
        <v/>
      </c>
      <c r="V28" s="40" t="str">
        <f t="shared" si="5"/>
        <v/>
      </c>
      <c r="W28" s="40" t="str">
        <f t="shared" si="5"/>
        <v/>
      </c>
      <c r="X28" s="40" t="str">
        <f t="shared" si="5"/>
        <v/>
      </c>
      <c r="Y28" s="40" t="str">
        <f t="shared" si="5"/>
        <v/>
      </c>
      <c r="Z28" s="40" t="str">
        <f t="shared" si="5"/>
        <v/>
      </c>
      <c r="AA28" s="40" t="str">
        <f t="shared" si="5"/>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41">
        <f>+SUM(F26:AA26)</f>
        <v>0</v>
      </c>
      <c r="AB40" s="126"/>
    </row>
    <row r="41" spans="23:28">
      <c r="Y41" s="128"/>
      <c r="Z41" s="85"/>
      <c r="AA41" s="142"/>
      <c r="AB41" s="143"/>
    </row>
    <row r="42" spans="23:28" ht="13.5" thickBot="1">
      <c r="Y42" s="133" t="s">
        <v>53</v>
      </c>
      <c r="Z42" s="134"/>
      <c r="AA42" s="144">
        <f>+SUM(F28:AA28)</f>
        <v>0</v>
      </c>
      <c r="AB42" s="145"/>
    </row>
    <row r="43" spans="23:28" ht="13.5" thickBot="1">
      <c r="Y43" s="135"/>
      <c r="Z43" s="136"/>
      <c r="AA43" s="146"/>
      <c r="AB43" s="135"/>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W46:X48"/>
    <mergeCell ref="Y46:AB48"/>
    <mergeCell ref="Y30:AB35"/>
    <mergeCell ref="Y40:Z41"/>
    <mergeCell ref="AA40:AB41"/>
    <mergeCell ref="Y42:Z43"/>
    <mergeCell ref="AA42:AB43"/>
  </mergeCells>
  <phoneticPr fontId="1"/>
  <conditionalFormatting sqref="E5:E15">
    <cfRule type="cellIs" dxfId="19" priority="1" operator="equal">
      <formula>$AD$3</formula>
    </cfRule>
    <cfRule type="cellIs" dxfId="18" priority="2" operator="equal">
      <formula>$AD$2</formula>
    </cfRule>
  </conditionalFormatting>
  <dataValidations count="1">
    <dataValidation type="list" allowBlank="1" showInputMessage="1" showErrorMessage="1" sqref="E5:E15" xr:uid="{00000000-0002-0000-0200-000000000000}">
      <formula1>$AD$2:$AD$3</formula1>
    </dataValidation>
  </dataValidations>
  <pageMargins left="0.7" right="0.7" top="0.75" bottom="0.75" header="0.3" footer="0.3"/>
  <pageSetup paperSize="8"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0"/>
  <sheetViews>
    <sheetView view="pageBreakPreview" zoomScale="70" zoomScaleNormal="100" zoomScaleSheetLayoutView="70" workbookViewId="0">
      <selection activeCell="N58" sqref="N58"/>
    </sheetView>
  </sheetViews>
  <sheetFormatPr defaultColWidth="9" defaultRowHeight="13"/>
  <cols>
    <col min="1" max="1" width="4" style="1" customWidth="1"/>
    <col min="2" max="3" width="21.25" style="2" customWidth="1"/>
    <col min="4" max="4" width="6.7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79</v>
      </c>
    </row>
    <row r="2" spans="1:30" ht="34.5" customHeight="1">
      <c r="A2" s="47" t="s">
        <v>59</v>
      </c>
      <c r="B2" s="17"/>
      <c r="C2" s="17"/>
      <c r="D2" s="17"/>
      <c r="E2" s="17"/>
      <c r="F2" s="17"/>
      <c r="G2" s="17"/>
      <c r="H2" s="17"/>
      <c r="I2" s="17"/>
      <c r="J2" s="17"/>
      <c r="N2" s="44" t="s">
        <v>83</v>
      </c>
      <c r="AD2" s="1" t="s">
        <v>44</v>
      </c>
    </row>
    <row r="3" spans="1:30" ht="20.25" customHeight="1" thickBot="1">
      <c r="D3" s="59" t="s">
        <v>78</v>
      </c>
      <c r="AD3" s="1" t="s">
        <v>45</v>
      </c>
    </row>
    <row r="4" spans="1:30" ht="20.25" customHeight="1">
      <c r="B4" s="48" t="s">
        <v>60</v>
      </c>
      <c r="C4" s="48" t="s">
        <v>61</v>
      </c>
      <c r="D4" s="48" t="s">
        <v>80</v>
      </c>
      <c r="E4" s="54" t="s">
        <v>43</v>
      </c>
      <c r="F4" s="25">
        <v>45054</v>
      </c>
      <c r="G4" s="25">
        <v>45055</v>
      </c>
      <c r="H4" s="25">
        <v>45056</v>
      </c>
      <c r="I4" s="25">
        <v>45057</v>
      </c>
      <c r="J4" s="25">
        <v>45058</v>
      </c>
      <c r="K4" s="25">
        <v>45059</v>
      </c>
      <c r="L4" s="25">
        <v>45060</v>
      </c>
      <c r="M4" s="25">
        <v>45061</v>
      </c>
      <c r="N4" s="25">
        <v>45062</v>
      </c>
      <c r="O4" s="25">
        <v>45063</v>
      </c>
      <c r="P4" s="25">
        <v>45064</v>
      </c>
      <c r="Q4" s="25">
        <v>45065</v>
      </c>
      <c r="R4" s="25">
        <v>45066</v>
      </c>
      <c r="S4" s="25">
        <v>45067</v>
      </c>
      <c r="T4" s="25">
        <v>45068</v>
      </c>
      <c r="U4" s="25">
        <v>45069</v>
      </c>
      <c r="V4" s="25">
        <v>45070</v>
      </c>
      <c r="W4" s="25">
        <v>45071</v>
      </c>
      <c r="X4" s="25">
        <v>45072</v>
      </c>
      <c r="Y4" s="25">
        <v>45073</v>
      </c>
      <c r="Z4" s="25">
        <v>45074</v>
      </c>
      <c r="AA4" s="25">
        <v>45075</v>
      </c>
      <c r="AB4" s="41"/>
    </row>
    <row r="5" spans="1:30" ht="29.25" customHeight="1">
      <c r="A5" s="49">
        <v>1</v>
      </c>
      <c r="B5" s="23"/>
      <c r="C5" s="50"/>
      <c r="D5" s="55">
        <f>DATEDIF(C5,"2023/5/8","Y")</f>
        <v>123</v>
      </c>
      <c r="E5" s="23"/>
      <c r="F5" s="31"/>
      <c r="G5" s="18"/>
      <c r="H5" s="18"/>
      <c r="I5" s="18"/>
      <c r="J5" s="18"/>
      <c r="K5" s="20"/>
      <c r="L5" s="18"/>
      <c r="M5" s="18"/>
      <c r="N5" s="18"/>
      <c r="O5" s="18"/>
      <c r="P5" s="18"/>
      <c r="Q5" s="18"/>
      <c r="R5" s="42"/>
      <c r="S5" s="18"/>
      <c r="T5" s="18"/>
      <c r="U5" s="18"/>
      <c r="V5" s="18"/>
      <c r="W5" s="18"/>
      <c r="X5" s="18"/>
      <c r="Y5" s="18"/>
      <c r="Z5" s="18"/>
      <c r="AA5" s="27"/>
    </row>
    <row r="6" spans="1:30" ht="29.25" customHeight="1">
      <c r="A6" s="49">
        <v>2</v>
      </c>
      <c r="B6" s="23"/>
      <c r="C6" s="50"/>
      <c r="D6" s="55">
        <f t="shared" ref="D6:D13" si="0">DATEDIF(C6,"2023/5/8","Y")</f>
        <v>123</v>
      </c>
      <c r="E6" s="23"/>
      <c r="F6" s="20"/>
      <c r="G6" s="32"/>
      <c r="H6" s="18"/>
      <c r="I6" s="18"/>
      <c r="J6" s="32"/>
      <c r="K6" s="20"/>
      <c r="L6" s="18"/>
      <c r="M6" s="18"/>
      <c r="N6" s="18"/>
      <c r="O6" s="18"/>
      <c r="P6" s="18"/>
      <c r="Q6" s="18"/>
      <c r="R6" s="18"/>
      <c r="S6" s="18"/>
      <c r="T6" s="18"/>
      <c r="U6" s="18"/>
      <c r="V6" s="18"/>
      <c r="W6" s="18"/>
      <c r="X6" s="18"/>
      <c r="Y6" s="18"/>
      <c r="Z6" s="18"/>
      <c r="AA6" s="27"/>
    </row>
    <row r="7" spans="1:30" ht="29.25" customHeight="1">
      <c r="A7" s="49">
        <v>3</v>
      </c>
      <c r="B7" s="23"/>
      <c r="C7" s="50"/>
      <c r="D7" s="55">
        <f t="shared" si="0"/>
        <v>123</v>
      </c>
      <c r="E7" s="23"/>
      <c r="F7" s="20"/>
      <c r="G7" s="32"/>
      <c r="H7" s="18"/>
      <c r="I7" s="18"/>
      <c r="J7" s="32"/>
      <c r="K7" s="20"/>
      <c r="L7" s="18"/>
      <c r="M7" s="18"/>
      <c r="N7" s="18"/>
      <c r="O7" s="18"/>
      <c r="P7" s="18"/>
      <c r="Q7" s="18"/>
      <c r="R7" s="18"/>
      <c r="S7" s="18"/>
      <c r="T7" s="18"/>
      <c r="U7" s="18"/>
      <c r="V7" s="18"/>
      <c r="W7" s="18"/>
      <c r="X7" s="18"/>
      <c r="Y7" s="18"/>
      <c r="Z7" s="18"/>
      <c r="AA7" s="27"/>
    </row>
    <row r="8" spans="1:30" ht="29.25" customHeight="1">
      <c r="A8" s="49">
        <v>4</v>
      </c>
      <c r="B8" s="23"/>
      <c r="C8" s="50"/>
      <c r="D8" s="55">
        <f t="shared" si="0"/>
        <v>123</v>
      </c>
      <c r="E8" s="23"/>
      <c r="F8" s="20"/>
      <c r="G8" s="18"/>
      <c r="H8" s="32"/>
      <c r="I8" s="18"/>
      <c r="J8" s="18"/>
      <c r="K8" s="20"/>
      <c r="L8" s="18"/>
      <c r="M8" s="18"/>
      <c r="N8" s="18"/>
      <c r="O8" s="18"/>
      <c r="P8" s="18"/>
      <c r="Q8" s="18"/>
      <c r="R8" s="18"/>
      <c r="S8" s="18"/>
      <c r="T8" s="18"/>
      <c r="U8" s="18"/>
      <c r="V8" s="18"/>
      <c r="W8" s="18"/>
      <c r="X8" s="18"/>
      <c r="Y8" s="18"/>
      <c r="Z8" s="18"/>
      <c r="AA8" s="27"/>
    </row>
    <row r="9" spans="1:30" ht="29.25" customHeight="1">
      <c r="A9" s="49">
        <v>5</v>
      </c>
      <c r="B9" s="23"/>
      <c r="C9" s="50"/>
      <c r="D9" s="55">
        <f t="shared" si="0"/>
        <v>123</v>
      </c>
      <c r="E9" s="23"/>
      <c r="F9" s="20"/>
      <c r="G9" s="18"/>
      <c r="H9" s="18"/>
      <c r="I9" s="18"/>
      <c r="J9" s="32"/>
      <c r="K9" s="20"/>
      <c r="L9" s="18"/>
      <c r="M9" s="18"/>
      <c r="N9" s="18"/>
      <c r="O9" s="18"/>
      <c r="P9" s="18"/>
      <c r="Q9" s="18"/>
      <c r="R9" s="18"/>
      <c r="S9" s="18"/>
      <c r="T9" s="18"/>
      <c r="U9" s="18"/>
      <c r="V9" s="18"/>
      <c r="W9" s="18"/>
      <c r="X9" s="18"/>
      <c r="Y9" s="18"/>
      <c r="Z9" s="18"/>
      <c r="AA9" s="27"/>
    </row>
    <row r="10" spans="1:30" ht="29.25" customHeight="1">
      <c r="A10" s="49">
        <v>6</v>
      </c>
      <c r="B10" s="23"/>
      <c r="C10" s="50"/>
      <c r="D10" s="55">
        <f t="shared" si="0"/>
        <v>123</v>
      </c>
      <c r="E10" s="23"/>
      <c r="F10" s="20"/>
      <c r="G10" s="18"/>
      <c r="H10" s="18"/>
      <c r="I10" s="18"/>
      <c r="J10" s="18"/>
      <c r="K10" s="31"/>
      <c r="L10" s="18"/>
      <c r="M10" s="18"/>
      <c r="N10" s="18"/>
      <c r="O10" s="18"/>
      <c r="P10" s="18"/>
      <c r="Q10" s="18"/>
      <c r="R10" s="18"/>
      <c r="S10" s="18"/>
      <c r="T10" s="18"/>
      <c r="U10" s="18"/>
      <c r="V10" s="18"/>
      <c r="W10" s="18"/>
      <c r="X10" s="18"/>
      <c r="Y10" s="18"/>
      <c r="Z10" s="18"/>
      <c r="AA10" s="27"/>
    </row>
    <row r="11" spans="1:30" ht="29.25" customHeight="1">
      <c r="A11" s="49">
        <v>7</v>
      </c>
      <c r="B11" s="23"/>
      <c r="C11" s="50"/>
      <c r="D11" s="55">
        <f t="shared" si="0"/>
        <v>123</v>
      </c>
      <c r="E11" s="23"/>
      <c r="F11" s="21"/>
      <c r="G11" s="3"/>
      <c r="H11" s="3"/>
      <c r="I11" s="3"/>
      <c r="J11" s="3"/>
      <c r="K11" s="21"/>
      <c r="L11" s="32"/>
      <c r="M11" s="3"/>
      <c r="N11" s="3"/>
      <c r="O11" s="3"/>
      <c r="P11" s="3"/>
      <c r="Q11" s="3"/>
      <c r="R11" s="3"/>
      <c r="S11" s="3"/>
      <c r="T11" s="3"/>
      <c r="U11" s="3"/>
      <c r="V11" s="34"/>
      <c r="W11" s="34"/>
      <c r="X11" s="34"/>
      <c r="Y11" s="34"/>
      <c r="Z11" s="35"/>
      <c r="AA11" s="28"/>
    </row>
    <row r="12" spans="1:30" ht="29.25" customHeight="1">
      <c r="A12" s="49">
        <v>8</v>
      </c>
      <c r="B12" s="23"/>
      <c r="C12" s="50"/>
      <c r="D12" s="55">
        <f t="shared" si="0"/>
        <v>123</v>
      </c>
      <c r="E12" s="23"/>
      <c r="F12" s="21"/>
      <c r="G12" s="3"/>
      <c r="H12" s="3"/>
      <c r="I12" s="3"/>
      <c r="J12" s="3"/>
      <c r="K12" s="21"/>
      <c r="L12" s="3"/>
      <c r="M12" s="3"/>
      <c r="N12" s="32"/>
      <c r="O12" s="3"/>
      <c r="P12" s="3"/>
      <c r="Q12" s="3"/>
      <c r="R12" s="3"/>
      <c r="S12" s="3"/>
      <c r="T12" s="3"/>
      <c r="U12" s="3"/>
      <c r="V12" s="3"/>
      <c r="W12" s="3"/>
      <c r="X12" s="34"/>
      <c r="Y12" s="34"/>
      <c r="Z12" s="35"/>
      <c r="AA12" s="28"/>
    </row>
    <row r="13" spans="1:30" ht="29.25" customHeight="1">
      <c r="A13" s="49">
        <v>9</v>
      </c>
      <c r="B13" s="23"/>
      <c r="C13" s="50"/>
      <c r="D13" s="55">
        <f t="shared" si="0"/>
        <v>123</v>
      </c>
      <c r="E13" s="23"/>
      <c r="F13" s="21"/>
      <c r="G13" s="3"/>
      <c r="H13" s="3"/>
      <c r="I13" s="3"/>
      <c r="J13" s="3"/>
      <c r="K13" s="21"/>
      <c r="L13" s="3"/>
      <c r="M13" s="3"/>
      <c r="N13" s="3"/>
      <c r="O13" s="3"/>
      <c r="P13" s="3"/>
      <c r="Q13" s="32"/>
      <c r="R13" s="3"/>
      <c r="S13" s="3"/>
      <c r="T13" s="43"/>
      <c r="U13" s="3"/>
      <c r="V13" s="3"/>
      <c r="W13" s="3"/>
      <c r="X13" s="3"/>
      <c r="Y13" s="3"/>
      <c r="Z13" s="3"/>
      <c r="AA13" s="28"/>
    </row>
    <row r="14" spans="1:30" ht="29.25" customHeight="1">
      <c r="A14" s="49">
        <v>10</v>
      </c>
      <c r="B14" s="23"/>
      <c r="C14" s="50"/>
      <c r="D14" s="55">
        <f>DATEDIF(C14,"2023/5/8","Y")</f>
        <v>123</v>
      </c>
      <c r="E14" s="23"/>
      <c r="F14" s="21"/>
      <c r="G14" s="3"/>
      <c r="H14" s="3"/>
      <c r="I14" s="3"/>
      <c r="J14" s="3"/>
      <c r="K14" s="21"/>
      <c r="L14" s="3"/>
      <c r="M14" s="3"/>
      <c r="N14" s="3"/>
      <c r="O14" s="3"/>
      <c r="P14" s="3"/>
      <c r="Q14" s="3"/>
      <c r="R14" s="32"/>
      <c r="S14" s="3"/>
      <c r="T14" s="3"/>
      <c r="U14" s="3"/>
      <c r="V14" s="3"/>
      <c r="W14" s="3"/>
      <c r="X14" s="3"/>
      <c r="Y14" s="3"/>
      <c r="Z14" s="43"/>
      <c r="AA14" s="28"/>
      <c r="AC14" s="1" t="s">
        <v>50</v>
      </c>
    </row>
    <row r="15" spans="1:30" ht="29.25" customHeight="1" thickBot="1">
      <c r="A15" s="49">
        <v>11</v>
      </c>
      <c r="B15" s="53"/>
      <c r="C15" s="51"/>
      <c r="D15" s="56">
        <f>DATEDIF(C15,"2023/5/8","Y")</f>
        <v>123</v>
      </c>
      <c r="E15" s="53"/>
      <c r="F15" s="26"/>
      <c r="G15" s="22"/>
      <c r="H15" s="22"/>
      <c r="I15" s="22"/>
      <c r="J15" s="22"/>
      <c r="K15" s="26"/>
      <c r="L15" s="22"/>
      <c r="M15" s="22"/>
      <c r="N15" s="22"/>
      <c r="O15" s="22"/>
      <c r="P15" s="22"/>
      <c r="Q15" s="22"/>
      <c r="R15" s="22"/>
      <c r="S15" s="22"/>
      <c r="T15" s="22"/>
      <c r="U15" s="22"/>
      <c r="V15" s="22"/>
      <c r="W15" s="33"/>
      <c r="X15" s="22"/>
      <c r="Y15" s="22"/>
      <c r="Z15" s="33"/>
      <c r="AA15" s="29"/>
    </row>
    <row r="16" spans="1:30" ht="24" customHeight="1">
      <c r="B16" s="17"/>
      <c r="C16" s="17"/>
      <c r="D16" s="17"/>
      <c r="E16" s="17"/>
      <c r="F16" s="52" t="s">
        <v>73</v>
      </c>
    </row>
    <row r="17" spans="1:28" s="5" customFormat="1" ht="24" customHeight="1">
      <c r="A17" s="6" t="s">
        <v>32</v>
      </c>
      <c r="B17" s="7"/>
      <c r="C17" s="7"/>
      <c r="D17" s="7"/>
      <c r="E17" s="7"/>
      <c r="F17" s="7">
        <f>+COUNTA(F5:F15)</f>
        <v>0</v>
      </c>
      <c r="G17" s="7">
        <f t="shared" ref="G17:AA17" si="1">+COUNTA(G5:G15)</f>
        <v>0</v>
      </c>
      <c r="H17" s="7">
        <f t="shared" si="1"/>
        <v>0</v>
      </c>
      <c r="I17" s="7">
        <f t="shared" si="1"/>
        <v>0</v>
      </c>
      <c r="J17" s="7">
        <f t="shared" si="1"/>
        <v>0</v>
      </c>
      <c r="K17" s="7">
        <f t="shared" si="1"/>
        <v>0</v>
      </c>
      <c r="L17" s="7">
        <f t="shared" si="1"/>
        <v>0</v>
      </c>
      <c r="M17" s="7">
        <f t="shared" si="1"/>
        <v>0</v>
      </c>
      <c r="N17" s="7">
        <f t="shared" si="1"/>
        <v>0</v>
      </c>
      <c r="O17" s="7">
        <f t="shared" si="1"/>
        <v>0</v>
      </c>
      <c r="P17" s="7">
        <f t="shared" si="1"/>
        <v>0</v>
      </c>
      <c r="Q17" s="7">
        <f t="shared" si="1"/>
        <v>0</v>
      </c>
      <c r="R17" s="7">
        <f t="shared" si="1"/>
        <v>0</v>
      </c>
      <c r="S17" s="7">
        <f t="shared" si="1"/>
        <v>0</v>
      </c>
      <c r="T17" s="7">
        <f t="shared" si="1"/>
        <v>0</v>
      </c>
      <c r="U17" s="7">
        <f t="shared" si="1"/>
        <v>0</v>
      </c>
      <c r="V17" s="7">
        <f t="shared" si="1"/>
        <v>0</v>
      </c>
      <c r="W17" s="7">
        <f t="shared" si="1"/>
        <v>0</v>
      </c>
      <c r="X17" s="7">
        <f t="shared" si="1"/>
        <v>0</v>
      </c>
      <c r="Y17" s="7">
        <f t="shared" si="1"/>
        <v>0</v>
      </c>
      <c r="Z17" s="7">
        <f t="shared" si="1"/>
        <v>0</v>
      </c>
      <c r="AA17" s="7">
        <f t="shared" si="1"/>
        <v>0</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38">
        <v>1</v>
      </c>
      <c r="G21" s="38">
        <v>1</v>
      </c>
      <c r="H21" s="38">
        <v>1</v>
      </c>
      <c r="I21" s="38">
        <v>1</v>
      </c>
      <c r="J21" s="38">
        <v>1</v>
      </c>
      <c r="K21" s="38">
        <v>1</v>
      </c>
      <c r="L21" s="38">
        <v>1</v>
      </c>
      <c r="M21" s="38">
        <v>1</v>
      </c>
      <c r="N21" s="38">
        <v>1</v>
      </c>
      <c r="O21" s="38">
        <v>1</v>
      </c>
      <c r="P21" s="38">
        <v>1</v>
      </c>
      <c r="Q21" s="38">
        <v>1</v>
      </c>
      <c r="R21" s="38">
        <v>1</v>
      </c>
      <c r="S21" s="38">
        <v>1</v>
      </c>
      <c r="T21" s="38">
        <v>1</v>
      </c>
      <c r="U21" s="38">
        <v>1</v>
      </c>
      <c r="V21" s="38">
        <v>1</v>
      </c>
      <c r="W21" s="38">
        <v>1</v>
      </c>
      <c r="X21" s="38">
        <v>1</v>
      </c>
      <c r="Y21" s="38">
        <v>1</v>
      </c>
      <c r="Z21" s="38">
        <v>1</v>
      </c>
      <c r="AA21" s="38">
        <v>1</v>
      </c>
      <c r="AB21" s="2"/>
    </row>
    <row r="22" spans="1:28">
      <c r="U22" s="2"/>
      <c r="V22" s="2"/>
      <c r="W22" s="2"/>
      <c r="X22" s="2"/>
      <c r="Y22" s="2"/>
      <c r="Z22" s="2"/>
      <c r="AA22" s="2"/>
      <c r="AB22" s="2"/>
    </row>
    <row r="23" spans="1:28" s="12" customFormat="1">
      <c r="A23" s="15" t="s">
        <v>30</v>
      </c>
      <c r="B23" s="16"/>
      <c r="C23" s="16"/>
      <c r="D23" s="16"/>
      <c r="E23" s="16"/>
      <c r="F23" s="37" t="str">
        <f>+IF(F17&gt;1,1,"")</f>
        <v/>
      </c>
      <c r="G23" s="37" t="str">
        <f t="shared" ref="G23:AA23" si="2">+IF(G17&gt;1,1,"")</f>
        <v/>
      </c>
      <c r="H23" s="37" t="str">
        <f t="shared" si="2"/>
        <v/>
      </c>
      <c r="I23" s="37" t="str">
        <f t="shared" si="2"/>
        <v/>
      </c>
      <c r="J23" s="37" t="str">
        <f t="shared" si="2"/>
        <v/>
      </c>
      <c r="K23" s="37" t="str">
        <f t="shared" si="2"/>
        <v/>
      </c>
      <c r="L23" s="37" t="str">
        <f t="shared" si="2"/>
        <v/>
      </c>
      <c r="M23" s="37" t="str">
        <f t="shared" si="2"/>
        <v/>
      </c>
      <c r="N23" s="37" t="str">
        <f t="shared" si="2"/>
        <v/>
      </c>
      <c r="O23" s="37" t="str">
        <f t="shared" si="2"/>
        <v/>
      </c>
      <c r="P23" s="37" t="str">
        <f t="shared" si="2"/>
        <v/>
      </c>
      <c r="Q23" s="37" t="str">
        <f t="shared" si="2"/>
        <v/>
      </c>
      <c r="R23" s="37" t="str">
        <f t="shared" si="2"/>
        <v/>
      </c>
      <c r="S23" s="37" t="str">
        <f t="shared" si="2"/>
        <v/>
      </c>
      <c r="T23" s="37" t="str">
        <f t="shared" si="2"/>
        <v/>
      </c>
      <c r="U23" s="37" t="str">
        <f t="shared" si="2"/>
        <v/>
      </c>
      <c r="V23" s="37" t="str">
        <f t="shared" si="2"/>
        <v/>
      </c>
      <c r="W23" s="37" t="str">
        <f t="shared" si="2"/>
        <v/>
      </c>
      <c r="X23" s="37" t="str">
        <f t="shared" si="2"/>
        <v/>
      </c>
      <c r="Y23" s="37" t="str">
        <f t="shared" si="2"/>
        <v/>
      </c>
      <c r="Z23" s="37" t="str">
        <f t="shared" si="2"/>
        <v/>
      </c>
      <c r="AA23" s="37" t="str">
        <f t="shared" si="2"/>
        <v/>
      </c>
      <c r="AB23" s="16"/>
    </row>
    <row r="24" spans="1:28" s="12" customFormat="1">
      <c r="A24" s="15" t="s">
        <v>54</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39">
        <f t="shared" ref="F26:AA26" si="3">+F17*F21+F17*IF(F23="",0,F23)</f>
        <v>0</v>
      </c>
      <c r="G26" s="39">
        <f t="shared" si="3"/>
        <v>0</v>
      </c>
      <c r="H26" s="39">
        <f t="shared" si="3"/>
        <v>0</v>
      </c>
      <c r="I26" s="39">
        <f t="shared" si="3"/>
        <v>0</v>
      </c>
      <c r="J26" s="39">
        <f t="shared" si="3"/>
        <v>0</v>
      </c>
      <c r="K26" s="39">
        <f t="shared" si="3"/>
        <v>0</v>
      </c>
      <c r="L26" s="39">
        <f t="shared" si="3"/>
        <v>0</v>
      </c>
      <c r="M26" s="39">
        <f t="shared" si="3"/>
        <v>0</v>
      </c>
      <c r="N26" s="39">
        <f t="shared" si="3"/>
        <v>0</v>
      </c>
      <c r="O26" s="39">
        <f t="shared" si="3"/>
        <v>0</v>
      </c>
      <c r="P26" s="39">
        <f t="shared" si="3"/>
        <v>0</v>
      </c>
      <c r="Q26" s="39">
        <f t="shared" si="3"/>
        <v>0</v>
      </c>
      <c r="R26" s="39">
        <f t="shared" si="3"/>
        <v>0</v>
      </c>
      <c r="S26" s="39">
        <f t="shared" si="3"/>
        <v>0</v>
      </c>
      <c r="T26" s="39">
        <f t="shared" si="3"/>
        <v>0</v>
      </c>
      <c r="U26" s="39">
        <f t="shared" si="3"/>
        <v>0</v>
      </c>
      <c r="V26" s="39">
        <f t="shared" si="3"/>
        <v>0</v>
      </c>
      <c r="W26" s="39">
        <f t="shared" si="3"/>
        <v>0</v>
      </c>
      <c r="X26" s="39">
        <f t="shared" si="3"/>
        <v>0</v>
      </c>
      <c r="Y26" s="39">
        <f t="shared" si="3"/>
        <v>0</v>
      </c>
      <c r="Z26" s="39">
        <f t="shared" si="3"/>
        <v>0</v>
      </c>
      <c r="AA26" s="39">
        <f t="shared" si="3"/>
        <v>0</v>
      </c>
      <c r="AB26" s="9" t="s">
        <v>2</v>
      </c>
    </row>
    <row r="27" spans="1:28" ht="15" customHeight="1">
      <c r="J27" s="11"/>
      <c r="L27" s="11"/>
      <c r="M27" s="11"/>
      <c r="N27" s="11"/>
      <c r="O27" s="11"/>
      <c r="P27" s="11"/>
      <c r="Q27" s="30"/>
      <c r="R27" s="11"/>
      <c r="S27" s="11"/>
      <c r="T27" s="11"/>
      <c r="U27" s="11"/>
      <c r="V27" s="11"/>
      <c r="W27" s="11"/>
      <c r="X27" s="11"/>
      <c r="Y27" s="11"/>
      <c r="Z27" s="11"/>
    </row>
    <row r="28" spans="1:28" ht="21" customHeight="1">
      <c r="A28" s="12" t="s">
        <v>31</v>
      </c>
      <c r="F28" s="40" t="str">
        <f>+IF(F23="","",F17*F23)</f>
        <v/>
      </c>
      <c r="G28" s="40" t="str">
        <f t="shared" ref="G28:AA28" si="4">+IF(G23="","",G17*G23)</f>
        <v/>
      </c>
      <c r="H28" s="40" t="str">
        <f t="shared" si="4"/>
        <v/>
      </c>
      <c r="I28" s="40" t="str">
        <f t="shared" si="4"/>
        <v/>
      </c>
      <c r="J28" s="40" t="str">
        <f t="shared" si="4"/>
        <v/>
      </c>
      <c r="K28" s="40" t="str">
        <f t="shared" si="4"/>
        <v/>
      </c>
      <c r="L28" s="40" t="str">
        <f t="shared" si="4"/>
        <v/>
      </c>
      <c r="M28" s="40" t="str">
        <f t="shared" si="4"/>
        <v/>
      </c>
      <c r="N28" s="40" t="str">
        <f t="shared" si="4"/>
        <v/>
      </c>
      <c r="O28" s="40" t="str">
        <f t="shared" si="4"/>
        <v/>
      </c>
      <c r="P28" s="40" t="str">
        <f t="shared" si="4"/>
        <v/>
      </c>
      <c r="Q28" s="40" t="str">
        <f t="shared" si="4"/>
        <v/>
      </c>
      <c r="R28" s="40" t="str">
        <f t="shared" si="4"/>
        <v/>
      </c>
      <c r="S28" s="40" t="str">
        <f t="shared" si="4"/>
        <v/>
      </c>
      <c r="T28" s="40" t="str">
        <f t="shared" si="4"/>
        <v/>
      </c>
      <c r="U28" s="40" t="str">
        <f t="shared" si="4"/>
        <v/>
      </c>
      <c r="V28" s="40" t="str">
        <f t="shared" si="4"/>
        <v/>
      </c>
      <c r="W28" s="40" t="str">
        <f t="shared" si="4"/>
        <v/>
      </c>
      <c r="X28" s="40" t="str">
        <f t="shared" si="4"/>
        <v/>
      </c>
      <c r="Y28" s="40" t="str">
        <f t="shared" si="4"/>
        <v/>
      </c>
      <c r="Z28" s="40" t="str">
        <f t="shared" si="4"/>
        <v/>
      </c>
      <c r="AA28" s="40" t="str">
        <f t="shared" si="4"/>
        <v/>
      </c>
      <c r="AB28" s="12"/>
    </row>
    <row r="29" spans="1:28">
      <c r="U29" s="12"/>
      <c r="AB29" s="12"/>
    </row>
    <row r="30" spans="1:28" ht="13.5" customHeight="1">
      <c r="U30" s="12"/>
      <c r="Y30" s="101" t="s">
        <v>51</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41">
        <f>+SUM(F26:AA26)</f>
        <v>0</v>
      </c>
      <c r="AB40" s="126"/>
    </row>
    <row r="41" spans="23:28">
      <c r="Y41" s="128"/>
      <c r="Z41" s="85"/>
      <c r="AA41" s="142"/>
      <c r="AB41" s="143"/>
    </row>
    <row r="42" spans="23:28" ht="13.5" thickBot="1">
      <c r="Y42" s="133" t="s">
        <v>53</v>
      </c>
      <c r="Z42" s="134"/>
      <c r="AA42" s="144">
        <f>+SUM(F28:AA28)</f>
        <v>0</v>
      </c>
      <c r="AB42" s="145"/>
    </row>
    <row r="43" spans="23:28" ht="13.5" thickBot="1">
      <c r="Y43" s="135"/>
      <c r="Z43" s="136"/>
      <c r="AA43" s="146"/>
      <c r="AB43" s="135"/>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W46:X48"/>
    <mergeCell ref="Y46:AB48"/>
    <mergeCell ref="Y30:AB35"/>
    <mergeCell ref="Y40:Z41"/>
    <mergeCell ref="AA40:AB41"/>
    <mergeCell ref="Y42:Z43"/>
    <mergeCell ref="AA42:AB43"/>
  </mergeCells>
  <phoneticPr fontId="1"/>
  <conditionalFormatting sqref="E5:E15">
    <cfRule type="cellIs" dxfId="17" priority="1" operator="equal">
      <formula>$AD$3</formula>
    </cfRule>
    <cfRule type="cellIs" dxfId="16" priority="2" operator="equal">
      <formula>$AD$2</formula>
    </cfRule>
  </conditionalFormatting>
  <dataValidations count="1">
    <dataValidation type="list" allowBlank="1" showInputMessage="1" showErrorMessage="1" sqref="E5:E15" xr:uid="{00000000-0002-0000-0300-000000000000}">
      <formula1>$AD$2:$AD$3</formula1>
    </dataValidation>
  </dataValidations>
  <pageMargins left="0.7" right="0.7" top="0.75" bottom="0.75" header="0.3" footer="0.3"/>
  <pageSetup paperSize="8" scale="6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50"/>
  <sheetViews>
    <sheetView view="pageBreakPreview" zoomScale="70" zoomScaleNormal="100" zoomScaleSheetLayoutView="70" workbookViewId="0">
      <selection activeCell="N58" sqref="N58"/>
    </sheetView>
  </sheetViews>
  <sheetFormatPr defaultColWidth="9" defaultRowHeight="13"/>
  <cols>
    <col min="1" max="1" width="4.58203125" style="1" customWidth="1"/>
    <col min="2" max="3" width="21.25" style="2" customWidth="1"/>
    <col min="4" max="4" width="7.08203125" style="2" customWidth="1"/>
    <col min="5" max="5" width="14.5" style="2" customWidth="1"/>
    <col min="6" max="20" width="9.75" style="2" customWidth="1"/>
    <col min="21" max="27" width="9.75" style="1" customWidth="1"/>
    <col min="28" max="28" width="12.08203125" style="1" customWidth="1"/>
    <col min="29" max="16384" width="9" style="1"/>
  </cols>
  <sheetData>
    <row r="1" spans="1:30" ht="20.25" customHeight="1">
      <c r="AB1" s="36" t="s">
        <v>79</v>
      </c>
    </row>
    <row r="2" spans="1:30" ht="34.5" customHeight="1">
      <c r="A2" s="47" t="s">
        <v>59</v>
      </c>
      <c r="B2" s="17"/>
      <c r="C2" s="17"/>
      <c r="D2" s="17"/>
      <c r="E2" s="17"/>
      <c r="F2" s="17"/>
      <c r="G2" s="17"/>
      <c r="H2" s="17"/>
      <c r="I2" s="17"/>
      <c r="J2" s="17"/>
      <c r="N2" s="45" t="s">
        <v>55</v>
      </c>
      <c r="AD2" s="1" t="s">
        <v>44</v>
      </c>
    </row>
    <row r="3" spans="1:30" ht="20.25" customHeight="1" thickBot="1">
      <c r="D3" s="59" t="s">
        <v>78</v>
      </c>
      <c r="AD3" s="1" t="s">
        <v>45</v>
      </c>
    </row>
    <row r="4" spans="1:30" ht="20.25" customHeight="1">
      <c r="B4" s="48" t="s">
        <v>60</v>
      </c>
      <c r="C4" s="48" t="s">
        <v>61</v>
      </c>
      <c r="D4" s="48" t="s">
        <v>81</v>
      </c>
      <c r="E4" s="54" t="s">
        <v>43</v>
      </c>
      <c r="F4" s="25">
        <v>45017</v>
      </c>
      <c r="G4" s="25">
        <v>45018</v>
      </c>
      <c r="H4" s="25">
        <v>45019</v>
      </c>
      <c r="I4" s="25">
        <v>45020</v>
      </c>
      <c r="J4" s="25">
        <v>45021</v>
      </c>
      <c r="K4" s="25">
        <v>45022</v>
      </c>
      <c r="L4" s="25">
        <v>45023</v>
      </c>
      <c r="M4" s="25">
        <v>45024</v>
      </c>
      <c r="N4" s="25">
        <v>45025</v>
      </c>
      <c r="O4" s="25">
        <v>45026</v>
      </c>
      <c r="P4" s="25">
        <v>45027</v>
      </c>
      <c r="Q4" s="25">
        <v>45028</v>
      </c>
      <c r="R4" s="25">
        <v>45029</v>
      </c>
      <c r="S4" s="25">
        <v>45030</v>
      </c>
      <c r="T4" s="25">
        <v>45031</v>
      </c>
      <c r="U4" s="25">
        <v>45032</v>
      </c>
      <c r="V4" s="25">
        <v>45033</v>
      </c>
      <c r="W4" s="25">
        <v>45034</v>
      </c>
      <c r="X4" s="25">
        <v>45035</v>
      </c>
      <c r="Y4" s="25">
        <v>45036</v>
      </c>
      <c r="Z4" s="25">
        <v>45037</v>
      </c>
      <c r="AA4" s="25">
        <v>45038</v>
      </c>
      <c r="AB4" s="41"/>
    </row>
    <row r="5" spans="1:30" ht="29.25" customHeight="1">
      <c r="A5" s="49">
        <v>1</v>
      </c>
      <c r="B5" s="23"/>
      <c r="C5" s="50"/>
      <c r="D5" s="55">
        <f>DATEDIF(C5,"2023/4/1","Y")</f>
        <v>123</v>
      </c>
      <c r="E5" s="23"/>
      <c r="F5" s="31"/>
      <c r="G5" s="18"/>
      <c r="H5" s="18"/>
      <c r="I5" s="18"/>
      <c r="J5" s="18"/>
      <c r="K5" s="20"/>
      <c r="L5" s="18"/>
      <c r="M5" s="18"/>
      <c r="N5" s="18"/>
      <c r="O5" s="18"/>
      <c r="P5" s="18"/>
      <c r="Q5" s="18"/>
      <c r="R5" s="42"/>
      <c r="S5" s="18"/>
      <c r="T5" s="18"/>
      <c r="U5" s="18"/>
      <c r="V5" s="18"/>
      <c r="W5" s="18"/>
      <c r="X5" s="18"/>
      <c r="Y5" s="18"/>
      <c r="Z5" s="18"/>
      <c r="AA5" s="27"/>
    </row>
    <row r="6" spans="1:30" ht="29.25" customHeight="1">
      <c r="A6" s="49">
        <v>2</v>
      </c>
      <c r="B6" s="23"/>
      <c r="C6" s="50"/>
      <c r="D6" s="55">
        <f t="shared" ref="D6:D14" si="0">DATEDIF(C6,"2023/4/1","Y")</f>
        <v>123</v>
      </c>
      <c r="E6" s="23"/>
      <c r="F6" s="20"/>
      <c r="G6" s="32"/>
      <c r="H6" s="18"/>
      <c r="I6" s="18"/>
      <c r="J6" s="32"/>
      <c r="K6" s="20"/>
      <c r="L6" s="18"/>
      <c r="M6" s="18"/>
      <c r="N6" s="18"/>
      <c r="O6" s="18"/>
      <c r="P6" s="18"/>
      <c r="Q6" s="18"/>
      <c r="R6" s="18"/>
      <c r="S6" s="18"/>
      <c r="T6" s="18"/>
      <c r="U6" s="18"/>
      <c r="V6" s="18"/>
      <c r="W6" s="18"/>
      <c r="X6" s="18"/>
      <c r="Y6" s="18"/>
      <c r="Z6" s="18"/>
      <c r="AA6" s="27"/>
    </row>
    <row r="7" spans="1:30" ht="29.25" customHeight="1">
      <c r="A7" s="49">
        <v>3</v>
      </c>
      <c r="B7" s="23"/>
      <c r="C7" s="50"/>
      <c r="D7" s="55">
        <f t="shared" si="0"/>
        <v>123</v>
      </c>
      <c r="E7" s="23"/>
      <c r="F7" s="20"/>
      <c r="G7" s="32"/>
      <c r="H7" s="18"/>
      <c r="I7" s="18"/>
      <c r="J7" s="32"/>
      <c r="K7" s="20"/>
      <c r="L7" s="18"/>
      <c r="M7" s="18"/>
      <c r="N7" s="18"/>
      <c r="O7" s="18"/>
      <c r="P7" s="18"/>
      <c r="Q7" s="18"/>
      <c r="R7" s="18"/>
      <c r="S7" s="18"/>
      <c r="T7" s="18"/>
      <c r="U7" s="18"/>
      <c r="V7" s="18"/>
      <c r="W7" s="18"/>
      <c r="X7" s="18"/>
      <c r="Y7" s="18"/>
      <c r="Z7" s="18"/>
      <c r="AA7" s="27"/>
    </row>
    <row r="8" spans="1:30" ht="29.25" customHeight="1">
      <c r="A8" s="49">
        <v>4</v>
      </c>
      <c r="B8" s="23"/>
      <c r="C8" s="50"/>
      <c r="D8" s="55">
        <f t="shared" si="0"/>
        <v>123</v>
      </c>
      <c r="E8" s="23"/>
      <c r="F8" s="20"/>
      <c r="G8" s="18"/>
      <c r="H8" s="32"/>
      <c r="I8" s="18"/>
      <c r="J8" s="18"/>
      <c r="K8" s="20"/>
      <c r="L8" s="18"/>
      <c r="M8" s="18"/>
      <c r="N8" s="18"/>
      <c r="O8" s="18"/>
      <c r="P8" s="18"/>
      <c r="Q8" s="18"/>
      <c r="R8" s="18"/>
      <c r="S8" s="18"/>
      <c r="T8" s="18"/>
      <c r="U8" s="18"/>
      <c r="V8" s="18"/>
      <c r="W8" s="18"/>
      <c r="X8" s="18"/>
      <c r="Y8" s="18"/>
      <c r="Z8" s="18"/>
      <c r="AA8" s="27"/>
    </row>
    <row r="9" spans="1:30" ht="29.25" customHeight="1">
      <c r="A9" s="49">
        <v>5</v>
      </c>
      <c r="B9" s="23"/>
      <c r="C9" s="50"/>
      <c r="D9" s="55">
        <f t="shared" si="0"/>
        <v>123</v>
      </c>
      <c r="E9" s="23"/>
      <c r="F9" s="20"/>
      <c r="G9" s="18"/>
      <c r="H9" s="18"/>
      <c r="I9" s="18"/>
      <c r="J9" s="32"/>
      <c r="K9" s="20"/>
      <c r="L9" s="18"/>
      <c r="M9" s="18"/>
      <c r="N9" s="18"/>
      <c r="O9" s="18"/>
      <c r="P9" s="18"/>
      <c r="Q9" s="18"/>
      <c r="R9" s="18"/>
      <c r="S9" s="18"/>
      <c r="T9" s="18"/>
      <c r="U9" s="18"/>
      <c r="V9" s="18"/>
      <c r="W9" s="18"/>
      <c r="X9" s="18"/>
      <c r="Y9" s="18"/>
      <c r="Z9" s="18"/>
      <c r="AA9" s="27"/>
    </row>
    <row r="10" spans="1:30" ht="29.25" customHeight="1">
      <c r="A10" s="49">
        <v>6</v>
      </c>
      <c r="B10" s="23"/>
      <c r="C10" s="50"/>
      <c r="D10" s="55">
        <f t="shared" si="0"/>
        <v>123</v>
      </c>
      <c r="E10" s="23"/>
      <c r="F10" s="20"/>
      <c r="G10" s="18"/>
      <c r="H10" s="18"/>
      <c r="I10" s="18"/>
      <c r="J10" s="18"/>
      <c r="K10" s="31"/>
      <c r="L10" s="18"/>
      <c r="M10" s="18"/>
      <c r="N10" s="18"/>
      <c r="O10" s="18"/>
      <c r="P10" s="18"/>
      <c r="Q10" s="18"/>
      <c r="R10" s="18"/>
      <c r="S10" s="18"/>
      <c r="T10" s="18"/>
      <c r="U10" s="18"/>
      <c r="V10" s="18"/>
      <c r="W10" s="18"/>
      <c r="X10" s="18"/>
      <c r="Y10" s="18"/>
      <c r="Z10" s="18"/>
      <c r="AA10" s="27"/>
    </row>
    <row r="11" spans="1:30" ht="29.25" customHeight="1">
      <c r="A11" s="49">
        <v>7</v>
      </c>
      <c r="B11" s="23"/>
      <c r="C11" s="50"/>
      <c r="D11" s="55">
        <f t="shared" si="0"/>
        <v>123</v>
      </c>
      <c r="E11" s="23"/>
      <c r="F11" s="21"/>
      <c r="G11" s="3"/>
      <c r="H11" s="3"/>
      <c r="I11" s="3"/>
      <c r="J11" s="3"/>
      <c r="K11" s="21"/>
      <c r="L11" s="32"/>
      <c r="M11" s="3"/>
      <c r="N11" s="3"/>
      <c r="O11" s="3"/>
      <c r="P11" s="3"/>
      <c r="Q11" s="3"/>
      <c r="R11" s="3"/>
      <c r="S11" s="3"/>
      <c r="T11" s="3"/>
      <c r="U11" s="3"/>
      <c r="V11" s="34"/>
      <c r="W11" s="34"/>
      <c r="X11" s="34"/>
      <c r="Y11" s="34"/>
      <c r="Z11" s="35"/>
      <c r="AA11" s="28"/>
    </row>
    <row r="12" spans="1:30" ht="29.25" customHeight="1">
      <c r="A12" s="49">
        <v>8</v>
      </c>
      <c r="B12" s="23"/>
      <c r="C12" s="50"/>
      <c r="D12" s="55">
        <f t="shared" si="0"/>
        <v>123</v>
      </c>
      <c r="E12" s="23"/>
      <c r="F12" s="21"/>
      <c r="G12" s="3"/>
      <c r="H12" s="3"/>
      <c r="I12" s="3"/>
      <c r="J12" s="3"/>
      <c r="K12" s="21"/>
      <c r="L12" s="3"/>
      <c r="M12" s="3"/>
      <c r="N12" s="32"/>
      <c r="O12" s="3"/>
      <c r="P12" s="3"/>
      <c r="Q12" s="3"/>
      <c r="R12" s="3"/>
      <c r="S12" s="3"/>
      <c r="T12" s="3"/>
      <c r="U12" s="3"/>
      <c r="V12" s="3"/>
      <c r="W12" s="3"/>
      <c r="X12" s="34"/>
      <c r="Y12" s="34"/>
      <c r="Z12" s="35"/>
      <c r="AA12" s="28"/>
    </row>
    <row r="13" spans="1:30" ht="29.25" customHeight="1">
      <c r="A13" s="49">
        <v>9</v>
      </c>
      <c r="B13" s="23"/>
      <c r="C13" s="50"/>
      <c r="D13" s="55">
        <f t="shared" si="0"/>
        <v>123</v>
      </c>
      <c r="E13" s="23"/>
      <c r="F13" s="21"/>
      <c r="G13" s="3"/>
      <c r="H13" s="3"/>
      <c r="I13" s="3"/>
      <c r="J13" s="3"/>
      <c r="K13" s="21"/>
      <c r="L13" s="3"/>
      <c r="M13" s="3"/>
      <c r="N13" s="3"/>
      <c r="O13" s="3"/>
      <c r="P13" s="3"/>
      <c r="Q13" s="32"/>
      <c r="R13" s="3"/>
      <c r="S13" s="3"/>
      <c r="T13" s="43"/>
      <c r="U13" s="3"/>
      <c r="V13" s="3"/>
      <c r="W13" s="3"/>
      <c r="X13" s="3"/>
      <c r="Y13" s="3"/>
      <c r="Z13" s="3"/>
      <c r="AA13" s="28"/>
    </row>
    <row r="14" spans="1:30" ht="29.25" customHeight="1">
      <c r="A14" s="49">
        <v>10</v>
      </c>
      <c r="B14" s="23"/>
      <c r="C14" s="50"/>
      <c r="D14" s="55">
        <f t="shared" si="0"/>
        <v>123</v>
      </c>
      <c r="E14" s="23"/>
      <c r="F14" s="21"/>
      <c r="G14" s="3"/>
      <c r="H14" s="3"/>
      <c r="I14" s="3"/>
      <c r="J14" s="3"/>
      <c r="K14" s="21"/>
      <c r="L14" s="3"/>
      <c r="M14" s="3"/>
      <c r="N14" s="3"/>
      <c r="O14" s="3"/>
      <c r="P14" s="3"/>
      <c r="Q14" s="3"/>
      <c r="R14" s="32"/>
      <c r="S14" s="3"/>
      <c r="T14" s="3"/>
      <c r="U14" s="3"/>
      <c r="V14" s="3"/>
      <c r="W14" s="3"/>
      <c r="X14" s="3"/>
      <c r="Y14" s="3"/>
      <c r="Z14" s="43"/>
      <c r="AA14" s="28"/>
    </row>
    <row r="15" spans="1:30" ht="29.25" customHeight="1" thickBot="1">
      <c r="A15" s="49">
        <v>11</v>
      </c>
      <c r="B15" s="53"/>
      <c r="C15" s="51"/>
      <c r="D15" s="56">
        <f>DATEDIF(C15,"2023/4/1","Y")</f>
        <v>123</v>
      </c>
      <c r="E15" s="53"/>
      <c r="F15" s="26"/>
      <c r="G15" s="22"/>
      <c r="H15" s="22"/>
      <c r="I15" s="22"/>
      <c r="J15" s="22"/>
      <c r="K15" s="26"/>
      <c r="L15" s="22"/>
      <c r="M15" s="22"/>
      <c r="N15" s="22"/>
      <c r="O15" s="22"/>
      <c r="P15" s="22"/>
      <c r="Q15" s="22"/>
      <c r="R15" s="22"/>
      <c r="S15" s="22"/>
      <c r="T15" s="22"/>
      <c r="U15" s="22"/>
      <c r="V15" s="22"/>
      <c r="W15" s="33"/>
      <c r="X15" s="22"/>
      <c r="Y15" s="22"/>
      <c r="Z15" s="33"/>
      <c r="AA15" s="29"/>
    </row>
    <row r="16" spans="1:30" ht="24" customHeight="1">
      <c r="B16" s="17"/>
      <c r="C16" s="17"/>
      <c r="D16" s="17"/>
      <c r="E16" s="17"/>
      <c r="F16" s="52" t="s">
        <v>73</v>
      </c>
    </row>
    <row r="17" spans="1:28" s="5" customFormat="1" ht="24" customHeight="1">
      <c r="A17" s="6" t="s">
        <v>32</v>
      </c>
      <c r="B17" s="7"/>
      <c r="C17" s="7"/>
      <c r="D17" s="7"/>
      <c r="E17" s="7"/>
      <c r="F17" s="7">
        <f>+COUNTA(F5:F15)</f>
        <v>0</v>
      </c>
      <c r="G17" s="7">
        <f t="shared" ref="G17:AA17" si="1">+COUNTA(G5:G15)</f>
        <v>0</v>
      </c>
      <c r="H17" s="7">
        <f t="shared" si="1"/>
        <v>0</v>
      </c>
      <c r="I17" s="7">
        <f t="shared" si="1"/>
        <v>0</v>
      </c>
      <c r="J17" s="7">
        <f t="shared" si="1"/>
        <v>0</v>
      </c>
      <c r="K17" s="7">
        <f t="shared" si="1"/>
        <v>0</v>
      </c>
      <c r="L17" s="7">
        <f t="shared" si="1"/>
        <v>0</v>
      </c>
      <c r="M17" s="7">
        <f t="shared" si="1"/>
        <v>0</v>
      </c>
      <c r="N17" s="7">
        <f t="shared" si="1"/>
        <v>0</v>
      </c>
      <c r="O17" s="7">
        <f t="shared" si="1"/>
        <v>0</v>
      </c>
      <c r="P17" s="7">
        <f t="shared" si="1"/>
        <v>0</v>
      </c>
      <c r="Q17" s="7">
        <f t="shared" si="1"/>
        <v>0</v>
      </c>
      <c r="R17" s="7">
        <f t="shared" si="1"/>
        <v>0</v>
      </c>
      <c r="S17" s="7">
        <f t="shared" si="1"/>
        <v>0</v>
      </c>
      <c r="T17" s="7">
        <f t="shared" si="1"/>
        <v>0</v>
      </c>
      <c r="U17" s="7">
        <f t="shared" si="1"/>
        <v>0</v>
      </c>
      <c r="V17" s="7">
        <f t="shared" si="1"/>
        <v>0</v>
      </c>
      <c r="W17" s="7">
        <f t="shared" si="1"/>
        <v>0</v>
      </c>
      <c r="X17" s="7">
        <f t="shared" si="1"/>
        <v>0</v>
      </c>
      <c r="Y17" s="7">
        <f t="shared" si="1"/>
        <v>0</v>
      </c>
      <c r="Z17" s="7">
        <f t="shared" si="1"/>
        <v>0</v>
      </c>
      <c r="AA17" s="7">
        <f t="shared" si="1"/>
        <v>0</v>
      </c>
      <c r="AB17" s="19" t="s">
        <v>5</v>
      </c>
    </row>
    <row r="18" spans="1:28">
      <c r="U18" s="2"/>
      <c r="V18" s="2"/>
      <c r="W18" s="2"/>
      <c r="X18" s="2"/>
      <c r="Y18" s="2"/>
      <c r="Z18" s="2"/>
      <c r="AA18" s="2"/>
      <c r="AB18" s="2"/>
    </row>
    <row r="19" spans="1:28">
      <c r="F19" s="2" t="s">
        <v>0</v>
      </c>
      <c r="G19" s="2" t="s">
        <v>0</v>
      </c>
      <c r="H19" s="2" t="s">
        <v>0</v>
      </c>
      <c r="I19" s="2" t="s">
        <v>0</v>
      </c>
      <c r="J19" s="2" t="s">
        <v>0</v>
      </c>
      <c r="K19" s="2" t="s">
        <v>0</v>
      </c>
      <c r="L19" s="2" t="s">
        <v>0</v>
      </c>
      <c r="M19" s="2" t="s">
        <v>0</v>
      </c>
      <c r="N19" s="2" t="s">
        <v>0</v>
      </c>
      <c r="O19" s="2" t="s">
        <v>0</v>
      </c>
      <c r="P19" s="2" t="s">
        <v>0</v>
      </c>
      <c r="Q19" s="2" t="s">
        <v>0</v>
      </c>
      <c r="R19" s="2" t="s">
        <v>0</v>
      </c>
      <c r="S19" s="2" t="s">
        <v>0</v>
      </c>
      <c r="T19" s="2" t="s">
        <v>0</v>
      </c>
      <c r="U19" s="2" t="s">
        <v>0</v>
      </c>
      <c r="V19" s="2" t="s">
        <v>0</v>
      </c>
      <c r="W19" s="2" t="s">
        <v>0</v>
      </c>
      <c r="X19" s="2" t="s">
        <v>0</v>
      </c>
      <c r="Y19" s="2" t="s">
        <v>0</v>
      </c>
      <c r="Z19" s="2" t="s">
        <v>0</v>
      </c>
      <c r="AA19" s="2" t="s">
        <v>0</v>
      </c>
      <c r="AB19" s="2"/>
    </row>
    <row r="20" spans="1:28">
      <c r="U20" s="2"/>
      <c r="V20" s="2"/>
      <c r="W20" s="2"/>
      <c r="X20" s="2"/>
      <c r="Y20" s="2"/>
      <c r="Z20" s="2"/>
      <c r="AA20" s="2"/>
      <c r="AB20" s="2"/>
    </row>
    <row r="21" spans="1:28" ht="18.75" customHeight="1">
      <c r="A21" s="1" t="s">
        <v>3</v>
      </c>
      <c r="F21" s="38">
        <v>1</v>
      </c>
      <c r="G21" s="38">
        <v>1</v>
      </c>
      <c r="H21" s="38">
        <v>1</v>
      </c>
      <c r="I21" s="38">
        <v>1</v>
      </c>
      <c r="J21" s="38">
        <v>1</v>
      </c>
      <c r="K21" s="38">
        <v>1</v>
      </c>
      <c r="L21" s="38">
        <v>1</v>
      </c>
      <c r="M21" s="38">
        <v>1</v>
      </c>
      <c r="N21" s="38">
        <v>1</v>
      </c>
      <c r="O21" s="38">
        <v>1</v>
      </c>
      <c r="P21" s="38">
        <v>1</v>
      </c>
      <c r="Q21" s="38">
        <v>1</v>
      </c>
      <c r="R21" s="38">
        <v>1</v>
      </c>
      <c r="S21" s="38">
        <v>1</v>
      </c>
      <c r="T21" s="38">
        <v>1</v>
      </c>
      <c r="U21" s="38">
        <v>1</v>
      </c>
      <c r="V21" s="38">
        <v>1</v>
      </c>
      <c r="W21" s="38">
        <v>1</v>
      </c>
      <c r="X21" s="38">
        <v>1</v>
      </c>
      <c r="Y21" s="38">
        <v>1</v>
      </c>
      <c r="Z21" s="38">
        <v>1</v>
      </c>
      <c r="AA21" s="38">
        <v>1</v>
      </c>
      <c r="AB21" s="2"/>
    </row>
    <row r="22" spans="1:28">
      <c r="U22" s="2"/>
      <c r="V22" s="2"/>
      <c r="W22" s="2"/>
      <c r="X22" s="2"/>
      <c r="Y22" s="2"/>
      <c r="Z22" s="2"/>
      <c r="AA22" s="2"/>
      <c r="AB22" s="2"/>
    </row>
    <row r="23" spans="1:28" s="12" customFormat="1">
      <c r="A23" s="15" t="s">
        <v>30</v>
      </c>
      <c r="B23" s="16"/>
      <c r="C23" s="16"/>
      <c r="D23" s="16"/>
      <c r="E23" s="16"/>
      <c r="F23" s="37" t="str">
        <f>+IF(F17&gt;4,1,"")</f>
        <v/>
      </c>
      <c r="G23" s="37" t="str">
        <f t="shared" ref="G23:I23" si="2">+IF(G17&gt;4,1,"")</f>
        <v/>
      </c>
      <c r="H23" s="37" t="str">
        <f t="shared" si="2"/>
        <v/>
      </c>
      <c r="I23" s="37" t="str">
        <f t="shared" si="2"/>
        <v/>
      </c>
      <c r="J23" s="37" t="str">
        <f>+IF(J17&gt;4,1,"")</f>
        <v/>
      </c>
      <c r="K23" s="37" t="str">
        <f t="shared" ref="K23:AA23" si="3">+IF(K17&gt;4,1,"")</f>
        <v/>
      </c>
      <c r="L23" s="37" t="str">
        <f t="shared" si="3"/>
        <v/>
      </c>
      <c r="M23" s="37" t="str">
        <f t="shared" si="3"/>
        <v/>
      </c>
      <c r="N23" s="37" t="str">
        <f t="shared" si="3"/>
        <v/>
      </c>
      <c r="O23" s="37" t="str">
        <f t="shared" si="3"/>
        <v/>
      </c>
      <c r="P23" s="37" t="str">
        <f t="shared" si="3"/>
        <v/>
      </c>
      <c r="Q23" s="37" t="str">
        <f t="shared" si="3"/>
        <v/>
      </c>
      <c r="R23" s="37" t="str">
        <f t="shared" si="3"/>
        <v/>
      </c>
      <c r="S23" s="37" t="str">
        <f t="shared" si="3"/>
        <v/>
      </c>
      <c r="T23" s="37" t="str">
        <f t="shared" si="3"/>
        <v/>
      </c>
      <c r="U23" s="37" t="str">
        <f t="shared" si="3"/>
        <v/>
      </c>
      <c r="V23" s="37" t="str">
        <f t="shared" si="3"/>
        <v/>
      </c>
      <c r="W23" s="37" t="str">
        <f t="shared" si="3"/>
        <v/>
      </c>
      <c r="X23" s="37" t="str">
        <f t="shared" si="3"/>
        <v/>
      </c>
      <c r="Y23" s="37" t="str">
        <f t="shared" si="3"/>
        <v/>
      </c>
      <c r="Z23" s="37" t="str">
        <f t="shared" si="3"/>
        <v/>
      </c>
      <c r="AA23" s="37" t="str">
        <f t="shared" si="3"/>
        <v/>
      </c>
      <c r="AB23" s="16"/>
    </row>
    <row r="24" spans="1:28" s="12" customFormat="1">
      <c r="A24" s="15" t="s">
        <v>4</v>
      </c>
      <c r="B24" s="16"/>
      <c r="C24" s="16"/>
      <c r="D24" s="16"/>
      <c r="E24" s="16"/>
      <c r="F24" s="16"/>
      <c r="G24" s="16"/>
      <c r="H24" s="16"/>
      <c r="I24" s="16"/>
      <c r="J24" s="16"/>
      <c r="K24" s="16"/>
      <c r="L24" s="16"/>
      <c r="M24" s="16"/>
      <c r="N24" s="16"/>
      <c r="O24" s="16"/>
      <c r="P24" s="16"/>
      <c r="Q24" s="16"/>
      <c r="R24" s="16"/>
      <c r="S24" s="16"/>
      <c r="T24" s="16"/>
      <c r="U24" s="16"/>
      <c r="V24" s="16"/>
      <c r="W24" s="16"/>
      <c r="X24" s="16"/>
    </row>
    <row r="25" spans="1:28" ht="19.5" customHeight="1">
      <c r="A25" s="13"/>
      <c r="B25" s="14"/>
      <c r="C25" s="14"/>
      <c r="D25" s="14"/>
      <c r="E25" s="14"/>
      <c r="F25" s="14"/>
      <c r="G25" s="14"/>
      <c r="H25" s="14"/>
      <c r="I25" s="14"/>
      <c r="J25" s="14"/>
      <c r="K25" s="14"/>
      <c r="L25" s="14"/>
      <c r="M25" s="14"/>
      <c r="N25" s="14"/>
      <c r="O25" s="14"/>
      <c r="P25" s="14"/>
      <c r="Q25" s="14"/>
      <c r="R25" s="14"/>
      <c r="S25" s="14"/>
      <c r="T25" s="14"/>
      <c r="U25" s="14"/>
      <c r="V25" s="14"/>
      <c r="W25" s="14"/>
      <c r="X25" s="14"/>
    </row>
    <row r="26" spans="1:28" s="8" customFormat="1" ht="23.25" customHeight="1">
      <c r="A26" s="9" t="s">
        <v>1</v>
      </c>
      <c r="B26" s="10"/>
      <c r="C26" s="10"/>
      <c r="D26" s="10"/>
      <c r="E26" s="10"/>
      <c r="F26" s="39">
        <f t="shared" ref="F26:AA26" si="4">+F17*F21+F17*IF(F23="",0,F23)</f>
        <v>0</v>
      </c>
      <c r="G26" s="39">
        <f t="shared" si="4"/>
        <v>0</v>
      </c>
      <c r="H26" s="39">
        <f t="shared" si="4"/>
        <v>0</v>
      </c>
      <c r="I26" s="39">
        <f t="shared" si="4"/>
        <v>0</v>
      </c>
      <c r="J26" s="39">
        <f t="shared" si="4"/>
        <v>0</v>
      </c>
      <c r="K26" s="39">
        <f t="shared" si="4"/>
        <v>0</v>
      </c>
      <c r="L26" s="39">
        <f t="shared" si="4"/>
        <v>0</v>
      </c>
      <c r="M26" s="39">
        <f t="shared" si="4"/>
        <v>0</v>
      </c>
      <c r="N26" s="39">
        <f t="shared" si="4"/>
        <v>0</v>
      </c>
      <c r="O26" s="39">
        <f t="shared" si="4"/>
        <v>0</v>
      </c>
      <c r="P26" s="39">
        <f t="shared" si="4"/>
        <v>0</v>
      </c>
      <c r="Q26" s="39">
        <f t="shared" si="4"/>
        <v>0</v>
      </c>
      <c r="R26" s="39">
        <f t="shared" si="4"/>
        <v>0</v>
      </c>
      <c r="S26" s="39">
        <f t="shared" si="4"/>
        <v>0</v>
      </c>
      <c r="T26" s="39">
        <f t="shared" si="4"/>
        <v>0</v>
      </c>
      <c r="U26" s="39">
        <f t="shared" si="4"/>
        <v>0</v>
      </c>
      <c r="V26" s="39">
        <f t="shared" si="4"/>
        <v>0</v>
      </c>
      <c r="W26" s="39">
        <f t="shared" si="4"/>
        <v>0</v>
      </c>
      <c r="X26" s="39">
        <f t="shared" si="4"/>
        <v>0</v>
      </c>
      <c r="Y26" s="39">
        <f t="shared" si="4"/>
        <v>0</v>
      </c>
      <c r="Z26" s="39">
        <f t="shared" si="4"/>
        <v>0</v>
      </c>
      <c r="AA26" s="39">
        <f t="shared" si="4"/>
        <v>0</v>
      </c>
      <c r="AB26" s="9" t="s">
        <v>2</v>
      </c>
    </row>
    <row r="27" spans="1:28" ht="15" customHeight="1">
      <c r="J27" s="11"/>
      <c r="L27" s="11"/>
      <c r="M27" s="11"/>
      <c r="N27" s="11"/>
      <c r="O27" s="11"/>
      <c r="P27" s="11"/>
      <c r="Q27" s="30"/>
      <c r="R27" s="11"/>
      <c r="S27" s="11"/>
      <c r="T27" s="11"/>
      <c r="U27" s="11"/>
      <c r="V27" s="11"/>
      <c r="W27" s="11"/>
      <c r="X27" s="11"/>
      <c r="Y27" s="11"/>
      <c r="Z27" s="11"/>
    </row>
    <row r="28" spans="1:28" ht="21" customHeight="1">
      <c r="A28" s="12" t="s">
        <v>31</v>
      </c>
      <c r="F28" s="40" t="str">
        <f>+IF(F23="","",F17*F23)</f>
        <v/>
      </c>
      <c r="G28" s="40" t="str">
        <f t="shared" ref="G28:AA28" si="5">+IF(G23="","",G17*G23)</f>
        <v/>
      </c>
      <c r="H28" s="40" t="str">
        <f t="shared" si="5"/>
        <v/>
      </c>
      <c r="I28" s="40" t="str">
        <f t="shared" si="5"/>
        <v/>
      </c>
      <c r="J28" s="40" t="str">
        <f t="shared" si="5"/>
        <v/>
      </c>
      <c r="K28" s="40" t="str">
        <f t="shared" si="5"/>
        <v/>
      </c>
      <c r="L28" s="40" t="str">
        <f t="shared" si="5"/>
        <v/>
      </c>
      <c r="M28" s="40" t="str">
        <f t="shared" si="5"/>
        <v/>
      </c>
      <c r="N28" s="40" t="str">
        <f t="shared" si="5"/>
        <v/>
      </c>
      <c r="O28" s="40" t="str">
        <f t="shared" si="5"/>
        <v/>
      </c>
      <c r="P28" s="40" t="str">
        <f t="shared" si="5"/>
        <v/>
      </c>
      <c r="Q28" s="40" t="str">
        <f t="shared" si="5"/>
        <v/>
      </c>
      <c r="R28" s="40" t="str">
        <f t="shared" si="5"/>
        <v/>
      </c>
      <c r="S28" s="40" t="str">
        <f t="shared" si="5"/>
        <v/>
      </c>
      <c r="T28" s="40" t="str">
        <f t="shared" si="5"/>
        <v/>
      </c>
      <c r="U28" s="40" t="str">
        <f t="shared" si="5"/>
        <v/>
      </c>
      <c r="V28" s="40" t="str">
        <f t="shared" si="5"/>
        <v/>
      </c>
      <c r="W28" s="40" t="str">
        <f t="shared" si="5"/>
        <v/>
      </c>
      <c r="X28" s="40" t="str">
        <f t="shared" si="5"/>
        <v/>
      </c>
      <c r="Y28" s="40" t="str">
        <f t="shared" si="5"/>
        <v/>
      </c>
      <c r="Z28" s="40" t="str">
        <f t="shared" si="5"/>
        <v/>
      </c>
      <c r="AA28" s="40" t="str">
        <f t="shared" si="5"/>
        <v/>
      </c>
      <c r="AB28" s="12"/>
    </row>
    <row r="29" spans="1:28">
      <c r="U29" s="12"/>
      <c r="AB29" s="12"/>
    </row>
    <row r="30" spans="1:28" ht="13.5" customHeight="1">
      <c r="U30" s="12"/>
      <c r="Y30" s="101" t="s">
        <v>57</v>
      </c>
      <c r="Z30" s="101"/>
      <c r="AA30" s="101"/>
      <c r="AB30" s="101"/>
    </row>
    <row r="31" spans="1:28" ht="20.25" customHeight="1">
      <c r="Y31" s="101"/>
      <c r="Z31" s="101"/>
      <c r="AA31" s="101"/>
      <c r="AB31" s="101"/>
    </row>
    <row r="32" spans="1:28">
      <c r="Y32" s="101"/>
      <c r="Z32" s="101"/>
      <c r="AA32" s="101"/>
      <c r="AB32" s="101"/>
    </row>
    <row r="33" spans="23:28">
      <c r="Y33" s="101"/>
      <c r="Z33" s="101"/>
      <c r="AA33" s="101"/>
      <c r="AB33" s="101"/>
    </row>
    <row r="34" spans="23:28">
      <c r="Y34" s="101"/>
      <c r="Z34" s="101"/>
      <c r="AA34" s="101"/>
      <c r="AB34" s="101"/>
    </row>
    <row r="35" spans="23:28">
      <c r="Y35" s="101"/>
      <c r="Z35" s="101"/>
      <c r="AA35" s="101"/>
      <c r="AB35" s="101"/>
    </row>
    <row r="39" spans="23:28" ht="13.5" thickBot="1"/>
    <row r="40" spans="23:28" ht="13.5" thickBot="1">
      <c r="Y40" s="126" t="s">
        <v>52</v>
      </c>
      <c r="Z40" s="127"/>
      <c r="AA40" s="141">
        <f>+SUM(F26:AA26)</f>
        <v>0</v>
      </c>
      <c r="AB40" s="126"/>
    </row>
    <row r="41" spans="23:28">
      <c r="Y41" s="128"/>
      <c r="Z41" s="85"/>
      <c r="AA41" s="142"/>
      <c r="AB41" s="143"/>
    </row>
    <row r="42" spans="23:28" ht="13.5" thickBot="1">
      <c r="Y42" s="133" t="s">
        <v>53</v>
      </c>
      <c r="Z42" s="134"/>
      <c r="AA42" s="144">
        <f>+SUM(F28:AA28)</f>
        <v>0</v>
      </c>
      <c r="AB42" s="145"/>
    </row>
    <row r="43" spans="23:28" ht="13.5" thickBot="1">
      <c r="Y43" s="135"/>
      <c r="Z43" s="136"/>
      <c r="AA43" s="146"/>
      <c r="AB43" s="135"/>
    </row>
    <row r="45" spans="23:28" ht="13.5" thickBot="1"/>
    <row r="46" spans="23:28">
      <c r="W46" s="92" t="s">
        <v>77</v>
      </c>
      <c r="X46" s="93"/>
      <c r="Y46" s="98"/>
      <c r="Z46" s="98"/>
      <c r="AA46" s="98"/>
      <c r="AB46" s="93"/>
    </row>
    <row r="47" spans="23:28">
      <c r="W47" s="94"/>
      <c r="X47" s="95"/>
      <c r="Y47" s="99"/>
      <c r="Z47" s="99"/>
      <c r="AA47" s="99"/>
      <c r="AB47" s="95"/>
    </row>
    <row r="48" spans="23:28" ht="13.5" thickBot="1">
      <c r="W48" s="96"/>
      <c r="X48" s="97"/>
      <c r="Y48" s="100"/>
      <c r="Z48" s="100"/>
      <c r="AA48" s="100"/>
      <c r="AB48" s="97"/>
    </row>
    <row r="50" spans="25:25">
      <c r="Y50" s="58" t="s">
        <v>76</v>
      </c>
    </row>
  </sheetData>
  <mergeCells count="7">
    <mergeCell ref="W46:X48"/>
    <mergeCell ref="Y46:AB48"/>
    <mergeCell ref="Y30:AB35"/>
    <mergeCell ref="Y40:Z41"/>
    <mergeCell ref="AA40:AB41"/>
    <mergeCell ref="Y42:Z43"/>
    <mergeCell ref="AA42:AB43"/>
  </mergeCells>
  <phoneticPr fontId="1"/>
  <conditionalFormatting sqref="E5:E15">
    <cfRule type="cellIs" dxfId="15" priority="1" operator="equal">
      <formula>$AD$3</formula>
    </cfRule>
    <cfRule type="cellIs" dxfId="14" priority="2" operator="equal">
      <formula>$AD$2</formula>
    </cfRule>
  </conditionalFormatting>
  <dataValidations count="1">
    <dataValidation type="list" allowBlank="1" showInputMessage="1" showErrorMessage="1" sqref="E5:E15" xr:uid="{00000000-0002-0000-0400-000000000000}">
      <formula1>$AD$2:$AD$3</formula1>
    </dataValidation>
  </dataValidations>
  <pageMargins left="0.7" right="0.7" top="0.75" bottom="0.75" header="0.3" footer="0.3"/>
  <pageSetup paperSize="8"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（様式）R5.12.1～R6.3.31（大規模施設等）</vt:lpstr>
      <vt:lpstr>（様式）R5.12.1～R6.3.31（小規模施設等）</vt:lpstr>
      <vt:lpstr>（記載例）5.12.1～R6.3.31（大規模施設等）</vt:lpstr>
      <vt:lpstr>（記載例）R5.12.1～R6.3.31（小規模施設等）　</vt:lpstr>
      <vt:lpstr>（様式）R5.10.1～11.30（大規模施設等）</vt:lpstr>
      <vt:lpstr>（様式）R5.10.1～11.30（小規模施設等）</vt:lpstr>
      <vt:lpstr>（様式）R5.5.8～9.30（大規模施設等） </vt:lpstr>
      <vt:lpstr>（様式）R5.5.8～9.30以降（小規模施設等）</vt:lpstr>
      <vt:lpstr>（様式）R5.4.1～5.7（大規模施設等）</vt:lpstr>
      <vt:lpstr>（様式）R5.4.1～5.7（小規模施設等）</vt:lpstr>
      <vt:lpstr>（記載例）R5.10.1～（大規模施設等） </vt:lpstr>
      <vt:lpstr>（記載例）R5.10.1～（小規模施設等）</vt:lpstr>
      <vt:lpstr>（記載例）R5.5.8～9.30（大規模施設等）</vt:lpstr>
      <vt:lpstr>（記載例）R5.5.8～9.30（小規模施設等）</vt:lpstr>
      <vt:lpstr>（記載例）R5.4.1～5.7（大規模施設等）</vt:lpstr>
      <vt:lpstr>（記載例）R5.4.1～5.7（小規模施設等）</vt:lpstr>
      <vt:lpstr>'（記載例）5.12.1～R6.3.31（大規模施設等）'!Print_Area</vt:lpstr>
      <vt:lpstr>'（記載例）R5.10.1～（小規模施設等）'!Print_Area</vt:lpstr>
      <vt:lpstr>'（記載例）R5.10.1～（大規模施設等） '!Print_Area</vt:lpstr>
      <vt:lpstr>'（記載例）R5.12.1～R6.3.31（小規模施設等）　'!Print_Area</vt:lpstr>
      <vt:lpstr>'（記載例）R5.4.1～5.7（小規模施設等）'!Print_Area</vt:lpstr>
      <vt:lpstr>'（記載例）R5.4.1～5.7（大規模施設等）'!Print_Area</vt:lpstr>
      <vt:lpstr>'（記載例）R5.5.8～9.30（小規模施設等）'!Print_Area</vt:lpstr>
      <vt:lpstr>'（記載例）R5.5.8～9.30（大規模施設等）'!Print_Area</vt:lpstr>
      <vt:lpstr>'（様式）R5.10.1～11.30（小規模施設等）'!Print_Area</vt:lpstr>
      <vt:lpstr>'（様式）R5.10.1～11.30（大規模施設等）'!Print_Area</vt:lpstr>
      <vt:lpstr>'（様式）R5.12.1～R6.3.31（小規模施設等）'!Print_Area</vt:lpstr>
      <vt:lpstr>'（様式）R5.12.1～R6.3.31（大規模施設等）'!Print_Area</vt:lpstr>
      <vt:lpstr>'（様式）R5.4.1～5.7（小規模施設等）'!Print_Area</vt:lpstr>
      <vt:lpstr>'（様式）R5.4.1～5.7（大規模施設等）'!Print_Area</vt:lpstr>
      <vt:lpstr>'（様式）R5.5.8～9.30（大規模施設等） '!Print_Area</vt:lpstr>
      <vt:lpstr>'（様式）R5.5.8～9.30以降（小規模施設等）'!Print_Area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2024-03-23T08:49:24Z</cp:lastPrinted>
  <dcterms:created xsi:type="dcterms:W3CDTF">2018-01-05T08:28:31Z</dcterms:created>
  <dcterms:modified xsi:type="dcterms:W3CDTF">2024-03-23T08:49:37Z</dcterms:modified>
</cp:coreProperties>
</file>