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7777私用\漁績\"/>
    </mc:Choice>
  </mc:AlternateContent>
  <bookViews>
    <workbookView xWindow="0" yWindow="0" windowWidth="20490" windowHeight="7365"/>
  </bookViews>
  <sheets>
    <sheet name="漁績報告" sheetId="5" r:id="rId1"/>
    <sheet name="別紙" sheetId="1" r:id="rId2"/>
    <sheet name="TAC報告" sheetId="9" r:id="rId3"/>
    <sheet name="リスト" sheetId="7" r:id="rId4"/>
  </sheets>
  <definedNames>
    <definedName name="_xlnm.Print_Area" localSheetId="1">別紙!$A$2:$AY$402</definedName>
    <definedName name="_xlnm.Print_Titles" localSheetId="1">別紙!$A:$C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9" l="1"/>
  <c r="C13" i="9"/>
  <c r="H3" i="5" l="1"/>
  <c r="H2" i="5"/>
  <c r="AY402" i="1" l="1"/>
  <c r="AY6"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1" i="1"/>
  <c r="AY112" i="1"/>
  <c r="AY113" i="1"/>
  <c r="AY114" i="1"/>
  <c r="AY115" i="1"/>
  <c r="AY116" i="1"/>
  <c r="AY117" i="1"/>
  <c r="AY118" i="1"/>
  <c r="AY119" i="1"/>
  <c r="AY120" i="1"/>
  <c r="AY121" i="1"/>
  <c r="AY122" i="1"/>
  <c r="AY123" i="1"/>
  <c r="AY124" i="1"/>
  <c r="AY125" i="1"/>
  <c r="AY126" i="1"/>
  <c r="AY127" i="1"/>
  <c r="AY128" i="1"/>
  <c r="AY129" i="1"/>
  <c r="AY130" i="1"/>
  <c r="AY131" i="1"/>
  <c r="AY132" i="1"/>
  <c r="AY133" i="1"/>
  <c r="AY134" i="1"/>
  <c r="AY135" i="1"/>
  <c r="AY136" i="1"/>
  <c r="AY137" i="1"/>
  <c r="AY138" i="1"/>
  <c r="AY139" i="1"/>
  <c r="AY140" i="1"/>
  <c r="AY141" i="1"/>
  <c r="AY142" i="1"/>
  <c r="AY143" i="1"/>
  <c r="AY144" i="1"/>
  <c r="AY145" i="1"/>
  <c r="AY146" i="1"/>
  <c r="AY147" i="1"/>
  <c r="AY148" i="1"/>
  <c r="AY149" i="1"/>
  <c r="AY150" i="1"/>
  <c r="AY151" i="1"/>
  <c r="AY152" i="1"/>
  <c r="AY153" i="1"/>
  <c r="AY154" i="1"/>
  <c r="AY155" i="1"/>
  <c r="AY156" i="1"/>
  <c r="AY157" i="1"/>
  <c r="AY158" i="1"/>
  <c r="AY159" i="1"/>
  <c r="AY160" i="1"/>
  <c r="AY161" i="1"/>
  <c r="AY162" i="1"/>
  <c r="AY163" i="1"/>
  <c r="AY164" i="1"/>
  <c r="AY165" i="1"/>
  <c r="AY166" i="1"/>
  <c r="AY167" i="1"/>
  <c r="AY168" i="1"/>
  <c r="AY169" i="1"/>
  <c r="AY170" i="1"/>
  <c r="AY171" i="1"/>
  <c r="AY172" i="1"/>
  <c r="AY173" i="1"/>
  <c r="AY174" i="1"/>
  <c r="AY175" i="1"/>
  <c r="AY176" i="1"/>
  <c r="AY177" i="1"/>
  <c r="AY178" i="1"/>
  <c r="AY179" i="1"/>
  <c r="AY180" i="1"/>
  <c r="AY181" i="1"/>
  <c r="AY182" i="1"/>
  <c r="AY183" i="1"/>
  <c r="AY184" i="1"/>
  <c r="AY185" i="1"/>
  <c r="AY186" i="1"/>
  <c r="AY187" i="1"/>
  <c r="AY188" i="1"/>
  <c r="AY189" i="1"/>
  <c r="AY190" i="1"/>
  <c r="AY191" i="1"/>
  <c r="AY192" i="1"/>
  <c r="AY193" i="1"/>
  <c r="AY194" i="1"/>
  <c r="AY195" i="1"/>
  <c r="AY196" i="1"/>
  <c r="AY197" i="1"/>
  <c r="AY198" i="1"/>
  <c r="AY199" i="1"/>
  <c r="AY200" i="1"/>
  <c r="AY201" i="1"/>
  <c r="AY202" i="1"/>
  <c r="AY203" i="1"/>
  <c r="AY204" i="1"/>
  <c r="AY205" i="1"/>
  <c r="AY206" i="1"/>
  <c r="AY207" i="1"/>
  <c r="AY208" i="1"/>
  <c r="AY209" i="1"/>
  <c r="AY210" i="1"/>
  <c r="AY211" i="1"/>
  <c r="AY212" i="1"/>
  <c r="AY213" i="1"/>
  <c r="AY214" i="1"/>
  <c r="AY215" i="1"/>
  <c r="AY216" i="1"/>
  <c r="AY217" i="1"/>
  <c r="AY218" i="1"/>
  <c r="AY219" i="1"/>
  <c r="AY220" i="1"/>
  <c r="AY221" i="1"/>
  <c r="AY222" i="1"/>
  <c r="AY223" i="1"/>
  <c r="AY224" i="1"/>
  <c r="AY225" i="1"/>
  <c r="AY226" i="1"/>
  <c r="AY227" i="1"/>
  <c r="AY228" i="1"/>
  <c r="AY229" i="1"/>
  <c r="AY230" i="1"/>
  <c r="AY231" i="1"/>
  <c r="AY232" i="1"/>
  <c r="AY233" i="1"/>
  <c r="AY234" i="1"/>
  <c r="AY235" i="1"/>
  <c r="AY236" i="1"/>
  <c r="AY237" i="1"/>
  <c r="AY238" i="1"/>
  <c r="AY239" i="1"/>
  <c r="AY240" i="1"/>
  <c r="AY241" i="1"/>
  <c r="AY242" i="1"/>
  <c r="AY243" i="1"/>
  <c r="AY244" i="1"/>
  <c r="AY245" i="1"/>
  <c r="AY246" i="1"/>
  <c r="AY247" i="1"/>
  <c r="AY248" i="1"/>
  <c r="AY249" i="1"/>
  <c r="AY250" i="1"/>
  <c r="AY251" i="1"/>
  <c r="AY252" i="1"/>
  <c r="AY253" i="1"/>
  <c r="AY254" i="1"/>
  <c r="AY255" i="1"/>
  <c r="AY256" i="1"/>
  <c r="AY257" i="1"/>
  <c r="AY258" i="1"/>
  <c r="AY259" i="1"/>
  <c r="AY260" i="1"/>
  <c r="AY261" i="1"/>
  <c r="AY262" i="1"/>
  <c r="AY263" i="1"/>
  <c r="AY264" i="1"/>
  <c r="AY265" i="1"/>
  <c r="AY266" i="1"/>
  <c r="AY267" i="1"/>
  <c r="AY268" i="1"/>
  <c r="AY269" i="1"/>
  <c r="AY270" i="1"/>
  <c r="AY271" i="1"/>
  <c r="AY272" i="1"/>
  <c r="AY273" i="1"/>
  <c r="AY274" i="1"/>
  <c r="AY275" i="1"/>
  <c r="AY276" i="1"/>
  <c r="AY277" i="1"/>
  <c r="AY278" i="1"/>
  <c r="AY279" i="1"/>
  <c r="AY280" i="1"/>
  <c r="AY281" i="1"/>
  <c r="AY282" i="1"/>
  <c r="AY283" i="1"/>
  <c r="AY284" i="1"/>
  <c r="AY285" i="1"/>
  <c r="AY286" i="1"/>
  <c r="AY287" i="1"/>
  <c r="AY288" i="1"/>
  <c r="AY289" i="1"/>
  <c r="AY290" i="1"/>
  <c r="AY291" i="1"/>
  <c r="AY292" i="1"/>
  <c r="AY293" i="1"/>
  <c r="AY294" i="1"/>
  <c r="AY295" i="1"/>
  <c r="AY296" i="1"/>
  <c r="AY297" i="1"/>
  <c r="AY298" i="1"/>
  <c r="AY299" i="1"/>
  <c r="AY300" i="1"/>
  <c r="AY301" i="1"/>
  <c r="AY302" i="1"/>
  <c r="AY303" i="1"/>
  <c r="AY304" i="1"/>
  <c r="AY305" i="1"/>
  <c r="AY306" i="1"/>
  <c r="AY307" i="1"/>
  <c r="AY308" i="1"/>
  <c r="AY309" i="1"/>
  <c r="AY310" i="1"/>
  <c r="AY311" i="1"/>
  <c r="AY312" i="1"/>
  <c r="AY313" i="1"/>
  <c r="AY314" i="1"/>
  <c r="AY315" i="1"/>
  <c r="AY316" i="1"/>
  <c r="AY317" i="1"/>
  <c r="AY318" i="1"/>
  <c r="AY319" i="1"/>
  <c r="AY320" i="1"/>
  <c r="AY321" i="1"/>
  <c r="AY322" i="1"/>
  <c r="AY323" i="1"/>
  <c r="AY324" i="1"/>
  <c r="AY325" i="1"/>
  <c r="AY326" i="1"/>
  <c r="AY327" i="1"/>
  <c r="AY328" i="1"/>
  <c r="AY329" i="1"/>
  <c r="AY330" i="1"/>
  <c r="AY331" i="1"/>
  <c r="AY332" i="1"/>
  <c r="AY333" i="1"/>
  <c r="AY334" i="1"/>
  <c r="AY335" i="1"/>
  <c r="AY336" i="1"/>
  <c r="AY337" i="1"/>
  <c r="AY338" i="1"/>
  <c r="AY339" i="1"/>
  <c r="AY340" i="1"/>
  <c r="AY341" i="1"/>
  <c r="AY342" i="1"/>
  <c r="AY343" i="1"/>
  <c r="AY344" i="1"/>
  <c r="AY345" i="1"/>
  <c r="AY346" i="1"/>
  <c r="AY347" i="1"/>
  <c r="AY348" i="1"/>
  <c r="AY349" i="1"/>
  <c r="AY350" i="1"/>
  <c r="AY351" i="1"/>
  <c r="AY352" i="1"/>
  <c r="AY353" i="1"/>
  <c r="AY354" i="1"/>
  <c r="AY355" i="1"/>
  <c r="AY356" i="1"/>
  <c r="AY357" i="1"/>
  <c r="AY358" i="1"/>
  <c r="AY359" i="1"/>
  <c r="AY360" i="1"/>
  <c r="AY361" i="1"/>
  <c r="AY362" i="1"/>
  <c r="AY363" i="1"/>
  <c r="AY364" i="1"/>
  <c r="AY365" i="1"/>
  <c r="AY366" i="1"/>
  <c r="AY367" i="1"/>
  <c r="AY368" i="1"/>
  <c r="AY369" i="1"/>
  <c r="AY370" i="1"/>
  <c r="AY371" i="1"/>
  <c r="AY372" i="1"/>
  <c r="AY373" i="1"/>
  <c r="AY374" i="1"/>
  <c r="AY375" i="1"/>
  <c r="AY376" i="1"/>
  <c r="AY377" i="1"/>
  <c r="AY378" i="1"/>
  <c r="AY379" i="1"/>
  <c r="AY380" i="1"/>
  <c r="AY381" i="1"/>
  <c r="AY382" i="1"/>
  <c r="AY383" i="1"/>
  <c r="AY384" i="1"/>
  <c r="AY385" i="1"/>
  <c r="AY386" i="1"/>
  <c r="AY387" i="1"/>
  <c r="AY388" i="1"/>
  <c r="AY389" i="1"/>
  <c r="AY390" i="1"/>
  <c r="AY391" i="1"/>
  <c r="AY392" i="1"/>
  <c r="AY393" i="1"/>
  <c r="AY394" i="1"/>
  <c r="AY395" i="1"/>
  <c r="AY396" i="1"/>
  <c r="AY397" i="1"/>
  <c r="AY398" i="1"/>
  <c r="AY399" i="1"/>
  <c r="AY400" i="1"/>
  <c r="AY401" i="1"/>
  <c r="G8" i="9"/>
  <c r="G7" i="9"/>
  <c r="B48" i="9" l="1"/>
  <c r="F48" i="9" s="1"/>
  <c r="B47" i="9"/>
  <c r="F47" i="9" s="1"/>
  <c r="B46" i="9"/>
  <c r="F46" i="9" s="1"/>
  <c r="B45" i="9"/>
  <c r="F45" i="9" s="1"/>
  <c r="B44" i="9"/>
  <c r="F44" i="9" s="1"/>
  <c r="B43" i="9"/>
  <c r="F43" i="9" s="1"/>
  <c r="B42" i="9"/>
  <c r="F42" i="9" s="1"/>
  <c r="B41" i="9"/>
  <c r="F41" i="9" s="1"/>
  <c r="B40" i="9"/>
  <c r="F40" i="9" s="1"/>
  <c r="B39" i="9"/>
  <c r="F39" i="9" s="1"/>
  <c r="B38" i="9"/>
  <c r="F38" i="9" s="1"/>
  <c r="B37" i="9"/>
  <c r="F37" i="9" s="1"/>
  <c r="B36" i="9"/>
  <c r="F36" i="9" s="1"/>
  <c r="B35" i="9"/>
  <c r="F35" i="9" s="1"/>
  <c r="B34" i="9"/>
  <c r="F34" i="9" s="1"/>
  <c r="B33" i="9"/>
  <c r="F33" i="9" s="1"/>
  <c r="B32" i="9"/>
  <c r="F32" i="9" s="1"/>
  <c r="B31" i="9"/>
  <c r="F31" i="9" s="1"/>
  <c r="B30" i="9"/>
  <c r="F30" i="9" s="1"/>
  <c r="B29" i="9"/>
  <c r="F29" i="9" s="1"/>
  <c r="B28" i="9"/>
  <c r="F28" i="9" s="1"/>
  <c r="B27" i="9"/>
  <c r="F27" i="9" s="1"/>
  <c r="B26" i="9"/>
  <c r="F26" i="9" s="1"/>
  <c r="B25" i="9"/>
  <c r="F25" i="9" s="1"/>
  <c r="B24" i="9"/>
  <c r="F24" i="9" s="1"/>
  <c r="B23" i="9"/>
  <c r="F23" i="9" s="1"/>
  <c r="B22" i="9"/>
  <c r="F22" i="9" s="1"/>
  <c r="B21" i="9"/>
  <c r="F21" i="9" s="1"/>
  <c r="B20" i="9"/>
  <c r="F20" i="9" s="1"/>
  <c r="B19" i="9"/>
  <c r="F19" i="9" s="1"/>
  <c r="B18" i="9"/>
  <c r="G3" i="9"/>
  <c r="F18" i="9" l="1"/>
  <c r="G18" i="9"/>
  <c r="E21" i="9"/>
  <c r="G21" i="9"/>
  <c r="C21" i="9"/>
  <c r="H21" i="9"/>
  <c r="D21" i="9"/>
  <c r="E25" i="9"/>
  <c r="G25" i="9"/>
  <c r="C25" i="9"/>
  <c r="H25" i="9"/>
  <c r="D25" i="9"/>
  <c r="E29" i="9"/>
  <c r="G29" i="9"/>
  <c r="D29" i="9"/>
  <c r="C29" i="9"/>
  <c r="H29" i="9"/>
  <c r="E33" i="9"/>
  <c r="G33" i="9"/>
  <c r="C33" i="9"/>
  <c r="D33" i="9"/>
  <c r="H33" i="9"/>
  <c r="E37" i="9"/>
  <c r="G37" i="9"/>
  <c r="D37" i="9"/>
  <c r="H37" i="9"/>
  <c r="C37" i="9"/>
  <c r="E41" i="9"/>
  <c r="G41" i="9"/>
  <c r="D41" i="9"/>
  <c r="H41" i="9"/>
  <c r="C41" i="9"/>
  <c r="E45" i="9"/>
  <c r="G45" i="9"/>
  <c r="D45" i="9"/>
  <c r="C45" i="9"/>
  <c r="H45" i="9"/>
  <c r="D22" i="9"/>
  <c r="E22" i="9"/>
  <c r="G22" i="9"/>
  <c r="H22" i="9"/>
  <c r="C22" i="9"/>
  <c r="D26" i="9"/>
  <c r="E26" i="9"/>
  <c r="C26" i="9"/>
  <c r="H26" i="9"/>
  <c r="G26" i="9"/>
  <c r="D30" i="9"/>
  <c r="E30" i="9"/>
  <c r="H30" i="9"/>
  <c r="C30" i="9"/>
  <c r="G30" i="9"/>
  <c r="D34" i="9"/>
  <c r="E34" i="9"/>
  <c r="C34" i="9"/>
  <c r="H34" i="9"/>
  <c r="G34" i="9"/>
  <c r="D38" i="9"/>
  <c r="E38" i="9"/>
  <c r="H38" i="9"/>
  <c r="C38" i="9"/>
  <c r="G38" i="9"/>
  <c r="D42" i="9"/>
  <c r="E42" i="9"/>
  <c r="C42" i="9"/>
  <c r="G42" i="9"/>
  <c r="H42" i="9"/>
  <c r="D46" i="9"/>
  <c r="E46" i="9"/>
  <c r="H46" i="9"/>
  <c r="C46" i="9"/>
  <c r="G46" i="9"/>
  <c r="C19" i="9"/>
  <c r="H19" i="9"/>
  <c r="D19" i="9"/>
  <c r="E19" i="9"/>
  <c r="G19" i="9"/>
  <c r="C23" i="9"/>
  <c r="H23" i="9"/>
  <c r="D23" i="9"/>
  <c r="E23" i="9"/>
  <c r="G23" i="9"/>
  <c r="C27" i="9"/>
  <c r="H27" i="9"/>
  <c r="D27" i="9"/>
  <c r="G27" i="9"/>
  <c r="E27" i="9"/>
  <c r="C31" i="9"/>
  <c r="H31" i="9"/>
  <c r="D31" i="9"/>
  <c r="G31" i="9"/>
  <c r="E31" i="9"/>
  <c r="C35" i="9"/>
  <c r="H35" i="9"/>
  <c r="D35" i="9"/>
  <c r="G35" i="9"/>
  <c r="E35" i="9"/>
  <c r="C39" i="9"/>
  <c r="H39" i="9"/>
  <c r="D39" i="9"/>
  <c r="E39" i="9"/>
  <c r="G39" i="9"/>
  <c r="C43" i="9"/>
  <c r="H43" i="9"/>
  <c r="D43" i="9"/>
  <c r="G43" i="9"/>
  <c r="E43" i="9"/>
  <c r="C47" i="9"/>
  <c r="H47" i="9"/>
  <c r="D47" i="9"/>
  <c r="G47" i="9"/>
  <c r="E47" i="9"/>
  <c r="G20" i="9"/>
  <c r="C20" i="9"/>
  <c r="H20" i="9"/>
  <c r="D20" i="9"/>
  <c r="E20" i="9"/>
  <c r="G24" i="9"/>
  <c r="C24" i="9"/>
  <c r="H24" i="9"/>
  <c r="D24" i="9"/>
  <c r="E24" i="9"/>
  <c r="G28" i="9"/>
  <c r="C28" i="9"/>
  <c r="H28" i="9"/>
  <c r="D28" i="9"/>
  <c r="E28" i="9"/>
  <c r="G32" i="9"/>
  <c r="C32" i="9"/>
  <c r="H32" i="9"/>
  <c r="E32" i="9"/>
  <c r="D32" i="9"/>
  <c r="G36" i="9"/>
  <c r="C36" i="9"/>
  <c r="H36" i="9"/>
  <c r="D36" i="9"/>
  <c r="E36" i="9"/>
  <c r="G40" i="9"/>
  <c r="C40" i="9"/>
  <c r="H40" i="9"/>
  <c r="E40" i="9"/>
  <c r="D40" i="9"/>
  <c r="G44" i="9"/>
  <c r="C44" i="9"/>
  <c r="H44" i="9"/>
  <c r="E44" i="9"/>
  <c r="D44" i="9"/>
  <c r="G48" i="9"/>
  <c r="C48" i="9"/>
  <c r="H48" i="9"/>
  <c r="E48" i="9"/>
  <c r="D48" i="9"/>
  <c r="H18" i="9"/>
  <c r="C18" i="9"/>
  <c r="E18" i="9"/>
  <c r="D18" i="9"/>
  <c r="AY5" i="1" l="1"/>
  <c r="AY3" i="1" l="1"/>
  <c r="AY4" i="1" l="1"/>
</calcChain>
</file>

<file path=xl/comments1.xml><?xml version="1.0" encoding="utf-8"?>
<comments xmlns="http://schemas.openxmlformats.org/spreadsheetml/2006/main">
  <authors>
    <author>宇野</author>
  </authors>
  <commentList>
    <comment ref="B5" authorId="0" shapeId="0">
      <text>
        <r>
          <rPr>
            <sz val="12"/>
            <color indexed="81"/>
            <rFont val="HGPｺﾞｼｯｸM"/>
            <family val="3"/>
            <charset val="128"/>
          </rPr>
          <t>数字を入力（文字不要）</t>
        </r>
      </text>
    </comment>
    <comment ref="D5" authorId="0" shapeId="0">
      <text>
        <r>
          <rPr>
            <sz val="12"/>
            <color indexed="81"/>
            <rFont val="HGPｺﾞｼｯｸM"/>
            <family val="3"/>
            <charset val="128"/>
          </rPr>
          <t>数字を入力（文字不要）</t>
        </r>
      </text>
    </comment>
    <comment ref="F6" authorId="0" shapeId="0">
      <text>
        <r>
          <rPr>
            <sz val="12"/>
            <color indexed="81"/>
            <rFont val="HGPｺﾞｼｯｸM"/>
            <family val="3"/>
            <charset val="128"/>
          </rPr>
          <t>リストから主な漁業種類の順に選択</t>
        </r>
      </text>
    </comment>
  </commentList>
</comments>
</file>

<file path=xl/comments2.xml><?xml version="1.0" encoding="utf-8"?>
<comments xmlns="http://schemas.openxmlformats.org/spreadsheetml/2006/main">
  <authors>
    <author>宇野</author>
  </authors>
  <commentList>
    <comment ref="B2" authorId="0" shapeId="0">
      <text>
        <r>
          <rPr>
            <sz val="9"/>
            <color indexed="81"/>
            <rFont val="HGPｺﾞｼｯｸM"/>
            <family val="3"/>
            <charset val="128"/>
          </rPr>
          <t>リストから選択</t>
        </r>
      </text>
    </comment>
  </commentList>
</comments>
</file>

<file path=xl/comments3.xml><?xml version="1.0" encoding="utf-8"?>
<comments xmlns="http://schemas.openxmlformats.org/spreadsheetml/2006/main">
  <authors>
    <author>宇野</author>
  </authors>
  <commentList>
    <comment ref="F13" authorId="0" shapeId="0">
      <text>
        <r>
          <rPr>
            <sz val="10"/>
            <color indexed="81"/>
            <rFont val="MS P ゴシック"/>
            <family val="3"/>
            <charset val="128"/>
          </rPr>
          <t>漁船の名称入力</t>
        </r>
      </text>
    </comment>
  </commentList>
</comments>
</file>

<file path=xl/comments4.xml><?xml version="1.0" encoding="utf-8"?>
<comments xmlns="http://schemas.openxmlformats.org/spreadsheetml/2006/main">
  <authors>
    <author>宇野</author>
  </authors>
  <commentList>
    <comment ref="B35" authorId="0" shapeId="0">
      <text>
        <r>
          <rPr>
            <sz val="12"/>
            <color indexed="81"/>
            <rFont val="BIZ UDゴシック"/>
            <family val="3"/>
            <charset val="128"/>
          </rPr>
          <t>追加可能です</t>
        </r>
      </text>
    </comment>
  </commentList>
</comments>
</file>

<file path=xl/sharedStrings.xml><?xml version="1.0" encoding="utf-8"?>
<sst xmlns="http://schemas.openxmlformats.org/spreadsheetml/2006/main" count="175" uniqueCount="162">
  <si>
    <t>氏名</t>
    <rPh sb="0" eb="2">
      <t>シメイ</t>
    </rPh>
    <phoneticPr fontId="1"/>
  </si>
  <si>
    <t>その他</t>
    <rPh sb="2" eb="3">
      <t>タ</t>
    </rPh>
    <phoneticPr fontId="1"/>
  </si>
  <si>
    <t>計</t>
    <rPh sb="0" eb="1">
      <t>ケイ</t>
    </rPh>
    <phoneticPr fontId="1"/>
  </si>
  <si>
    <t>漁業種類</t>
    <rPh sb="0" eb="2">
      <t>ギョギョウ</t>
    </rPh>
    <rPh sb="2" eb="4">
      <t>シュルイ</t>
    </rPh>
    <phoneticPr fontId="3"/>
  </si>
  <si>
    <t>小型機船底びき網漁業</t>
    <rPh sb="0" eb="2">
      <t>コガタ</t>
    </rPh>
    <rPh sb="2" eb="4">
      <t>キセン</t>
    </rPh>
    <rPh sb="4" eb="5">
      <t>ソコ</t>
    </rPh>
    <phoneticPr fontId="3"/>
  </si>
  <si>
    <t>瀬戸内海機船船びき網漁業</t>
    <rPh sb="0" eb="4">
      <t>セトナイカ</t>
    </rPh>
    <rPh sb="4" eb="6">
      <t>キセン</t>
    </rPh>
    <rPh sb="6" eb="7">
      <t>フネ</t>
    </rPh>
    <rPh sb="9" eb="10">
      <t>アミ</t>
    </rPh>
    <rPh sb="10" eb="12">
      <t>ギョギョウ</t>
    </rPh>
    <phoneticPr fontId="3"/>
  </si>
  <si>
    <t>瀬戸内海いわし機船船びき網漁業</t>
    <rPh sb="0" eb="4">
      <t>セトナイカ</t>
    </rPh>
    <phoneticPr fontId="3"/>
  </si>
  <si>
    <t>うなぎ稚魚漁業</t>
    <rPh sb="3" eb="5">
      <t>チギョ</t>
    </rPh>
    <rPh sb="5" eb="7">
      <t>ギョギョウ</t>
    </rPh>
    <phoneticPr fontId="3"/>
  </si>
  <si>
    <t>機船船びき網漁業</t>
    <rPh sb="0" eb="2">
      <t>キセン</t>
    </rPh>
    <rPh sb="2" eb="3">
      <t>フネ</t>
    </rPh>
    <rPh sb="5" eb="6">
      <t>アミ</t>
    </rPh>
    <rPh sb="6" eb="8">
      <t>ギョギョウ</t>
    </rPh>
    <phoneticPr fontId="3"/>
  </si>
  <si>
    <t>いわし機船船びき網漁業</t>
    <rPh sb="3" eb="5">
      <t>キセン</t>
    </rPh>
    <rPh sb="5" eb="6">
      <t>フネ</t>
    </rPh>
    <rPh sb="8" eb="9">
      <t>アミ</t>
    </rPh>
    <rPh sb="9" eb="11">
      <t>ギョギョウ</t>
    </rPh>
    <phoneticPr fontId="3"/>
  </si>
  <si>
    <t>さより機船船びき網漁業</t>
    <rPh sb="3" eb="5">
      <t>キセン</t>
    </rPh>
    <rPh sb="5" eb="6">
      <t>フネ</t>
    </rPh>
    <rPh sb="8" eb="9">
      <t>アミ</t>
    </rPh>
    <rPh sb="9" eb="11">
      <t>ギョギョウ</t>
    </rPh>
    <phoneticPr fontId="3"/>
  </si>
  <si>
    <t>ごち網漁業</t>
    <rPh sb="2" eb="3">
      <t>アミ</t>
    </rPh>
    <rPh sb="3" eb="5">
      <t>ギョギョウ</t>
    </rPh>
    <phoneticPr fontId="3"/>
  </si>
  <si>
    <t>一そうロ－ラ－ごち網漁業</t>
    <rPh sb="0" eb="1">
      <t>イッ</t>
    </rPh>
    <phoneticPr fontId="3"/>
  </si>
  <si>
    <t>潜水器漁業</t>
    <rPh sb="0" eb="5">
      <t>センスイキ</t>
    </rPh>
    <phoneticPr fontId="3"/>
  </si>
  <si>
    <t>雑魚地びき網漁業</t>
    <rPh sb="0" eb="2">
      <t>ザツギョ</t>
    </rPh>
    <rPh sb="2" eb="3">
      <t>ジ</t>
    </rPh>
    <phoneticPr fontId="3"/>
  </si>
  <si>
    <t>固定式刺し網漁業</t>
    <rPh sb="0" eb="2">
      <t>コテイ</t>
    </rPh>
    <rPh sb="2" eb="3">
      <t>シキ</t>
    </rPh>
    <rPh sb="3" eb="4">
      <t>サ</t>
    </rPh>
    <rPh sb="5" eb="6">
      <t>アミ</t>
    </rPh>
    <rPh sb="6" eb="8">
      <t>ギョギョウ</t>
    </rPh>
    <phoneticPr fontId="3"/>
  </si>
  <si>
    <t>かれい、こち沖建網漁業</t>
    <rPh sb="6" eb="7">
      <t>オキ</t>
    </rPh>
    <rPh sb="7" eb="11">
      <t>タテ</t>
    </rPh>
    <phoneticPr fontId="3"/>
  </si>
  <si>
    <t>雑魚磯建網漁業</t>
    <rPh sb="0" eb="2">
      <t>ザツギョ</t>
    </rPh>
    <rPh sb="2" eb="5">
      <t>イソ</t>
    </rPh>
    <rPh sb="5" eb="7">
      <t>ギョギョウ</t>
    </rPh>
    <phoneticPr fontId="3"/>
  </si>
  <si>
    <t>かに建網漁業</t>
    <rPh sb="2" eb="6">
      <t>タテアミ</t>
    </rPh>
    <phoneticPr fontId="3"/>
  </si>
  <si>
    <t>えそ流し網漁業</t>
    <rPh sb="2" eb="3">
      <t>ナガ</t>
    </rPh>
    <rPh sb="4" eb="5">
      <t>アミ</t>
    </rPh>
    <rPh sb="5" eb="7">
      <t>ギョギョウ</t>
    </rPh>
    <phoneticPr fontId="3"/>
  </si>
  <si>
    <t>あじ流し網漁業</t>
    <rPh sb="2" eb="3">
      <t>ナガ</t>
    </rPh>
    <rPh sb="4" eb="5">
      <t>アミ</t>
    </rPh>
    <rPh sb="5" eb="7">
      <t>ギョギョウ</t>
    </rPh>
    <phoneticPr fontId="3"/>
  </si>
  <si>
    <t>さより流し網漁業</t>
    <rPh sb="3" eb="4">
      <t>ナガ</t>
    </rPh>
    <rPh sb="5" eb="6">
      <t>アミ</t>
    </rPh>
    <rPh sb="6" eb="8">
      <t>ギョギョウ</t>
    </rPh>
    <phoneticPr fontId="3"/>
  </si>
  <si>
    <t>さわら流し網漁業</t>
    <rPh sb="3" eb="4">
      <t>ナガ</t>
    </rPh>
    <rPh sb="5" eb="6">
      <t>アミ</t>
    </rPh>
    <rPh sb="6" eb="8">
      <t>ギョギョウ</t>
    </rPh>
    <phoneticPr fontId="3"/>
  </si>
  <si>
    <t>さごし流し網漁業</t>
    <rPh sb="3" eb="4">
      <t>ナガ</t>
    </rPh>
    <rPh sb="5" eb="6">
      <t>アミ</t>
    </rPh>
    <rPh sb="6" eb="8">
      <t>ギョギョウ</t>
    </rPh>
    <phoneticPr fontId="3"/>
  </si>
  <si>
    <t>さっぱ刺し網漁業</t>
    <rPh sb="3" eb="4">
      <t>サ</t>
    </rPh>
    <rPh sb="5" eb="6">
      <t>アミ</t>
    </rPh>
    <rPh sb="6" eb="8">
      <t>ギョギョウ</t>
    </rPh>
    <phoneticPr fontId="3"/>
  </si>
  <si>
    <t>このしろ刺し網漁業</t>
    <rPh sb="4" eb="5">
      <t>サ</t>
    </rPh>
    <rPh sb="6" eb="7">
      <t>アミ</t>
    </rPh>
    <rPh sb="7" eb="9">
      <t>ギョギョウ</t>
    </rPh>
    <phoneticPr fontId="3"/>
  </si>
  <si>
    <t>きす、かます刺し網漁業</t>
    <rPh sb="6" eb="7">
      <t>サ</t>
    </rPh>
    <rPh sb="8" eb="9">
      <t>アミ</t>
    </rPh>
    <rPh sb="9" eb="11">
      <t>ギョギョウ</t>
    </rPh>
    <phoneticPr fontId="3"/>
  </si>
  <si>
    <t>ぼら囲い刺し網漁業</t>
    <rPh sb="2" eb="3">
      <t>カコ</t>
    </rPh>
    <rPh sb="4" eb="5">
      <t>サ</t>
    </rPh>
    <rPh sb="6" eb="7">
      <t>アミ</t>
    </rPh>
    <rPh sb="7" eb="9">
      <t>ギョギョウ</t>
    </rPh>
    <phoneticPr fontId="3"/>
  </si>
  <si>
    <t>袋待網漁業</t>
    <rPh sb="0" eb="1">
      <t>フクロ</t>
    </rPh>
    <rPh sb="1" eb="2">
      <t>マ</t>
    </rPh>
    <rPh sb="2" eb="3">
      <t>アミ</t>
    </rPh>
    <rPh sb="3" eb="5">
      <t>ギョギョウ</t>
    </rPh>
    <phoneticPr fontId="3"/>
  </si>
  <si>
    <t>いかなご袋待網漁業</t>
    <rPh sb="4" eb="5">
      <t>フクロ</t>
    </rPh>
    <rPh sb="5" eb="6">
      <t>マ</t>
    </rPh>
    <rPh sb="6" eb="7">
      <t>アミ</t>
    </rPh>
    <rPh sb="7" eb="9">
      <t>ギョギョウ</t>
    </rPh>
    <phoneticPr fontId="3"/>
  </si>
  <si>
    <t>かご漁業</t>
    <rPh sb="2" eb="4">
      <t>ギョギョウ</t>
    </rPh>
    <phoneticPr fontId="3"/>
  </si>
  <si>
    <t>かにかご漁業</t>
    <rPh sb="4" eb="6">
      <t>ギョギョウ</t>
    </rPh>
    <phoneticPr fontId="3"/>
  </si>
  <si>
    <t>いか玉漁業</t>
    <rPh sb="2" eb="3">
      <t>タマ</t>
    </rPh>
    <rPh sb="3" eb="5">
      <t>ギョギョウ</t>
    </rPh>
    <phoneticPr fontId="3"/>
  </si>
  <si>
    <t>すくい網漁業</t>
    <rPh sb="3" eb="4">
      <t>アミ</t>
    </rPh>
    <rPh sb="4" eb="6">
      <t>ギョギョウ</t>
    </rPh>
    <phoneticPr fontId="3"/>
  </si>
  <si>
    <t>いわし、いかなご、さっぱたきよせすくい網漁業</t>
    <rPh sb="19" eb="20">
      <t>アミ</t>
    </rPh>
    <rPh sb="20" eb="22">
      <t>ギョギョウ</t>
    </rPh>
    <phoneticPr fontId="3"/>
  </si>
  <si>
    <t>たこつぼ漁業</t>
    <rPh sb="4" eb="6">
      <t>ギョギョウ</t>
    </rPh>
    <phoneticPr fontId="3"/>
  </si>
  <si>
    <t>文ちんこぎ漁業</t>
    <rPh sb="0" eb="1">
      <t>ブン</t>
    </rPh>
    <rPh sb="5" eb="7">
      <t>ギョギョウ</t>
    </rPh>
    <phoneticPr fontId="3"/>
  </si>
  <si>
    <t>ほこ突き漁業</t>
    <rPh sb="2" eb="3">
      <t>ツ</t>
    </rPh>
    <rPh sb="4" eb="6">
      <t>ギョギョウ</t>
    </rPh>
    <phoneticPr fontId="3"/>
  </si>
  <si>
    <t>火光利用ほこ突き漁業</t>
    <rPh sb="0" eb="1">
      <t>ヒ</t>
    </rPh>
    <rPh sb="1" eb="2">
      <t>ヒカリ</t>
    </rPh>
    <rPh sb="2" eb="4">
      <t>リヨウ</t>
    </rPh>
    <rPh sb="6" eb="7">
      <t>ツ</t>
    </rPh>
    <rPh sb="8" eb="10">
      <t>ギョギョウ</t>
    </rPh>
    <phoneticPr fontId="3"/>
  </si>
  <si>
    <t>小型定置網漁業</t>
    <rPh sb="0" eb="2">
      <t>コガタ</t>
    </rPh>
    <rPh sb="2" eb="4">
      <t>テイチ</t>
    </rPh>
    <rPh sb="4" eb="5">
      <t>アミ</t>
    </rPh>
    <rPh sb="5" eb="7">
      <t>ギョギョウ</t>
    </rPh>
    <phoneticPr fontId="3"/>
  </si>
  <si>
    <t>雑魚小型定置網漁業</t>
    <rPh sb="0" eb="9">
      <t>ザツギョ</t>
    </rPh>
    <phoneticPr fontId="3"/>
  </si>
  <si>
    <t>知事許可漁業の名称</t>
    <rPh sb="0" eb="2">
      <t>チジ</t>
    </rPh>
    <rPh sb="2" eb="4">
      <t>キョカ</t>
    </rPh>
    <rPh sb="4" eb="6">
      <t>ギョギョウ</t>
    </rPh>
    <rPh sb="7" eb="9">
      <t>メイショウ</t>
    </rPh>
    <phoneticPr fontId="3"/>
  </si>
  <si>
    <t>マイワシ</t>
    <phoneticPr fontId="1"/>
  </si>
  <si>
    <t>マアジ</t>
    <phoneticPr fontId="1"/>
  </si>
  <si>
    <t>漁業種類</t>
    <rPh sb="0" eb="2">
      <t>ギョギョウ</t>
    </rPh>
    <rPh sb="2" eb="4">
      <t>シュルイ</t>
    </rPh>
    <phoneticPr fontId="1"/>
  </si>
  <si>
    <t>許可番号</t>
    <rPh sb="0" eb="2">
      <t>キョカ</t>
    </rPh>
    <rPh sb="2" eb="4">
      <t>バンゴウ</t>
    </rPh>
    <phoneticPr fontId="1"/>
  </si>
  <si>
    <t>操業区域</t>
    <rPh sb="0" eb="2">
      <t>ソウギョウ</t>
    </rPh>
    <rPh sb="2" eb="4">
      <t>クイキ</t>
    </rPh>
    <phoneticPr fontId="1"/>
  </si>
  <si>
    <t>住所</t>
    <rPh sb="0" eb="2">
      <t>ジュウショ</t>
    </rPh>
    <phoneticPr fontId="1"/>
  </si>
  <si>
    <t>報告年月日</t>
    <rPh sb="0" eb="2">
      <t>ホウコク</t>
    </rPh>
    <rPh sb="2" eb="5">
      <t>ネンガッピ</t>
    </rPh>
    <phoneticPr fontId="1"/>
  </si>
  <si>
    <t>水揚年月日</t>
    <rPh sb="0" eb="2">
      <t>ミズア</t>
    </rPh>
    <rPh sb="2" eb="3">
      <t>ネン</t>
    </rPh>
    <rPh sb="3" eb="4">
      <t>ツキ</t>
    </rPh>
    <rPh sb="4" eb="5">
      <t>ヒ</t>
    </rPh>
    <phoneticPr fontId="1"/>
  </si>
  <si>
    <t>備考</t>
    <rPh sb="0" eb="2">
      <t>ビコウ</t>
    </rPh>
    <phoneticPr fontId="1"/>
  </si>
  <si>
    <t>年度</t>
    <rPh sb="0" eb="2">
      <t>ネンド</t>
    </rPh>
    <phoneticPr fontId="1"/>
  </si>
  <si>
    <t>委任先</t>
    <rPh sb="0" eb="2">
      <t>イニン</t>
    </rPh>
    <rPh sb="2" eb="3">
      <t>サキ</t>
    </rPh>
    <phoneticPr fontId="1"/>
  </si>
  <si>
    <t>使用漁船</t>
    <rPh sb="0" eb="2">
      <t>シヨウ</t>
    </rPh>
    <rPh sb="2" eb="4">
      <t>ギョセン</t>
    </rPh>
    <phoneticPr fontId="1"/>
  </si>
  <si>
    <t>資源管理に関する取組の実施状況その他の資源管理の状況</t>
    <rPh sb="5" eb="6">
      <t>カン</t>
    </rPh>
    <rPh sb="8" eb="9">
      <t>ト</t>
    </rPh>
    <rPh sb="9" eb="10">
      <t>ク</t>
    </rPh>
    <rPh sb="11" eb="13">
      <t>ジッシ</t>
    </rPh>
    <rPh sb="13" eb="15">
      <t>ジョウキョウ</t>
    </rPh>
    <rPh sb="17" eb="18">
      <t>タ</t>
    </rPh>
    <rPh sb="19" eb="21">
      <t>シゲン</t>
    </rPh>
    <rPh sb="21" eb="23">
      <t>カンリ</t>
    </rPh>
    <rPh sb="24" eb="26">
      <t>ジョウキョウ</t>
    </rPh>
    <phoneticPr fontId="1"/>
  </si>
  <si>
    <t>報告期間</t>
    <rPh sb="0" eb="2">
      <t>ホウコク</t>
    </rPh>
    <rPh sb="2" eb="4">
      <t>キカン</t>
    </rPh>
    <phoneticPr fontId="1"/>
  </si>
  <si>
    <t>漁業生産の実績等</t>
    <rPh sb="0" eb="2">
      <t>ギョギョウ</t>
    </rPh>
    <rPh sb="2" eb="4">
      <t>セイサン</t>
    </rPh>
    <rPh sb="5" eb="7">
      <t>ジッセキ</t>
    </rPh>
    <rPh sb="7" eb="8">
      <t>トウ</t>
    </rPh>
    <phoneticPr fontId="1"/>
  </si>
  <si>
    <t>資源管理の状況等の報告</t>
    <rPh sb="0" eb="2">
      <t>シゲン</t>
    </rPh>
    <rPh sb="2" eb="4">
      <t>カンリ</t>
    </rPh>
    <rPh sb="5" eb="7">
      <t>ジョウキョウ</t>
    </rPh>
    <rPh sb="7" eb="8">
      <t>トウ</t>
    </rPh>
    <rPh sb="9" eb="11">
      <t>ホウコク</t>
    </rPh>
    <phoneticPr fontId="1"/>
  </si>
  <si>
    <t>小型機船底びき網漁業</t>
    <rPh sb="0" eb="2">
      <t>コガタ</t>
    </rPh>
    <rPh sb="2" eb="4">
      <t>キセン</t>
    </rPh>
    <rPh sb="4" eb="5">
      <t>ソコ</t>
    </rPh>
    <rPh sb="7" eb="8">
      <t>アミ</t>
    </rPh>
    <rPh sb="8" eb="10">
      <t>ギョギョウ</t>
    </rPh>
    <phoneticPr fontId="3"/>
  </si>
  <si>
    <t>流し網漁業</t>
    <rPh sb="0" eb="1">
      <t>ナガ</t>
    </rPh>
    <rPh sb="2" eb="3">
      <t>アミ</t>
    </rPh>
    <rPh sb="3" eb="5">
      <t>ギョギョウ</t>
    </rPh>
    <phoneticPr fontId="1"/>
  </si>
  <si>
    <t>刺し網漁業</t>
    <rPh sb="0" eb="1">
      <t>サ</t>
    </rPh>
    <rPh sb="2" eb="3">
      <t>アミ</t>
    </rPh>
    <rPh sb="3" eb="5">
      <t>ギョギョウ</t>
    </rPh>
    <phoneticPr fontId="1"/>
  </si>
  <si>
    <t>※別様式</t>
    <rPh sb="1" eb="2">
      <t>ベツ</t>
    </rPh>
    <rPh sb="2" eb="4">
      <t>ヨウシキ</t>
    </rPh>
    <phoneticPr fontId="1"/>
  </si>
  <si>
    <t>（別紙）</t>
    <rPh sb="1" eb="3">
      <t>ベッシ</t>
    </rPh>
    <phoneticPr fontId="1"/>
  </si>
  <si>
    <t>（単位：kg）</t>
    <rPh sb="1" eb="3">
      <t>タンイ</t>
    </rPh>
    <phoneticPr fontId="1"/>
  </si>
  <si>
    <t>(カ行)</t>
    <rPh sb="2" eb="3">
      <t>ギョウ</t>
    </rPh>
    <phoneticPr fontId="1"/>
  </si>
  <si>
    <t>(サ行)</t>
    <rPh sb="2" eb="3">
      <t>ギョウ</t>
    </rPh>
    <phoneticPr fontId="1"/>
  </si>
  <si>
    <t>(TAC魚種)</t>
    <rPh sb="4" eb="6">
      <t>ギョシュ</t>
    </rPh>
    <phoneticPr fontId="1"/>
  </si>
  <si>
    <t>(ハ行)</t>
    <rPh sb="2" eb="3">
      <t>ギョウ</t>
    </rPh>
    <phoneticPr fontId="1"/>
  </si>
  <si>
    <t>(マ行)</t>
    <rPh sb="2" eb="3">
      <t>ギョウ</t>
    </rPh>
    <phoneticPr fontId="1"/>
  </si>
  <si>
    <t>(タ行)</t>
    <rPh sb="2" eb="3">
      <t>ギョウ</t>
    </rPh>
    <phoneticPr fontId="1"/>
  </si>
  <si>
    <t>海藻類</t>
    <rPh sb="0" eb="2">
      <t>カイソウ</t>
    </rPh>
    <rPh sb="2" eb="3">
      <t>ルイ</t>
    </rPh>
    <phoneticPr fontId="1"/>
  </si>
  <si>
    <t>マサバ</t>
    <phoneticPr fontId="1"/>
  </si>
  <si>
    <t>ゴマサバ</t>
    <phoneticPr fontId="1"/>
  </si>
  <si>
    <t>(魚類ア行)</t>
    <rPh sb="1" eb="3">
      <t>ギョルイ</t>
    </rPh>
    <rPh sb="4" eb="5">
      <t>ギョウ</t>
    </rPh>
    <phoneticPr fontId="1"/>
  </si>
  <si>
    <t>(甲殻類）</t>
    <rPh sb="1" eb="4">
      <t>コウカクルイ</t>
    </rPh>
    <phoneticPr fontId="1"/>
  </si>
  <si>
    <t>(貝類)</t>
    <rPh sb="1" eb="3">
      <t>カイルイ</t>
    </rPh>
    <phoneticPr fontId="1"/>
  </si>
  <si>
    <t>(その他)</t>
    <rPh sb="3" eb="4">
      <t>タ</t>
    </rPh>
    <phoneticPr fontId="1"/>
  </si>
  <si>
    <t>(軟体類）</t>
    <rPh sb="1" eb="3">
      <t>ナンタイ</t>
    </rPh>
    <rPh sb="3" eb="4">
      <t>ルイ</t>
    </rPh>
    <phoneticPr fontId="1"/>
  </si>
  <si>
    <t>(海藻類）</t>
    <rPh sb="1" eb="3">
      <t>カイソウ</t>
    </rPh>
    <rPh sb="3" eb="4">
      <t>ルイ</t>
    </rPh>
    <phoneticPr fontId="1"/>
  </si>
  <si>
    <t>その他のエビ類</t>
    <rPh sb="2" eb="3">
      <t>タ</t>
    </rPh>
    <rPh sb="6" eb="7">
      <t>ルイ</t>
    </rPh>
    <phoneticPr fontId="1"/>
  </si>
  <si>
    <t>タコ類</t>
    <rPh sb="2" eb="3">
      <t>ルイ</t>
    </rPh>
    <phoneticPr fontId="1"/>
  </si>
  <si>
    <t>ハギ類</t>
    <rPh sb="2" eb="3">
      <t>ルイ</t>
    </rPh>
    <phoneticPr fontId="1"/>
  </si>
  <si>
    <r>
      <t xml:space="preserve">
</t>
    </r>
    <r>
      <rPr>
        <sz val="5"/>
        <color theme="1"/>
        <rFont val="ＭＳ Ｐゴシック"/>
        <family val="3"/>
        <charset val="128"/>
      </rPr>
      <t>その他のカレイ類</t>
    </r>
    <rPh sb="3" eb="4">
      <t>タ</t>
    </rPh>
    <rPh sb="8" eb="9">
      <t>ルイ</t>
    </rPh>
    <phoneticPr fontId="1"/>
  </si>
  <si>
    <r>
      <rPr>
        <u/>
        <sz val="9"/>
        <color theme="1"/>
        <rFont val="ＭＳ Ｐゴシック"/>
        <family val="3"/>
        <charset val="128"/>
      </rPr>
      <t>イワシ類</t>
    </r>
    <r>
      <rPr>
        <sz val="8"/>
        <color theme="1"/>
        <rFont val="ＭＳ Ｐゴシック"/>
        <family val="3"/>
        <charset val="128"/>
      </rPr>
      <t xml:space="preserve">
</t>
    </r>
    <r>
      <rPr>
        <sz val="6"/>
        <color theme="1"/>
        <rFont val="ＭＳ Ｐゴシック"/>
        <family val="3"/>
        <charset val="128"/>
      </rPr>
      <t>カタクチイワシ</t>
    </r>
    <rPh sb="3" eb="4">
      <t>ルイ</t>
    </rPh>
    <phoneticPr fontId="1"/>
  </si>
  <si>
    <r>
      <rPr>
        <u/>
        <sz val="9"/>
        <color theme="1"/>
        <rFont val="ＭＳ Ｐゴシック"/>
        <family val="3"/>
        <charset val="128"/>
      </rPr>
      <t>カレイ類</t>
    </r>
    <r>
      <rPr>
        <sz val="8"/>
        <color theme="1"/>
        <rFont val="ＭＳ Ｐゴシック"/>
        <family val="2"/>
        <charset val="128"/>
      </rPr>
      <t xml:space="preserve">
マコガレイ</t>
    </r>
    <rPh sb="3" eb="4">
      <t>ルイ</t>
    </rPh>
    <phoneticPr fontId="1"/>
  </si>
  <si>
    <r>
      <rPr>
        <u/>
        <sz val="9"/>
        <color theme="1"/>
        <rFont val="ＭＳ Ｐゴシック"/>
        <family val="3"/>
        <charset val="128"/>
      </rPr>
      <t>イカ類</t>
    </r>
    <r>
      <rPr>
        <sz val="9"/>
        <color theme="1"/>
        <rFont val="ＭＳ Ｐゴシック"/>
        <family val="2"/>
        <charset val="128"/>
      </rPr>
      <t xml:space="preserve">
</t>
    </r>
    <r>
      <rPr>
        <sz val="8"/>
        <color theme="1"/>
        <rFont val="ＭＳ Ｐゴシック"/>
        <family val="3"/>
        <charset val="128"/>
      </rPr>
      <t>コウイカ類</t>
    </r>
    <rPh sb="2" eb="3">
      <t>ルイ</t>
    </rPh>
    <rPh sb="8" eb="9">
      <t>ルイ</t>
    </rPh>
    <phoneticPr fontId="1"/>
  </si>
  <si>
    <t xml:space="preserve">
その他のイカ類</t>
    <rPh sb="3" eb="4">
      <t>タ</t>
    </rPh>
    <rPh sb="7" eb="8">
      <t>ルイ</t>
    </rPh>
    <phoneticPr fontId="1"/>
  </si>
  <si>
    <t>管理区分の名称</t>
    <rPh sb="0" eb="2">
      <t>カンリ</t>
    </rPh>
    <rPh sb="2" eb="4">
      <t>クブン</t>
    </rPh>
    <rPh sb="5" eb="7">
      <t>メイショウ</t>
    </rPh>
    <phoneticPr fontId="1"/>
  </si>
  <si>
    <t>陸揚げした日</t>
    <rPh sb="0" eb="2">
      <t>リクア</t>
    </rPh>
    <rPh sb="5" eb="6">
      <t>ヒ</t>
    </rPh>
    <phoneticPr fontId="1"/>
  </si>
  <si>
    <t>まいわし</t>
    <phoneticPr fontId="1"/>
  </si>
  <si>
    <t>まあじ</t>
    <phoneticPr fontId="1"/>
  </si>
  <si>
    <t>まさば及びごまさば</t>
    <rPh sb="3" eb="4">
      <t>オヨ</t>
    </rPh>
    <phoneticPr fontId="1"/>
  </si>
  <si>
    <t>漁獲量(kg)</t>
    <rPh sb="0" eb="2">
      <t>ギョカク</t>
    </rPh>
    <rPh sb="2" eb="3">
      <t>リョウ</t>
    </rPh>
    <phoneticPr fontId="1"/>
  </si>
  <si>
    <t>船舶の名称</t>
    <rPh sb="0" eb="2">
      <t>センパク</t>
    </rPh>
    <rPh sb="3" eb="5">
      <t>メイショウ</t>
    </rPh>
    <phoneticPr fontId="1"/>
  </si>
  <si>
    <t>漁船登録番号</t>
    <rPh sb="0" eb="2">
      <t>ギョセン</t>
    </rPh>
    <rPh sb="2" eb="4">
      <t>トウロク</t>
    </rPh>
    <rPh sb="4" eb="6">
      <t>バンゴウ</t>
    </rPh>
    <phoneticPr fontId="1"/>
  </si>
  <si>
    <t>１</t>
    <phoneticPr fontId="1"/>
  </si>
  <si>
    <t>２</t>
    <phoneticPr fontId="1"/>
  </si>
  <si>
    <t>個人情報の取扱いに関する同意</t>
    <phoneticPr fontId="1"/>
  </si>
  <si>
    <t>報告月</t>
    <rPh sb="0" eb="2">
      <t>ホウコク</t>
    </rPh>
    <rPh sb="2" eb="3">
      <t>ツキ</t>
    </rPh>
    <phoneticPr fontId="1"/>
  </si>
  <si>
    <r>
      <rPr>
        <u/>
        <sz val="9"/>
        <color theme="1"/>
        <rFont val="ＭＳ Ｐゴシック"/>
        <family val="3"/>
        <charset val="128"/>
      </rPr>
      <t>クロマグロ</t>
    </r>
    <r>
      <rPr>
        <sz val="9"/>
        <color theme="1"/>
        <rFont val="ＭＳ Ｐゴシック"/>
        <family val="2"/>
        <charset val="128"/>
      </rPr>
      <t xml:space="preserve">
小型魚</t>
    </r>
    <rPh sb="6" eb="8">
      <t>コガタ</t>
    </rPh>
    <rPh sb="8" eb="9">
      <t>ギョ</t>
    </rPh>
    <phoneticPr fontId="1"/>
  </si>
  <si>
    <t xml:space="preserve">
大型魚</t>
    <rPh sb="1" eb="3">
      <t>オオガタ</t>
    </rPh>
    <rPh sb="3" eb="4">
      <t>ギョ</t>
    </rPh>
    <phoneticPr fontId="1"/>
  </si>
  <si>
    <t>くろまぐろ小型魚</t>
    <rPh sb="5" eb="7">
      <t>コガタ</t>
    </rPh>
    <rPh sb="7" eb="8">
      <t>ギョ</t>
    </rPh>
    <phoneticPr fontId="1"/>
  </si>
  <si>
    <t>くろまぐろ大型魚</t>
    <rPh sb="5" eb="7">
      <t>オオガタ</t>
    </rPh>
    <rPh sb="7" eb="8">
      <t>ギョ</t>
    </rPh>
    <phoneticPr fontId="1"/>
  </si>
  <si>
    <t>漁獲量等報告書</t>
    <rPh sb="0" eb="2">
      <t>ギョカク</t>
    </rPh>
    <rPh sb="2" eb="3">
      <t>リキリョウ</t>
    </rPh>
    <rPh sb="3" eb="4">
      <t>トウ</t>
    </rPh>
    <rPh sb="4" eb="7">
      <t>ホウコクショ</t>
    </rPh>
    <phoneticPr fontId="1"/>
  </si>
  <si>
    <t>漁獲量等の報告</t>
    <rPh sb="0" eb="2">
      <t>ギョカク</t>
    </rPh>
    <rPh sb="2" eb="3">
      <t>リョウ</t>
    </rPh>
    <rPh sb="3" eb="4">
      <t>トウ</t>
    </rPh>
    <rPh sb="5" eb="7">
      <t>ホウコク</t>
    </rPh>
    <phoneticPr fontId="1"/>
  </si>
  <si>
    <t>　漁業法（昭和24年法律第267号）第30条第１項の規定に基づき、漁獲量等について、次のとおり報告します。</t>
    <rPh sb="1" eb="3">
      <t>ギョギョウ</t>
    </rPh>
    <rPh sb="3" eb="4">
      <t>ホウ</t>
    </rPh>
    <rPh sb="5" eb="7">
      <t>ショウワ</t>
    </rPh>
    <rPh sb="9" eb="10">
      <t>ネン</t>
    </rPh>
    <rPh sb="10" eb="12">
      <t>ホウリツ</t>
    </rPh>
    <rPh sb="12" eb="13">
      <t>ダイ</t>
    </rPh>
    <rPh sb="16" eb="17">
      <t>ゴウ</t>
    </rPh>
    <rPh sb="18" eb="19">
      <t>ダイ</t>
    </rPh>
    <rPh sb="21" eb="22">
      <t>ジョウ</t>
    </rPh>
    <rPh sb="22" eb="23">
      <t>ダイ</t>
    </rPh>
    <rPh sb="24" eb="25">
      <t>コウ</t>
    </rPh>
    <rPh sb="26" eb="28">
      <t>キテイ</t>
    </rPh>
    <rPh sb="29" eb="30">
      <t>モト</t>
    </rPh>
    <rPh sb="33" eb="35">
      <t>ギョカク</t>
    </rPh>
    <rPh sb="35" eb="36">
      <t>リョウ</t>
    </rPh>
    <rPh sb="36" eb="37">
      <t>トウ</t>
    </rPh>
    <phoneticPr fontId="1"/>
  </si>
  <si>
    <t>愛媛県くろまぐろ（小型魚）漁業</t>
    <rPh sb="0" eb="3">
      <t>エヒメケン</t>
    </rPh>
    <rPh sb="9" eb="11">
      <t>コガタ</t>
    </rPh>
    <rPh sb="11" eb="12">
      <t>ギョ</t>
    </rPh>
    <rPh sb="13" eb="15">
      <t>ギョギョウ</t>
    </rPh>
    <phoneticPr fontId="1"/>
  </si>
  <si>
    <t>愛媛県くろまぐろ（大型魚）漁業</t>
    <rPh sb="0" eb="3">
      <t>エヒメケン</t>
    </rPh>
    <rPh sb="9" eb="11">
      <t>オオガタ</t>
    </rPh>
    <rPh sb="11" eb="12">
      <t>ギョ</t>
    </rPh>
    <rPh sb="13" eb="15">
      <t>ギョギョウ</t>
    </rPh>
    <phoneticPr fontId="1"/>
  </si>
  <si>
    <t>許可番号等</t>
    <rPh sb="0" eb="2">
      <t>キョカ</t>
    </rPh>
    <rPh sb="2" eb="4">
      <t>バンゴウ</t>
    </rPh>
    <rPh sb="4" eb="5">
      <t>トウ</t>
    </rPh>
    <phoneticPr fontId="1"/>
  </si>
  <si>
    <t>愛媛県知事　</t>
    <rPh sb="0" eb="2">
      <t>エヒメ</t>
    </rPh>
    <rPh sb="2" eb="5">
      <t>ケンチジ</t>
    </rPh>
    <phoneticPr fontId="1"/>
  </si>
  <si>
    <t>様</t>
    <rPh sb="0" eb="1">
      <t>サマ</t>
    </rPh>
    <phoneticPr fontId="1"/>
  </si>
  <si>
    <t>中村　時広</t>
    <rPh sb="0" eb="2">
      <t>ナカムラ</t>
    </rPh>
    <rPh sb="3" eb="5">
      <t>トキヒロ</t>
    </rPh>
    <phoneticPr fontId="1"/>
  </si>
  <si>
    <t>　愛媛県知事　中村　時広　様</t>
    <rPh sb="1" eb="3">
      <t>エヒメ</t>
    </rPh>
    <rPh sb="3" eb="6">
      <t>ケンチジ</t>
    </rPh>
    <rPh sb="7" eb="9">
      <t>ナカムラ</t>
    </rPh>
    <rPh sb="10" eb="12">
      <t>トキヒロ</t>
    </rPh>
    <rPh sb="13" eb="14">
      <t>サマ</t>
    </rPh>
    <phoneticPr fontId="1"/>
  </si>
  <si>
    <t>入網回数</t>
    <rPh sb="0" eb="1">
      <t>ハイ</t>
    </rPh>
    <rPh sb="1" eb="2">
      <t>アミ</t>
    </rPh>
    <rPh sb="2" eb="4">
      <t>カイスウ</t>
    </rPh>
    <phoneticPr fontId="1"/>
  </si>
  <si>
    <t>はえ縄漁業</t>
    <rPh sb="2" eb="3">
      <t>ナワ</t>
    </rPh>
    <phoneticPr fontId="3"/>
  </si>
  <si>
    <t>たい、はも、あなごはえ縄漁業</t>
    <rPh sb="11" eb="12">
      <t>ナワ</t>
    </rPh>
    <phoneticPr fontId="3"/>
  </si>
  <si>
    <t>ふぐはえ縄漁業</t>
    <rPh sb="4" eb="5">
      <t>ナワ</t>
    </rPh>
    <phoneticPr fontId="3"/>
  </si>
  <si>
    <t>まき餌釣り漁業</t>
    <rPh sb="2" eb="3">
      <t>エサ</t>
    </rPh>
    <rPh sb="3" eb="4">
      <t>ツ</t>
    </rPh>
    <rPh sb="5" eb="7">
      <t>ギョギョウ</t>
    </rPh>
    <phoneticPr fontId="3"/>
  </si>
  <si>
    <t>えむしこぎ漁業</t>
    <rPh sb="5" eb="7">
      <t>ギョギョウ</t>
    </rPh>
    <phoneticPr fontId="3"/>
  </si>
  <si>
    <t>スルメイカ</t>
    <phoneticPr fontId="1"/>
  </si>
  <si>
    <t>するめいか</t>
    <phoneticPr fontId="1"/>
  </si>
  <si>
    <t>V3</t>
    <phoneticPr fontId="1"/>
  </si>
  <si>
    <t>愛媛県まいわし漁業</t>
    <rPh sb="0" eb="3">
      <t>エヒメケン</t>
    </rPh>
    <rPh sb="7" eb="9">
      <t>ギョギョウ</t>
    </rPh>
    <phoneticPr fontId="1"/>
  </si>
  <si>
    <t>愛媛県まあじ漁業</t>
    <rPh sb="0" eb="3">
      <t>エヒメケン</t>
    </rPh>
    <rPh sb="6" eb="8">
      <t>ギョギョウ</t>
    </rPh>
    <phoneticPr fontId="1"/>
  </si>
  <si>
    <t>愛媛県まさば及びごまさば漁業</t>
    <rPh sb="0" eb="3">
      <t>エヒメケン</t>
    </rPh>
    <rPh sb="6" eb="7">
      <t>オヨ</t>
    </rPh>
    <rPh sb="12" eb="14">
      <t>ギョギョウ</t>
    </rPh>
    <phoneticPr fontId="1"/>
  </si>
  <si>
    <t>愛媛県するめいか漁業</t>
    <rPh sb="0" eb="3">
      <t>エヒメケン</t>
    </rPh>
    <rPh sb="8" eb="10">
      <t>ギョギョウ</t>
    </rPh>
    <phoneticPr fontId="1"/>
  </si>
  <si>
    <t>自家用釣り餌料びき網漁業</t>
    <rPh sb="0" eb="3">
      <t>ジカヨウ</t>
    </rPh>
    <rPh sb="3" eb="4">
      <t>ツ</t>
    </rPh>
    <rPh sb="5" eb="12">
      <t>ジリョウ</t>
    </rPh>
    <phoneticPr fontId="3"/>
  </si>
  <si>
    <t>空釣りこぎ漁業</t>
    <rPh sb="0" eb="1">
      <t>カラ</t>
    </rPh>
    <rPh sb="1" eb="2">
      <t>ツ</t>
    </rPh>
    <rPh sb="5" eb="7">
      <t>ギョギョウ</t>
    </rPh>
    <phoneticPr fontId="3"/>
  </si>
  <si>
    <t xml:space="preserve">
シラス</t>
    <phoneticPr fontId="1"/>
  </si>
  <si>
    <t>イカナゴ</t>
    <phoneticPr fontId="1"/>
  </si>
  <si>
    <t>エソ</t>
    <phoneticPr fontId="1"/>
  </si>
  <si>
    <t>オニオコゼ</t>
    <phoneticPr fontId="1"/>
  </si>
  <si>
    <t>カマス</t>
    <phoneticPr fontId="1"/>
  </si>
  <si>
    <t>キス</t>
    <phoneticPr fontId="1"/>
  </si>
  <si>
    <t>キジハタ</t>
    <phoneticPr fontId="1"/>
  </si>
  <si>
    <t>クロダイ(チヌ)</t>
    <phoneticPr fontId="1"/>
  </si>
  <si>
    <t>コチ</t>
    <phoneticPr fontId="1"/>
  </si>
  <si>
    <t>コノシロ</t>
    <phoneticPr fontId="1"/>
  </si>
  <si>
    <t>サワラ</t>
    <phoneticPr fontId="1"/>
  </si>
  <si>
    <t>サゴシ</t>
    <phoneticPr fontId="1"/>
  </si>
  <si>
    <t>サヨリ</t>
    <phoneticPr fontId="1"/>
  </si>
  <si>
    <t>サッパ</t>
    <phoneticPr fontId="1"/>
  </si>
  <si>
    <t>タチウオ</t>
    <phoneticPr fontId="1"/>
  </si>
  <si>
    <t>トラフグ</t>
    <phoneticPr fontId="1"/>
  </si>
  <si>
    <t>ハモ</t>
    <phoneticPr fontId="1"/>
  </si>
  <si>
    <t>ブリ(ハマチ)</t>
    <phoneticPr fontId="1"/>
  </si>
  <si>
    <t>ヒラメ</t>
    <phoneticPr fontId="1"/>
  </si>
  <si>
    <t>ボラ</t>
    <phoneticPr fontId="1"/>
  </si>
  <si>
    <t>マダイ</t>
    <phoneticPr fontId="1"/>
  </si>
  <si>
    <t>マアナゴ</t>
    <phoneticPr fontId="1"/>
  </si>
  <si>
    <t>クルマエビ</t>
    <phoneticPr fontId="1"/>
  </si>
  <si>
    <t>ワタリガニ(ガザミ)</t>
    <phoneticPr fontId="1"/>
  </si>
  <si>
    <t xml:space="preserve">
ヤリイカ</t>
    <phoneticPr fontId="1"/>
  </si>
  <si>
    <t>アワビ</t>
    <phoneticPr fontId="1"/>
  </si>
  <si>
    <t>サザエ</t>
    <phoneticPr fontId="1"/>
  </si>
  <si>
    <t>ナマコ</t>
    <phoneticPr fontId="1"/>
  </si>
  <si>
    <t>エムシ</t>
    <phoneticPr fontId="1"/>
  </si>
  <si>
    <t>開始：</t>
    <rPh sb="0" eb="2">
      <t>カイシ</t>
    </rPh>
    <phoneticPr fontId="1"/>
  </si>
  <si>
    <t>終了：</t>
    <rPh sb="0" eb="2">
      <t>シュウリョウ</t>
    </rPh>
    <phoneticPr fontId="1"/>
  </si>
  <si>
    <t xml:space="preserve">☑
</t>
    <phoneticPr fontId="1"/>
  </si>
  <si>
    <t>上記報告並びに報告以外で水揚げ先の都道府県が収集する情報及び漁業者情報（氏名・住所・漁船登録情報・許可情報等）の内容について、漁獲報告システムの利用、水産資源の資源評価、操業実態の把握その他の漁業生産力の発展に資する取組に活用するため、国の機関、独立行政法人等（個人情報の保護に関する法律（平成15年法律第57 号）第２条第９項に規定する独立行政法人等をいう。）、漁業者の根拠地並びに水揚げ先の都道府県の機関、漁業者の根拠地並びに水揚げ先の都道府県の設置した地方独立行政法人（地方独立行政法人法（平成15年法律第118号）第２条第１項に規定する地方独立行政法人をいう。）、各都道府県に設置される漁獲情報のデジタル化を推進するデジタル化推進協議会、所属漁協並びに水揚げ先の都道府県内の漁協・産地市場等、その他の関係機関（これらの機関等から委託を受けて当該取組に関する業務を遂行する者を含む。）へ提供することに同意します。</t>
    <phoneticPr fontId="1"/>
  </si>
  <si>
    <t>　上記報告の内容について、水産資源の資源評価、操業実態の把握その他の漁業生産力の発展に資する取組に活用するため、国の機関、独立行政法人等（個人情報の保護に関する法律（平成15年法律第57号）第２条第９項に規定する独立行政法人等をいう。）、都道府県の機関、地方独立行政法人（地方独立行政法人法（平成15年法律第118号）第２条第１項に規定する地方独立行政法人をいう。）その他の関係機関（これらの機関から委託を受けて当該取組に関する業務を遂行する者を含む。）へ提供することに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</si>
</sst>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e\.mm\.dd;@"/>
    <numFmt numFmtId="177" formatCode="[$-411]ggge&quot;年&quot;m&quot;月&quot;d&quot;日&quot;;@"/>
    <numFmt numFmtId="178" formatCode="General&quot;年度&quot;"/>
    <numFmt numFmtId="179" formatCode="General&quot;月分&quot;"/>
    <numFmt numFmtId="180" formatCode="#"/>
  </numFmts>
  <fonts count="30">
    <font>
      <sz val="11"/>
      <color theme="1"/>
      <name val="ＭＳ Ｐゴシック"/>
      <family val="2"/>
      <charset val="128"/>
    </font>
    <font>
      <sz val="6"/>
      <name val="ＭＳ Ｐゴシック"/>
      <family val="2"/>
      <charset val="128"/>
    </font>
    <font>
      <sz val="11"/>
      <name val="ＭＳ Ｐゴシック"/>
      <family val="3"/>
      <charset val="128"/>
    </font>
    <font>
      <sz val="6"/>
      <name val="ＭＳ Ｐゴシック"/>
      <family val="3"/>
      <charset val="128"/>
    </font>
    <font>
      <sz val="10"/>
      <name val="ＭＳ Ｐゴシック"/>
      <family val="3"/>
      <charset val="128"/>
    </font>
    <font>
      <sz val="9"/>
      <color theme="1"/>
      <name val="ＭＳ Ｐゴシック"/>
      <family val="2"/>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2"/>
      <color indexed="81"/>
      <name val="HGPｺﾞｼｯｸM"/>
      <family val="3"/>
      <charset val="128"/>
    </font>
    <font>
      <sz val="9"/>
      <color indexed="81"/>
      <name val="HGPｺﾞｼｯｸM"/>
      <family val="3"/>
      <charset val="128"/>
    </font>
    <font>
      <sz val="8"/>
      <color theme="1"/>
      <name val="ＭＳ Ｐゴシック"/>
      <family val="2"/>
      <charset val="128"/>
    </font>
    <font>
      <sz val="6"/>
      <color theme="1"/>
      <name val="ＭＳ Ｐゴシック"/>
      <family val="2"/>
      <charset val="128"/>
    </font>
    <font>
      <sz val="5"/>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u/>
      <sz val="9"/>
      <color theme="1"/>
      <name val="ＭＳ Ｐゴシック"/>
      <family val="3"/>
      <charset val="128"/>
    </font>
    <font>
      <sz val="11"/>
      <color theme="1"/>
      <name val="ＭＳ 明朝"/>
      <family val="1"/>
      <charset val="128"/>
    </font>
    <font>
      <sz val="12"/>
      <color theme="1"/>
      <name val="ＭＳ 明朝"/>
      <family val="1"/>
      <charset val="128"/>
    </font>
    <font>
      <sz val="7"/>
      <color theme="1"/>
      <name val="ＭＳ 明朝"/>
      <family val="1"/>
      <charset val="128"/>
    </font>
    <font>
      <sz val="10"/>
      <color indexed="81"/>
      <name val="MS P ゴシック"/>
      <family val="3"/>
      <charset val="128"/>
    </font>
    <font>
      <sz val="12"/>
      <color indexed="81"/>
      <name val="BIZ UDゴシック"/>
      <family val="3"/>
      <charset val="128"/>
    </font>
    <font>
      <sz val="6"/>
      <color theme="1"/>
      <name val="ＭＳ 明朝"/>
      <family val="1"/>
      <charset val="128"/>
    </font>
    <font>
      <sz val="10"/>
      <color theme="1"/>
      <name val="ＭＳ ゴシック"/>
      <family val="3"/>
      <charset val="128"/>
    </font>
    <font>
      <sz val="10"/>
      <color theme="1"/>
      <name val="ＭＳ Ｐゴシック"/>
      <family val="3"/>
      <charset val="128"/>
    </font>
    <font>
      <sz val="9"/>
      <color theme="1"/>
      <name val="ＭＳ ゴシック"/>
      <family val="3"/>
      <charset val="128"/>
    </font>
    <font>
      <sz val="7.5"/>
      <color theme="1"/>
      <name val="ＭＳ ゴシック"/>
      <family val="3"/>
      <charset val="128"/>
    </font>
    <font>
      <sz val="7.5"/>
      <color theme="1"/>
      <name val="ＭＳ Ｐゴシック"/>
      <family val="3"/>
      <charset val="128"/>
    </font>
    <font>
      <sz val="10"/>
      <color theme="1"/>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rgb="FFFFCCFF"/>
        <bgColor indexed="64"/>
      </patternFill>
    </fill>
    <fill>
      <patternFill patternType="solid">
        <fgColor rgb="FFFFCCCC"/>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hair">
        <color indexed="64"/>
      </bottom>
      <diagonal/>
    </border>
    <border>
      <left/>
      <right style="double">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137">
    <xf numFmtId="0" fontId="0" fillId="0" borderId="0" xfId="0">
      <alignment vertical="center"/>
    </xf>
    <xf numFmtId="0" fontId="0" fillId="0" borderId="0" xfId="0" applyAlignment="1">
      <alignment vertical="center" shrinkToFit="1"/>
    </xf>
    <xf numFmtId="0" fontId="0" fillId="0" borderId="0" xfId="0" applyAlignment="1">
      <alignment horizontal="center" vertical="center" shrinkToFit="1"/>
    </xf>
    <xf numFmtId="0" fontId="0" fillId="2" borderId="4" xfId="0" applyFill="1" applyBorder="1" applyAlignment="1">
      <alignment horizontal="center" vertical="center" shrinkToFit="1"/>
    </xf>
    <xf numFmtId="0" fontId="0" fillId="2" borderId="8" xfId="0" applyFill="1" applyBorder="1" applyAlignment="1">
      <alignment horizontal="center" vertical="center" shrinkToFit="1"/>
    </xf>
    <xf numFmtId="0" fontId="7" fillId="0" borderId="0" xfId="0" applyFont="1">
      <alignmen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shrinkToFit="1"/>
    </xf>
    <xf numFmtId="0" fontId="7" fillId="0" borderId="0" xfId="0" applyFont="1" applyBorder="1">
      <alignment vertical="center"/>
    </xf>
    <xf numFmtId="0" fontId="7" fillId="0" borderId="23" xfId="0" applyFont="1" applyBorder="1" applyAlignment="1">
      <alignment vertical="center"/>
    </xf>
    <xf numFmtId="0" fontId="7" fillId="0" borderId="0" xfId="0" applyFont="1" applyAlignment="1">
      <alignment vertical="center" wrapText="1"/>
    </xf>
    <xf numFmtId="0" fontId="0" fillId="2" borderId="9" xfId="0" applyFill="1" applyBorder="1" applyAlignment="1">
      <alignment horizontal="center" vertical="center" shrinkToFit="1"/>
    </xf>
    <xf numFmtId="0" fontId="0" fillId="0" borderId="12" xfId="0" applyFill="1" applyBorder="1" applyAlignment="1">
      <alignment vertical="center" shrinkToFit="1"/>
    </xf>
    <xf numFmtId="0" fontId="0" fillId="0" borderId="6" xfId="0" applyFill="1" applyBorder="1" applyAlignment="1">
      <alignment vertical="center" shrinkToFit="1"/>
    </xf>
    <xf numFmtId="0" fontId="0" fillId="0" borderId="0" xfId="0" applyFill="1" applyAlignment="1">
      <alignment vertical="center" shrinkToFit="1"/>
    </xf>
    <xf numFmtId="0" fontId="0" fillId="4" borderId="8" xfId="0" applyFill="1" applyBorder="1" applyAlignment="1">
      <alignment horizontal="center" vertical="center" shrinkToFit="1"/>
    </xf>
    <xf numFmtId="0" fontId="0" fillId="4" borderId="7" xfId="0" applyFill="1" applyBorder="1" applyAlignment="1">
      <alignment horizontal="center" vertical="center" shrinkToFit="1"/>
    </xf>
    <xf numFmtId="0" fontId="0" fillId="0" borderId="0" xfId="0" applyAlignment="1">
      <alignment horizontal="right" vertical="center" shrinkToFit="1"/>
    </xf>
    <xf numFmtId="0" fontId="5" fillId="0" borderId="0" xfId="0" applyFont="1" applyAlignment="1">
      <alignment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xf>
    <xf numFmtId="0" fontId="7" fillId="2" borderId="28" xfId="0" applyFont="1" applyFill="1" applyBorder="1" applyAlignment="1">
      <alignment horizontal="center" vertical="center" shrinkToFit="1"/>
    </xf>
    <xf numFmtId="0" fontId="0" fillId="0" borderId="0" xfId="0" applyFill="1" applyAlignment="1">
      <alignment horizontal="center" vertical="center" shrinkToFit="1"/>
    </xf>
    <xf numFmtId="0" fontId="0" fillId="0" borderId="0" xfId="0" applyFill="1" applyBorder="1" applyAlignment="1">
      <alignment vertical="center" shrinkToFit="1"/>
    </xf>
    <xf numFmtId="0" fontId="0" fillId="0" borderId="0" xfId="0" applyFill="1" applyBorder="1" applyAlignment="1">
      <alignment horizontal="center" vertical="center" shrinkToFit="1"/>
    </xf>
    <xf numFmtId="0" fontId="7" fillId="0" borderId="23" xfId="0" applyFont="1" applyFill="1" applyBorder="1">
      <alignment vertical="center"/>
    </xf>
    <xf numFmtId="0" fontId="5" fillId="4" borderId="7" xfId="0" applyFont="1" applyFill="1" applyBorder="1" applyAlignment="1">
      <alignment horizontal="center" vertical="center" wrapText="1" shrinkToFit="1"/>
    </xf>
    <xf numFmtId="0" fontId="14" fillId="4" borderId="7" xfId="0" applyFont="1" applyFill="1" applyBorder="1" applyAlignment="1">
      <alignment horizontal="center" vertical="center" wrapText="1" shrinkToFit="1"/>
    </xf>
    <xf numFmtId="179" fontId="7" fillId="2" borderId="1" xfId="0" applyNumberFormat="1" applyFont="1" applyFill="1" applyBorder="1" applyAlignment="1">
      <alignment horizontal="center" vertical="center"/>
    </xf>
    <xf numFmtId="179" fontId="7" fillId="2" borderId="2" xfId="0" applyNumberFormat="1" applyFont="1" applyFill="1" applyBorder="1" applyAlignment="1">
      <alignment horizontal="center" vertical="center"/>
    </xf>
    <xf numFmtId="179" fontId="7" fillId="2" borderId="19" xfId="0" applyNumberFormat="1" applyFont="1" applyFill="1" applyBorder="1" applyAlignment="1">
      <alignment horizontal="center" vertical="center"/>
    </xf>
    <xf numFmtId="177" fontId="0" fillId="0" borderId="2" xfId="0" applyNumberFormat="1" applyFill="1" applyBorder="1" applyAlignment="1" applyProtection="1">
      <alignment horizontal="center" vertical="center" shrinkToFit="1"/>
      <protection locked="0"/>
    </xf>
    <xf numFmtId="176" fontId="0" fillId="0" borderId="2" xfId="0" applyNumberFormat="1" applyFill="1" applyBorder="1" applyAlignment="1" applyProtection="1">
      <alignment vertical="center" shrinkToFit="1"/>
      <protection locked="0"/>
    </xf>
    <xf numFmtId="0" fontId="0" fillId="0" borderId="2" xfId="0" applyFill="1" applyBorder="1" applyAlignment="1" applyProtection="1">
      <alignment horizontal="center" vertical="center" shrinkToFit="1"/>
      <protection locked="0"/>
    </xf>
    <xf numFmtId="0" fontId="0" fillId="0" borderId="13" xfId="0" applyFill="1" applyBorder="1" applyAlignment="1" applyProtection="1">
      <alignment vertical="center" shrinkToFit="1"/>
      <protection locked="0"/>
    </xf>
    <xf numFmtId="0" fontId="0" fillId="0" borderId="10" xfId="0"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15" xfId="0" applyFill="1" applyBorder="1" applyAlignment="1" applyProtection="1">
      <alignment vertical="center" shrinkToFit="1"/>
      <protection locked="0"/>
    </xf>
    <xf numFmtId="0" fontId="0" fillId="0" borderId="16" xfId="0" applyFill="1" applyBorder="1" applyAlignment="1" applyProtection="1">
      <alignment vertical="center" shrinkToFit="1"/>
      <protection locked="0"/>
    </xf>
    <xf numFmtId="177" fontId="0" fillId="0" borderId="11" xfId="0" applyNumberFormat="1" applyFill="1" applyBorder="1" applyAlignment="1" applyProtection="1">
      <alignment horizontal="center" vertical="center" shrinkToFit="1"/>
      <protection locked="0"/>
    </xf>
    <xf numFmtId="176" fontId="0" fillId="0" borderId="11" xfId="0" applyNumberFormat="1" applyFill="1" applyBorder="1" applyAlignment="1" applyProtection="1">
      <alignment vertical="center" shrinkToFit="1"/>
      <protection locked="0"/>
    </xf>
    <xf numFmtId="0" fontId="0" fillId="0" borderId="11" xfId="0" applyFill="1" applyBorder="1" applyAlignment="1" applyProtection="1">
      <alignment horizontal="center" vertical="center" shrinkToFit="1"/>
      <protection locked="0"/>
    </xf>
    <xf numFmtId="0" fontId="0" fillId="0" borderId="5" xfId="0" applyFill="1" applyBorder="1" applyAlignment="1" applyProtection="1">
      <alignment vertical="center" shrinkToFit="1"/>
      <protection locked="0"/>
    </xf>
    <xf numFmtId="0" fontId="0" fillId="0" borderId="18" xfId="0" applyFill="1" applyBorder="1" applyAlignment="1" applyProtection="1">
      <alignment vertical="center" shrinkToFit="1"/>
      <protection locked="0"/>
    </xf>
    <xf numFmtId="0" fontId="0" fillId="0" borderId="17"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0" fillId="0" borderId="6" xfId="0" applyFill="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179" fontId="6" fillId="0" borderId="4" xfId="0" applyNumberFormat="1" applyFont="1" applyBorder="1" applyAlignment="1" applyProtection="1">
      <alignment horizontal="center" vertical="center"/>
      <protection locked="0"/>
    </xf>
    <xf numFmtId="0" fontId="6" fillId="0" borderId="29"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6" fillId="0" borderId="31"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10" xfId="0" applyFont="1" applyBorder="1" applyAlignment="1" applyProtection="1">
      <alignment horizontal="center" vertical="center" shrinkToFit="1"/>
      <protection locked="0"/>
    </xf>
    <xf numFmtId="0" fontId="6" fillId="0" borderId="5" xfId="0" applyFont="1" applyBorder="1" applyAlignment="1" applyProtection="1">
      <alignment vertical="center" shrinkToFit="1"/>
      <protection locked="0"/>
    </xf>
    <xf numFmtId="0" fontId="6" fillId="0" borderId="25"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18" fillId="0" borderId="0" xfId="0" applyFont="1" applyProtection="1">
      <alignment vertical="center"/>
    </xf>
    <xf numFmtId="0" fontId="18" fillId="0" borderId="0" xfId="0" applyFont="1" applyAlignment="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horizontal="right" vertical="center" indent="1"/>
    </xf>
    <xf numFmtId="49" fontId="18" fillId="0" borderId="0" xfId="0" applyNumberFormat="1" applyFont="1" applyAlignment="1" applyProtection="1">
      <alignment vertical="center"/>
    </xf>
    <xf numFmtId="0" fontId="18" fillId="0" borderId="8" xfId="0" applyFont="1" applyBorder="1" applyAlignment="1" applyProtection="1">
      <alignment vertical="center" shrinkToFit="1"/>
    </xf>
    <xf numFmtId="0" fontId="20" fillId="0" borderId="4" xfId="0" applyFont="1" applyFill="1" applyBorder="1" applyAlignment="1" applyProtection="1">
      <alignment horizontal="justify" vertical="center" wrapText="1"/>
    </xf>
    <xf numFmtId="0" fontId="18" fillId="0" borderId="8" xfId="0" applyFont="1" applyBorder="1" applyAlignment="1" applyProtection="1">
      <alignment horizontal="center" vertical="center" shrinkToFit="1"/>
    </xf>
    <xf numFmtId="0" fontId="18" fillId="0" borderId="4" xfId="0" applyFont="1" applyBorder="1" applyAlignment="1" applyProtection="1">
      <alignment horizontal="center" vertical="center" shrinkToFit="1"/>
    </xf>
    <xf numFmtId="0" fontId="18" fillId="0" borderId="28" xfId="0" applyFont="1" applyBorder="1" applyAlignment="1" applyProtection="1">
      <alignment horizontal="center" vertical="center" shrinkToFit="1"/>
    </xf>
    <xf numFmtId="0" fontId="18" fillId="0" borderId="9" xfId="0" applyFont="1" applyBorder="1" applyAlignment="1" applyProtection="1">
      <alignment horizontal="center" vertical="center" shrinkToFit="1"/>
    </xf>
    <xf numFmtId="177" fontId="18" fillId="0" borderId="4" xfId="0" applyNumberFormat="1" applyFont="1" applyBorder="1" applyAlignment="1" applyProtection="1">
      <alignment horizontal="center" vertical="center" shrinkToFit="1"/>
    </xf>
    <xf numFmtId="0" fontId="4" fillId="2" borderId="1" xfId="1" applyFont="1" applyFill="1" applyBorder="1" applyAlignment="1" applyProtection="1">
      <alignment horizontal="center" vertical="center"/>
    </xf>
    <xf numFmtId="0" fontId="0" fillId="0" borderId="0" xfId="0" applyProtection="1">
      <alignment vertical="center"/>
    </xf>
    <xf numFmtId="0" fontId="4" fillId="3" borderId="4" xfId="1" applyFont="1" applyFill="1" applyBorder="1" applyAlignment="1" applyProtection="1">
      <alignment vertical="center" shrinkToFit="1"/>
    </xf>
    <xf numFmtId="0" fontId="0" fillId="4" borderId="4" xfId="0" applyFill="1" applyBorder="1" applyProtection="1">
      <alignment vertical="center"/>
      <protection locked="0"/>
    </xf>
    <xf numFmtId="180" fontId="18" fillId="0" borderId="28" xfId="0" applyNumberFormat="1" applyFont="1" applyBorder="1" applyProtection="1">
      <alignment vertical="center"/>
    </xf>
    <xf numFmtId="0" fontId="6" fillId="0" borderId="3" xfId="0" applyFont="1" applyBorder="1" applyAlignment="1" applyProtection="1">
      <alignment vertical="center" shrinkToFit="1"/>
      <protection locked="0"/>
    </xf>
    <xf numFmtId="0" fontId="6" fillId="0" borderId="27"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177" fontId="6" fillId="0" borderId="3" xfId="0" applyNumberFormat="1" applyFont="1" applyBorder="1" applyAlignment="1" applyProtection="1">
      <alignment horizontal="center" vertical="center" shrinkToFit="1"/>
      <protection locked="0"/>
    </xf>
    <xf numFmtId="177" fontId="6" fillId="0" borderId="13" xfId="0" applyNumberFormat="1" applyFont="1" applyBorder="1" applyAlignment="1" applyProtection="1">
      <alignment horizontal="center" vertical="center" shrinkToFit="1"/>
      <protection locked="0"/>
    </xf>
    <xf numFmtId="177" fontId="6" fillId="0" borderId="5" xfId="0" applyNumberFormat="1" applyFont="1" applyBorder="1" applyAlignment="1" applyProtection="1">
      <alignment horizontal="center" vertical="center" shrinkToFit="1"/>
      <protection locked="0"/>
    </xf>
    <xf numFmtId="0" fontId="23" fillId="0" borderId="4" xfId="0" applyFont="1" applyFill="1" applyBorder="1" applyAlignment="1" applyProtection="1">
      <alignment horizontal="justify" vertical="center" wrapText="1" shrinkToFit="1"/>
    </xf>
    <xf numFmtId="0" fontId="20" fillId="0" borderId="4" xfId="0" applyFont="1" applyFill="1" applyBorder="1" applyAlignment="1" applyProtection="1">
      <alignment horizontal="justify" vertical="center" wrapText="1" shrinkToFit="1"/>
    </xf>
    <xf numFmtId="0" fontId="25" fillId="0" borderId="0" xfId="0" applyFont="1" applyAlignment="1">
      <alignment horizontal="right"/>
    </xf>
    <xf numFmtId="0" fontId="24" fillId="0" borderId="0" xfId="0" applyFont="1" applyAlignment="1" applyProtection="1">
      <alignment vertical="top" wrapText="1"/>
    </xf>
    <xf numFmtId="0" fontId="24" fillId="0" borderId="0" xfId="0" applyFont="1" applyAlignment="1">
      <alignment vertical="center" wrapText="1"/>
    </xf>
    <xf numFmtId="0" fontId="4" fillId="0" borderId="21" xfId="1" applyFont="1" applyFill="1" applyBorder="1" applyAlignment="1" applyProtection="1">
      <alignment vertical="center" shrinkToFit="1"/>
    </xf>
    <xf numFmtId="0" fontId="4" fillId="0" borderId="20" xfId="1" applyFont="1" applyFill="1" applyBorder="1" applyAlignment="1" applyProtection="1">
      <alignment vertical="center" shrinkToFit="1"/>
    </xf>
    <xf numFmtId="0" fontId="4" fillId="0" borderId="11" xfId="1" applyFont="1" applyFill="1" applyBorder="1" applyAlignment="1" applyProtection="1">
      <alignment vertical="center" shrinkToFit="1"/>
    </xf>
    <xf numFmtId="0" fontId="4" fillId="0" borderId="19" xfId="1" applyFont="1" applyFill="1" applyBorder="1" applyAlignment="1" applyProtection="1">
      <alignment vertical="center" shrinkToFit="1"/>
    </xf>
    <xf numFmtId="0" fontId="4" fillId="0" borderId="1" xfId="1" applyFont="1" applyFill="1" applyBorder="1" applyAlignment="1" applyProtection="1">
      <alignment vertical="center" shrinkToFit="1"/>
    </xf>
    <xf numFmtId="0" fontId="4" fillId="0" borderId="22" xfId="1" applyFont="1" applyFill="1" applyBorder="1" applyAlignment="1" applyProtection="1">
      <alignment vertical="center" shrinkToFit="1"/>
    </xf>
    <xf numFmtId="0" fontId="4" fillId="0" borderId="2" xfId="1" applyFont="1" applyFill="1" applyBorder="1" applyAlignment="1" applyProtection="1">
      <alignment vertical="center" shrinkToFit="1"/>
    </xf>
    <xf numFmtId="0" fontId="4" fillId="0" borderId="4" xfId="1" applyFont="1" applyFill="1" applyBorder="1" applyAlignment="1" applyProtection="1">
      <alignment vertical="center" shrinkToFit="1"/>
    </xf>
    <xf numFmtId="0" fontId="0" fillId="6" borderId="9" xfId="0" applyFill="1" applyBorder="1" applyAlignment="1">
      <alignment horizontal="center" vertical="center" shrinkToFit="1"/>
    </xf>
    <xf numFmtId="0" fontId="15" fillId="6" borderId="7" xfId="0" applyFont="1" applyFill="1" applyBorder="1" applyAlignment="1">
      <alignment horizontal="center" vertical="center" wrapText="1" shrinkToFit="1"/>
    </xf>
    <xf numFmtId="0" fontId="5" fillId="6" borderId="7" xfId="0" applyFont="1" applyFill="1" applyBorder="1" applyAlignment="1">
      <alignment horizontal="center" vertical="center" wrapText="1" shrinkToFit="1"/>
    </xf>
    <xf numFmtId="0" fontId="0" fillId="6" borderId="7" xfId="0" applyFill="1" applyBorder="1" applyAlignment="1">
      <alignment horizontal="center" vertical="center" shrinkToFit="1"/>
    </xf>
    <xf numFmtId="0" fontId="12" fillId="6" borderId="7" xfId="0" applyFont="1" applyFill="1" applyBorder="1" applyAlignment="1">
      <alignment horizontal="center" vertical="center" wrapText="1" shrinkToFit="1"/>
    </xf>
    <xf numFmtId="0" fontId="14" fillId="6" borderId="7" xfId="0" applyFont="1" applyFill="1" applyBorder="1" applyAlignment="1">
      <alignment horizontal="center" vertical="center" wrapText="1" shrinkToFit="1"/>
    </xf>
    <xf numFmtId="0" fontId="16" fillId="6" borderId="7" xfId="0" applyFont="1" applyFill="1" applyBorder="1" applyAlignment="1">
      <alignment horizontal="center" vertical="center" wrapText="1" shrinkToFit="1"/>
    </xf>
    <xf numFmtId="0" fontId="0" fillId="6" borderId="14" xfId="0" applyFill="1" applyBorder="1" applyAlignment="1">
      <alignment horizontal="center" vertical="center" shrinkToFit="1"/>
    </xf>
    <xf numFmtId="0" fontId="26" fillId="0" borderId="0" xfId="0" applyFont="1" applyAlignment="1">
      <alignment horizontal="right" vertical="center"/>
    </xf>
    <xf numFmtId="177" fontId="26" fillId="0" borderId="0" xfId="0" applyNumberFormat="1" applyFont="1" applyAlignment="1">
      <alignment horizontal="left" vertical="center"/>
    </xf>
    <xf numFmtId="178" fontId="6" fillId="0" borderId="4" xfId="0" applyNumberFormat="1" applyFont="1" applyBorder="1" applyAlignment="1" applyProtection="1">
      <alignment horizontal="center" vertical="center"/>
      <protection locked="0"/>
    </xf>
    <xf numFmtId="0" fontId="8" fillId="0" borderId="0" xfId="0" applyFont="1" applyAlignment="1">
      <alignment horizontal="center" vertical="center"/>
    </xf>
    <xf numFmtId="0" fontId="6" fillId="0" borderId="1" xfId="0" applyFont="1" applyBorder="1" applyAlignment="1" applyProtection="1">
      <alignment vertical="top" wrapText="1"/>
      <protection locked="0"/>
    </xf>
    <xf numFmtId="0" fontId="6" fillId="0" borderId="21" xfId="0" applyFont="1" applyBorder="1" applyAlignment="1" applyProtection="1">
      <alignment vertical="top"/>
      <protection locked="0"/>
    </xf>
    <xf numFmtId="0" fontId="6" fillId="0" borderId="11" xfId="0" applyFont="1" applyBorder="1" applyAlignment="1" applyProtection="1">
      <alignment vertical="top"/>
      <protection locked="0"/>
    </xf>
    <xf numFmtId="0" fontId="7" fillId="2" borderId="1" xfId="0" applyFont="1" applyFill="1" applyBorder="1" applyAlignment="1">
      <alignment horizontal="center" vertical="center" wrapText="1" shrinkToFit="1"/>
    </xf>
    <xf numFmtId="0" fontId="7" fillId="2" borderId="21"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27" fillId="0" borderId="24"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28" fillId="0" borderId="24" xfId="0" applyFont="1" applyBorder="1" applyAlignment="1" applyProtection="1">
      <alignment horizontal="justify" vertical="top" wrapText="1"/>
    </xf>
    <xf numFmtId="0" fontId="28" fillId="0" borderId="0" xfId="0" applyFont="1" applyBorder="1" applyAlignment="1" applyProtection="1">
      <alignment horizontal="justify" vertical="top" wrapText="1"/>
    </xf>
    <xf numFmtId="0" fontId="29" fillId="0" borderId="0" xfId="0" applyFont="1" applyAlignment="1" applyProtection="1">
      <alignment horizontal="justify" vertical="center" wrapText="1"/>
    </xf>
    <xf numFmtId="0" fontId="19" fillId="0" borderId="0" xfId="0" applyFont="1" applyAlignment="1" applyProtection="1">
      <alignment horizontal="center" vertical="center"/>
    </xf>
    <xf numFmtId="177" fontId="18" fillId="0" borderId="0" xfId="0" applyNumberFormat="1" applyFont="1" applyBorder="1" applyAlignment="1" applyProtection="1">
      <alignment vertical="center"/>
    </xf>
    <xf numFmtId="177" fontId="0" fillId="0" borderId="0" xfId="0" applyNumberFormat="1" applyAlignment="1" applyProtection="1">
      <alignment vertical="center"/>
    </xf>
    <xf numFmtId="0" fontId="18" fillId="0" borderId="0" xfId="0" applyFont="1" applyAlignment="1" applyProtection="1">
      <alignment vertical="center" shrinkToFit="1"/>
    </xf>
    <xf numFmtId="0" fontId="18" fillId="0" borderId="0" xfId="0" applyFont="1" applyAlignment="1" applyProtection="1">
      <alignment horizontal="justify" vertical="center" wrapText="1"/>
    </xf>
    <xf numFmtId="0" fontId="18" fillId="0" borderId="23" xfId="0" applyFont="1" applyBorder="1" applyAlignment="1" applyProtection="1">
      <alignment horizontal="justify" vertical="center" wrapText="1"/>
    </xf>
    <xf numFmtId="0" fontId="18" fillId="0" borderId="1" xfId="0" applyFont="1" applyBorder="1" applyAlignment="1" applyProtection="1">
      <alignment horizontal="center" vertical="center" shrinkToFit="1"/>
    </xf>
    <xf numFmtId="0" fontId="18" fillId="0" borderId="11" xfId="0" applyFont="1" applyBorder="1" applyAlignment="1" applyProtection="1">
      <alignment horizontal="center" vertical="center" shrinkToFit="1"/>
    </xf>
    <xf numFmtId="0" fontId="18" fillId="0" borderId="1"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3" xfId="0" applyFont="1" applyBorder="1" applyAlignment="1" applyProtection="1">
      <alignment vertical="center" wrapText="1"/>
    </xf>
    <xf numFmtId="0" fontId="18" fillId="0" borderId="25"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6" xfId="0" applyFont="1" applyBorder="1" applyAlignment="1" applyProtection="1">
      <alignment vertical="center" wrapText="1"/>
    </xf>
    <xf numFmtId="0" fontId="18" fillId="5" borderId="4" xfId="0" applyFont="1" applyFill="1" applyBorder="1" applyAlignment="1" applyProtection="1">
      <alignment vertical="center"/>
      <protection locked="0"/>
    </xf>
    <xf numFmtId="0" fontId="18" fillId="0" borderId="4" xfId="0" applyFont="1" applyBorder="1" applyAlignment="1" applyProtection="1">
      <alignment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FFFF99"/>
      <color rgb="FFFFCCCC"/>
      <color rgb="FFFFFFCC"/>
      <color rgb="FFFFCCFF"/>
      <color rgb="FFD5D5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24"/>
  <sheetViews>
    <sheetView tabSelected="1" zoomScaleNormal="100" workbookViewId="0">
      <selection activeCell="B5" sqref="B5"/>
    </sheetView>
  </sheetViews>
  <sheetFormatPr defaultRowHeight="18" customHeight="1"/>
  <cols>
    <col min="1" max="1" width="7.625" style="5" customWidth="1"/>
    <col min="2" max="2" width="24.625" style="5" customWidth="1"/>
    <col min="3" max="3" width="8.125" style="5" customWidth="1"/>
    <col min="4" max="4" width="16.125" style="5" customWidth="1"/>
    <col min="5" max="5" width="16.375" style="5" customWidth="1"/>
    <col min="6" max="6" width="28.625" style="5" customWidth="1"/>
    <col min="7" max="7" width="15.625" style="5" customWidth="1"/>
    <col min="8" max="8" width="12.625" style="5" customWidth="1"/>
    <col min="9" max="9" width="1.875" style="5" customWidth="1"/>
    <col min="10" max="10" width="25.625" style="5" customWidth="1"/>
    <col min="11" max="16384" width="9" style="5"/>
  </cols>
  <sheetData>
    <row r="1" spans="1:10" ht="18" customHeight="1">
      <c r="B1" s="109" t="s">
        <v>57</v>
      </c>
      <c r="C1" s="109"/>
      <c r="D1" s="109"/>
      <c r="E1" s="109"/>
      <c r="F1" s="109"/>
      <c r="G1" s="109"/>
      <c r="H1" s="87" t="s">
        <v>121</v>
      </c>
    </row>
    <row r="2" spans="1:10" ht="18" customHeight="1">
      <c r="G2" s="106" t="s">
        <v>157</v>
      </c>
      <c r="H2" s="107">
        <f>DATE(B5+2018,4,1)</f>
        <v>43191</v>
      </c>
    </row>
    <row r="3" spans="1:10" ht="18" customHeight="1">
      <c r="A3" s="5" t="s">
        <v>112</v>
      </c>
      <c r="G3" s="106" t="s">
        <v>158</v>
      </c>
      <c r="H3" s="107">
        <f>DATE(B5+2019,3,31)</f>
        <v>43555</v>
      </c>
    </row>
    <row r="4" spans="1:10" ht="18" customHeight="1">
      <c r="J4" s="88"/>
    </row>
    <row r="5" spans="1:10" ht="18" customHeight="1">
      <c r="A5" s="6" t="s">
        <v>51</v>
      </c>
      <c r="B5" s="108"/>
      <c r="C5" s="6" t="s">
        <v>98</v>
      </c>
      <c r="D5" s="51"/>
      <c r="E5" s="27"/>
      <c r="F5" s="9"/>
      <c r="J5" s="88"/>
    </row>
    <row r="6" spans="1:10" ht="18" customHeight="1">
      <c r="A6" s="6" t="s">
        <v>0</v>
      </c>
      <c r="B6" s="49"/>
      <c r="C6" s="7" t="s">
        <v>55</v>
      </c>
      <c r="D6" s="22" t="s">
        <v>48</v>
      </c>
      <c r="E6" s="23" t="s">
        <v>56</v>
      </c>
      <c r="F6" s="19" t="s">
        <v>44</v>
      </c>
      <c r="G6" s="21" t="s">
        <v>45</v>
      </c>
      <c r="H6" s="20" t="s">
        <v>53</v>
      </c>
    </row>
    <row r="7" spans="1:10" ht="18" customHeight="1">
      <c r="A7" s="6" t="s">
        <v>47</v>
      </c>
      <c r="B7" s="49"/>
      <c r="C7" s="30">
        <v>4</v>
      </c>
      <c r="D7" s="82"/>
      <c r="E7" s="52"/>
      <c r="F7" s="78"/>
      <c r="G7" s="79"/>
      <c r="H7" s="58"/>
    </row>
    <row r="8" spans="1:10" ht="18" customHeight="1">
      <c r="A8" s="6" t="s">
        <v>52</v>
      </c>
      <c r="B8" s="50"/>
      <c r="C8" s="31">
        <v>5</v>
      </c>
      <c r="D8" s="83"/>
      <c r="E8" s="53"/>
      <c r="F8" s="55"/>
      <c r="G8" s="56"/>
      <c r="H8" s="59"/>
    </row>
    <row r="9" spans="1:10" ht="18" customHeight="1">
      <c r="A9" s="113" t="s">
        <v>54</v>
      </c>
      <c r="B9" s="110"/>
      <c r="C9" s="31">
        <v>6</v>
      </c>
      <c r="D9" s="83"/>
      <c r="E9" s="53"/>
      <c r="F9" s="55"/>
      <c r="G9" s="56"/>
      <c r="H9" s="59"/>
    </row>
    <row r="10" spans="1:10" ht="18" customHeight="1">
      <c r="A10" s="114"/>
      <c r="B10" s="111"/>
      <c r="C10" s="31">
        <v>7</v>
      </c>
      <c r="D10" s="83"/>
      <c r="E10" s="53"/>
      <c r="F10" s="55"/>
      <c r="G10" s="56"/>
      <c r="H10" s="59"/>
    </row>
    <row r="11" spans="1:10" ht="18" customHeight="1">
      <c r="A11" s="114"/>
      <c r="B11" s="111"/>
      <c r="C11" s="31">
        <v>8</v>
      </c>
      <c r="D11" s="83"/>
      <c r="E11" s="53"/>
      <c r="F11" s="55"/>
      <c r="G11" s="56"/>
      <c r="H11" s="59"/>
    </row>
    <row r="12" spans="1:10" ht="18" customHeight="1">
      <c r="A12" s="114"/>
      <c r="B12" s="111"/>
      <c r="C12" s="31">
        <v>9</v>
      </c>
      <c r="D12" s="83"/>
      <c r="E12" s="53"/>
      <c r="F12" s="55"/>
      <c r="G12" s="56"/>
      <c r="H12" s="59"/>
    </row>
    <row r="13" spans="1:10" ht="18" customHeight="1">
      <c r="A13" s="114"/>
      <c r="B13" s="111"/>
      <c r="C13" s="31">
        <v>10</v>
      </c>
      <c r="D13" s="83"/>
      <c r="E13" s="53"/>
      <c r="F13" s="55"/>
      <c r="G13" s="56"/>
      <c r="H13" s="59"/>
    </row>
    <row r="14" spans="1:10" ht="18" customHeight="1">
      <c r="A14" s="114"/>
      <c r="B14" s="111"/>
      <c r="C14" s="31">
        <v>11</v>
      </c>
      <c r="D14" s="83"/>
      <c r="E14" s="53"/>
      <c r="F14" s="55"/>
      <c r="G14" s="56"/>
      <c r="H14" s="59"/>
    </row>
    <row r="15" spans="1:10" ht="18" customHeight="1">
      <c r="A15" s="114"/>
      <c r="B15" s="111"/>
      <c r="C15" s="31">
        <v>12</v>
      </c>
      <c r="D15" s="83"/>
      <c r="E15" s="53"/>
      <c r="F15" s="55"/>
      <c r="G15" s="56"/>
      <c r="H15" s="59"/>
    </row>
    <row r="16" spans="1:10" ht="18" customHeight="1">
      <c r="A16" s="114"/>
      <c r="B16" s="111"/>
      <c r="C16" s="31">
        <v>1</v>
      </c>
      <c r="D16" s="83"/>
      <c r="E16" s="53"/>
      <c r="F16" s="55"/>
      <c r="G16" s="56"/>
      <c r="H16" s="59"/>
    </row>
    <row r="17" spans="1:8" ht="18" customHeight="1">
      <c r="A17" s="114"/>
      <c r="B17" s="111"/>
      <c r="C17" s="31">
        <v>2</v>
      </c>
      <c r="D17" s="83"/>
      <c r="E17" s="53"/>
      <c r="F17" s="55"/>
      <c r="G17" s="56"/>
      <c r="H17" s="59"/>
    </row>
    <row r="18" spans="1:8" ht="18" customHeight="1">
      <c r="A18" s="115"/>
      <c r="B18" s="112"/>
      <c r="C18" s="32">
        <v>3</v>
      </c>
      <c r="D18" s="84"/>
      <c r="E18" s="54"/>
      <c r="F18" s="55"/>
      <c r="G18" s="56"/>
      <c r="H18" s="59"/>
    </row>
    <row r="19" spans="1:8" ht="18" customHeight="1">
      <c r="A19" s="116" t="s">
        <v>159</v>
      </c>
      <c r="B19" s="118" t="s">
        <v>160</v>
      </c>
      <c r="C19" s="118"/>
      <c r="D19" s="118"/>
      <c r="E19" s="118"/>
      <c r="F19" s="55"/>
      <c r="G19" s="56"/>
      <c r="H19" s="59"/>
    </row>
    <row r="20" spans="1:8" ht="18" customHeight="1">
      <c r="A20" s="117"/>
      <c r="B20" s="119"/>
      <c r="C20" s="119"/>
      <c r="D20" s="119"/>
      <c r="E20" s="119"/>
      <c r="F20" s="55"/>
      <c r="G20" s="56"/>
      <c r="H20" s="59"/>
    </row>
    <row r="21" spans="1:8" ht="18" customHeight="1">
      <c r="A21" s="117"/>
      <c r="B21" s="119"/>
      <c r="C21" s="119"/>
      <c r="D21" s="119"/>
      <c r="E21" s="119"/>
      <c r="F21" s="57"/>
      <c r="G21" s="80"/>
      <c r="H21" s="81"/>
    </row>
    <row r="22" spans="1:8" ht="18" customHeight="1">
      <c r="A22" s="117"/>
      <c r="B22" s="119"/>
      <c r="C22" s="119"/>
      <c r="D22" s="119"/>
      <c r="E22" s="119"/>
      <c r="F22" s="8"/>
      <c r="G22" s="8"/>
      <c r="H22" s="8"/>
    </row>
    <row r="23" spans="1:8" ht="18" customHeight="1">
      <c r="A23" s="117"/>
      <c r="B23" s="119"/>
      <c r="C23" s="119"/>
      <c r="D23" s="119"/>
      <c r="E23" s="119"/>
      <c r="F23" s="10"/>
      <c r="G23" s="10"/>
      <c r="H23" s="10"/>
    </row>
    <row r="24" spans="1:8" ht="18" customHeight="1">
      <c r="B24" s="10"/>
      <c r="C24" s="10"/>
      <c r="D24" s="10"/>
      <c r="E24" s="89"/>
      <c r="F24" s="10"/>
      <c r="G24" s="10"/>
      <c r="H24" s="10"/>
    </row>
  </sheetData>
  <sheetProtection password="C7F8" sheet="1" objects="1" scenarios="1"/>
  <mergeCells count="5">
    <mergeCell ref="B1:G1"/>
    <mergeCell ref="B9:B18"/>
    <mergeCell ref="A9:A18"/>
    <mergeCell ref="A19:A23"/>
    <mergeCell ref="B19:E23"/>
  </mergeCells>
  <phoneticPr fontId="1"/>
  <dataValidations count="2">
    <dataValidation type="date" allowBlank="1" showInputMessage="1" showErrorMessage="1" error="報告対象期間の日付を入力してください" sqref="D7:D18">
      <formula1>$H$2</formula1>
      <formula2>$H$3+30</formula2>
    </dataValidation>
    <dataValidation type="whole" allowBlank="1" showInputMessage="1" showErrorMessage="1" error="数字を入力してください" sqref="D5 B5">
      <formula1>1</formula1>
      <formula2>12</formula2>
    </dataValidation>
  </dataValidations>
  <printOptions horizontalCentered="1"/>
  <pageMargins left="0.39370078740157483" right="0.39370078740157483" top="0.98425196850393704" bottom="0.59055118110236227"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OFFSET(リスト!$B$3:$B$39,,,COUNTA(リスト!$B$3:$B$39))</xm:f>
          </x14:formula1>
          <xm:sqref>F7:F21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A403"/>
  <sheetViews>
    <sheetView zoomScaleNormal="100" workbookViewId="0">
      <pane xSplit="4" ySplit="2" topLeftCell="E3" activePane="bottomRight" state="frozen"/>
      <selection pane="topRight" activeCell="E1" sqref="E1"/>
      <selection pane="bottomLeft" activeCell="A3" sqref="A3"/>
      <selection pane="bottomRight" activeCell="A3" sqref="A3"/>
    </sheetView>
  </sheetViews>
  <sheetFormatPr defaultColWidth="8.125" defaultRowHeight="15" customHeight="1"/>
  <cols>
    <col min="1" max="1" width="11.875" style="1" customWidth="1"/>
    <col min="2" max="2" width="18.625" style="1" customWidth="1"/>
    <col min="3" max="3" width="11.125" style="2" customWidth="1"/>
    <col min="4" max="4" width="7.625" style="1" customWidth="1"/>
    <col min="5" max="51" width="8.125" style="1" customWidth="1"/>
    <col min="52" max="52" width="12.625" style="1" customWidth="1"/>
    <col min="53" max="53" width="3.125" style="1" customWidth="1"/>
    <col min="54" max="16384" width="8.125" style="1"/>
  </cols>
  <sheetData>
    <row r="1" spans="1:53" ht="15" customHeight="1">
      <c r="A1" s="1" t="s">
        <v>62</v>
      </c>
      <c r="E1" s="18" t="s">
        <v>66</v>
      </c>
      <c r="F1" s="18"/>
      <c r="G1" s="18"/>
      <c r="H1" s="18"/>
      <c r="I1" s="18"/>
      <c r="J1" s="18"/>
      <c r="K1" s="18"/>
      <c r="L1" s="18" t="s">
        <v>73</v>
      </c>
      <c r="M1" s="18"/>
      <c r="P1" s="18"/>
      <c r="Q1" s="18" t="s">
        <v>64</v>
      </c>
      <c r="R1" s="18"/>
      <c r="S1" s="18"/>
      <c r="T1" s="18"/>
      <c r="U1" s="18"/>
      <c r="V1" s="18"/>
      <c r="W1" s="18"/>
      <c r="X1" s="18"/>
      <c r="Y1" s="18" t="s">
        <v>65</v>
      </c>
      <c r="Z1" s="18"/>
      <c r="AA1" s="18"/>
      <c r="AB1" s="18"/>
      <c r="AC1" s="18" t="s">
        <v>69</v>
      </c>
      <c r="AD1" s="18"/>
      <c r="AE1" s="18" t="s">
        <v>67</v>
      </c>
      <c r="AF1" s="18"/>
      <c r="AG1" s="18"/>
      <c r="AH1" s="18"/>
      <c r="AI1" s="18"/>
      <c r="AJ1" s="18" t="s">
        <v>68</v>
      </c>
      <c r="AK1" s="18"/>
      <c r="AL1" s="18" t="s">
        <v>74</v>
      </c>
      <c r="AN1" s="18"/>
      <c r="AO1" s="18" t="s">
        <v>77</v>
      </c>
      <c r="AP1" s="18"/>
      <c r="AQ1" s="18"/>
      <c r="AS1" s="18" t="s">
        <v>75</v>
      </c>
      <c r="AT1" s="18"/>
      <c r="AU1" s="18" t="s">
        <v>76</v>
      </c>
      <c r="AV1" s="18"/>
      <c r="AW1" s="18" t="s">
        <v>78</v>
      </c>
      <c r="AX1" s="18"/>
      <c r="AY1" s="17" t="s">
        <v>63</v>
      </c>
    </row>
    <row r="2" spans="1:53" s="2" customFormat="1" ht="24" customHeight="1">
      <c r="A2" s="3" t="s">
        <v>49</v>
      </c>
      <c r="B2" s="3" t="s">
        <v>44</v>
      </c>
      <c r="C2" s="3" t="s">
        <v>46</v>
      </c>
      <c r="D2" s="4" t="s">
        <v>113</v>
      </c>
      <c r="E2" s="15" t="s">
        <v>42</v>
      </c>
      <c r="F2" s="16" t="s">
        <v>43</v>
      </c>
      <c r="G2" s="16" t="s">
        <v>71</v>
      </c>
      <c r="H2" s="16" t="s">
        <v>72</v>
      </c>
      <c r="I2" s="16" t="s">
        <v>119</v>
      </c>
      <c r="J2" s="29" t="s">
        <v>99</v>
      </c>
      <c r="K2" s="28" t="s">
        <v>100</v>
      </c>
      <c r="L2" s="99" t="s">
        <v>83</v>
      </c>
      <c r="M2" s="100" t="s">
        <v>128</v>
      </c>
      <c r="N2" s="101" t="s">
        <v>129</v>
      </c>
      <c r="O2" s="101" t="s">
        <v>130</v>
      </c>
      <c r="P2" s="101" t="s">
        <v>131</v>
      </c>
      <c r="Q2" s="99" t="s">
        <v>84</v>
      </c>
      <c r="R2" s="102" t="s">
        <v>82</v>
      </c>
      <c r="S2" s="101" t="s">
        <v>132</v>
      </c>
      <c r="T2" s="101" t="s">
        <v>133</v>
      </c>
      <c r="U2" s="101" t="s">
        <v>134</v>
      </c>
      <c r="V2" s="101" t="s">
        <v>135</v>
      </c>
      <c r="W2" s="101" t="s">
        <v>136</v>
      </c>
      <c r="X2" s="101" t="s">
        <v>137</v>
      </c>
      <c r="Y2" s="101" t="s">
        <v>138</v>
      </c>
      <c r="Z2" s="101" t="s">
        <v>139</v>
      </c>
      <c r="AA2" s="101" t="s">
        <v>140</v>
      </c>
      <c r="AB2" s="101" t="s">
        <v>141</v>
      </c>
      <c r="AC2" s="101" t="s">
        <v>142</v>
      </c>
      <c r="AD2" s="101" t="s">
        <v>143</v>
      </c>
      <c r="AE2" s="101" t="s">
        <v>144</v>
      </c>
      <c r="AF2" s="101" t="s">
        <v>81</v>
      </c>
      <c r="AG2" s="101" t="s">
        <v>145</v>
      </c>
      <c r="AH2" s="101" t="s">
        <v>146</v>
      </c>
      <c r="AI2" s="101" t="s">
        <v>147</v>
      </c>
      <c r="AJ2" s="101" t="s">
        <v>148</v>
      </c>
      <c r="AK2" s="101" t="s">
        <v>149</v>
      </c>
      <c r="AL2" s="101" t="s">
        <v>150</v>
      </c>
      <c r="AM2" s="101" t="s">
        <v>79</v>
      </c>
      <c r="AN2" s="101" t="s">
        <v>151</v>
      </c>
      <c r="AO2" s="103" t="s">
        <v>85</v>
      </c>
      <c r="AP2" s="100" t="s">
        <v>152</v>
      </c>
      <c r="AQ2" s="104" t="s">
        <v>86</v>
      </c>
      <c r="AR2" s="101" t="s">
        <v>80</v>
      </c>
      <c r="AS2" s="101" t="s">
        <v>153</v>
      </c>
      <c r="AT2" s="101" t="s">
        <v>154</v>
      </c>
      <c r="AU2" s="101" t="s">
        <v>155</v>
      </c>
      <c r="AV2" s="101" t="s">
        <v>156</v>
      </c>
      <c r="AW2" s="101" t="s">
        <v>70</v>
      </c>
      <c r="AX2" s="105" t="s">
        <v>1</v>
      </c>
      <c r="AY2" s="98" t="s">
        <v>2</v>
      </c>
      <c r="AZ2" s="11" t="s">
        <v>50</v>
      </c>
      <c r="BA2" s="26"/>
    </row>
    <row r="3" spans="1:53" ht="15" customHeight="1">
      <c r="A3" s="33"/>
      <c r="B3" s="34"/>
      <c r="C3" s="35"/>
      <c r="D3" s="36"/>
      <c r="E3" s="36"/>
      <c r="F3" s="37"/>
      <c r="G3" s="37"/>
      <c r="H3" s="37"/>
      <c r="I3" s="37"/>
      <c r="J3" s="37"/>
      <c r="K3" s="37"/>
      <c r="L3" s="37"/>
      <c r="M3" s="37"/>
      <c r="N3" s="37"/>
      <c r="O3" s="37"/>
      <c r="P3" s="37"/>
      <c r="Q3" s="37"/>
      <c r="R3" s="37"/>
      <c r="S3" s="37"/>
      <c r="T3" s="37"/>
      <c r="U3" s="37"/>
      <c r="V3" s="37"/>
      <c r="W3" s="37"/>
      <c r="X3" s="37"/>
      <c r="Y3" s="37"/>
      <c r="Z3" s="37"/>
      <c r="AA3" s="37"/>
      <c r="AB3" s="37"/>
      <c r="AC3" s="37"/>
      <c r="AD3" s="37"/>
      <c r="AE3" s="38"/>
      <c r="AF3" s="37"/>
      <c r="AG3" s="38"/>
      <c r="AH3" s="38"/>
      <c r="AI3" s="38"/>
      <c r="AJ3" s="38"/>
      <c r="AK3" s="38"/>
      <c r="AL3" s="38"/>
      <c r="AM3" s="37"/>
      <c r="AN3" s="38"/>
      <c r="AO3" s="37"/>
      <c r="AP3" s="37"/>
      <c r="AQ3" s="37"/>
      <c r="AR3" s="38"/>
      <c r="AS3" s="37"/>
      <c r="AT3" s="37"/>
      <c r="AU3" s="38"/>
      <c r="AV3" s="37"/>
      <c r="AW3" s="37"/>
      <c r="AX3" s="39"/>
      <c r="AY3" s="12">
        <f t="shared" ref="AY3:AY232" si="0">SUM(E3:AX3)</f>
        <v>0</v>
      </c>
      <c r="AZ3" s="47"/>
      <c r="BA3" s="25"/>
    </row>
    <row r="4" spans="1:53" ht="15" customHeight="1">
      <c r="A4" s="33"/>
      <c r="B4" s="34"/>
      <c r="C4" s="35"/>
      <c r="D4" s="36"/>
      <c r="E4" s="36"/>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40"/>
      <c r="AY4" s="12">
        <f t="shared" si="0"/>
        <v>0</v>
      </c>
      <c r="AZ4" s="47"/>
      <c r="BA4" s="25"/>
    </row>
    <row r="5" spans="1:53" ht="15" customHeight="1">
      <c r="A5" s="33"/>
      <c r="B5" s="34"/>
      <c r="C5" s="35"/>
      <c r="D5" s="36"/>
      <c r="E5" s="36"/>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40"/>
      <c r="AY5" s="12">
        <f t="shared" si="0"/>
        <v>0</v>
      </c>
      <c r="AZ5" s="47"/>
      <c r="BA5" s="25"/>
    </row>
    <row r="6" spans="1:53" ht="15" customHeight="1">
      <c r="A6" s="33"/>
      <c r="B6" s="34"/>
      <c r="C6" s="35"/>
      <c r="D6" s="36"/>
      <c r="E6" s="36"/>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40"/>
      <c r="AY6" s="12">
        <f t="shared" si="0"/>
        <v>0</v>
      </c>
      <c r="AZ6" s="47"/>
      <c r="BA6" s="25"/>
    </row>
    <row r="7" spans="1:53" ht="15" customHeight="1">
      <c r="A7" s="33"/>
      <c r="B7" s="34"/>
      <c r="C7" s="35"/>
      <c r="D7" s="36"/>
      <c r="E7" s="36"/>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40"/>
      <c r="AY7" s="12">
        <f t="shared" si="0"/>
        <v>0</v>
      </c>
      <c r="AZ7" s="47"/>
      <c r="BA7" s="25"/>
    </row>
    <row r="8" spans="1:53" ht="15" customHeight="1">
      <c r="A8" s="33"/>
      <c r="B8" s="34"/>
      <c r="C8" s="35"/>
      <c r="D8" s="36"/>
      <c r="E8" s="36"/>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40"/>
      <c r="AY8" s="12">
        <f t="shared" si="0"/>
        <v>0</v>
      </c>
      <c r="AZ8" s="47"/>
      <c r="BA8" s="25"/>
    </row>
    <row r="9" spans="1:53" ht="15" customHeight="1">
      <c r="A9" s="33"/>
      <c r="B9" s="34"/>
      <c r="C9" s="35"/>
      <c r="D9" s="36"/>
      <c r="E9" s="36"/>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40"/>
      <c r="AY9" s="12">
        <f t="shared" si="0"/>
        <v>0</v>
      </c>
      <c r="AZ9" s="47"/>
      <c r="BA9" s="25"/>
    </row>
    <row r="10" spans="1:53" ht="15" customHeight="1">
      <c r="A10" s="33"/>
      <c r="B10" s="34"/>
      <c r="C10" s="35"/>
      <c r="D10" s="36"/>
      <c r="E10" s="36"/>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40"/>
      <c r="AY10" s="12">
        <f t="shared" si="0"/>
        <v>0</v>
      </c>
      <c r="AZ10" s="47"/>
      <c r="BA10" s="25"/>
    </row>
    <row r="11" spans="1:53" ht="15" customHeight="1">
      <c r="A11" s="33"/>
      <c r="B11" s="34"/>
      <c r="C11" s="35"/>
      <c r="D11" s="36"/>
      <c r="E11" s="36"/>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40"/>
      <c r="AY11" s="12">
        <f t="shared" si="0"/>
        <v>0</v>
      </c>
      <c r="AZ11" s="47"/>
      <c r="BA11" s="25"/>
    </row>
    <row r="12" spans="1:53" ht="15" customHeight="1">
      <c r="A12" s="33"/>
      <c r="B12" s="34"/>
      <c r="C12" s="35"/>
      <c r="D12" s="36"/>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40"/>
      <c r="AY12" s="12">
        <f t="shared" si="0"/>
        <v>0</v>
      </c>
      <c r="AZ12" s="47"/>
      <c r="BA12" s="25"/>
    </row>
    <row r="13" spans="1:53" ht="15" customHeight="1">
      <c r="A13" s="33"/>
      <c r="B13" s="34"/>
      <c r="C13" s="35"/>
      <c r="D13" s="36"/>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40"/>
      <c r="AY13" s="12">
        <f t="shared" si="0"/>
        <v>0</v>
      </c>
      <c r="AZ13" s="47"/>
      <c r="BA13" s="25"/>
    </row>
    <row r="14" spans="1:53" ht="15" customHeight="1">
      <c r="A14" s="33"/>
      <c r="B14" s="34"/>
      <c r="C14" s="35"/>
      <c r="D14" s="36"/>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40"/>
      <c r="AY14" s="12">
        <f t="shared" si="0"/>
        <v>0</v>
      </c>
      <c r="AZ14" s="47"/>
      <c r="BA14" s="25"/>
    </row>
    <row r="15" spans="1:53" ht="15" customHeight="1">
      <c r="A15" s="33"/>
      <c r="B15" s="34"/>
      <c r="C15" s="35"/>
      <c r="D15" s="36"/>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40"/>
      <c r="AY15" s="12">
        <f t="shared" si="0"/>
        <v>0</v>
      </c>
      <c r="AZ15" s="47"/>
      <c r="BA15" s="25"/>
    </row>
    <row r="16" spans="1:53" ht="15" customHeight="1">
      <c r="A16" s="33"/>
      <c r="B16" s="34"/>
      <c r="C16" s="35"/>
      <c r="D16" s="36"/>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40"/>
      <c r="AY16" s="12">
        <f t="shared" si="0"/>
        <v>0</v>
      </c>
      <c r="AZ16" s="47"/>
      <c r="BA16" s="25"/>
    </row>
    <row r="17" spans="1:53" ht="15" customHeight="1">
      <c r="A17" s="33"/>
      <c r="B17" s="34"/>
      <c r="C17" s="35"/>
      <c r="D17" s="36"/>
      <c r="E17" s="36"/>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40"/>
      <c r="AY17" s="12">
        <f t="shared" si="0"/>
        <v>0</v>
      </c>
      <c r="AZ17" s="47"/>
      <c r="BA17" s="25"/>
    </row>
    <row r="18" spans="1:53" ht="15" customHeight="1">
      <c r="A18" s="33"/>
      <c r="B18" s="34"/>
      <c r="C18" s="35"/>
      <c r="D18" s="36"/>
      <c r="E18" s="36"/>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40"/>
      <c r="AY18" s="12">
        <f t="shared" si="0"/>
        <v>0</v>
      </c>
      <c r="AZ18" s="47"/>
      <c r="BA18" s="25"/>
    </row>
    <row r="19" spans="1:53" ht="15" customHeight="1">
      <c r="A19" s="33"/>
      <c r="B19" s="34"/>
      <c r="C19" s="35"/>
      <c r="D19" s="36"/>
      <c r="E19" s="36"/>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40"/>
      <c r="AY19" s="12">
        <f t="shared" si="0"/>
        <v>0</v>
      </c>
      <c r="AZ19" s="47"/>
      <c r="BA19" s="25"/>
    </row>
    <row r="20" spans="1:53" ht="15" customHeight="1">
      <c r="A20" s="33"/>
      <c r="B20" s="34"/>
      <c r="C20" s="35"/>
      <c r="D20" s="36"/>
      <c r="E20" s="36"/>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40"/>
      <c r="AY20" s="12">
        <f t="shared" si="0"/>
        <v>0</v>
      </c>
      <c r="AZ20" s="47"/>
      <c r="BA20" s="25"/>
    </row>
    <row r="21" spans="1:53" ht="15" customHeight="1">
      <c r="A21" s="33"/>
      <c r="B21" s="34"/>
      <c r="C21" s="35"/>
      <c r="D21" s="36"/>
      <c r="E21" s="36"/>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40"/>
      <c r="AY21" s="12">
        <f t="shared" si="0"/>
        <v>0</v>
      </c>
      <c r="AZ21" s="47"/>
      <c r="BA21" s="25"/>
    </row>
    <row r="22" spans="1:53" ht="15" customHeight="1">
      <c r="A22" s="33"/>
      <c r="B22" s="34"/>
      <c r="C22" s="35"/>
      <c r="D22" s="36"/>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40"/>
      <c r="AY22" s="12">
        <f t="shared" si="0"/>
        <v>0</v>
      </c>
      <c r="AZ22" s="47"/>
      <c r="BA22" s="25"/>
    </row>
    <row r="23" spans="1:53" ht="15" customHeight="1">
      <c r="A23" s="33"/>
      <c r="B23" s="34"/>
      <c r="C23" s="35"/>
      <c r="D23" s="36"/>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40"/>
      <c r="AY23" s="12">
        <f t="shared" si="0"/>
        <v>0</v>
      </c>
      <c r="AZ23" s="47"/>
      <c r="BA23" s="25"/>
    </row>
    <row r="24" spans="1:53" ht="15" customHeight="1">
      <c r="A24" s="33"/>
      <c r="B24" s="34"/>
      <c r="C24" s="35"/>
      <c r="D24" s="36"/>
      <c r="E24" s="36"/>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40"/>
      <c r="AY24" s="12">
        <f t="shared" si="0"/>
        <v>0</v>
      </c>
      <c r="AZ24" s="47"/>
      <c r="BA24" s="25"/>
    </row>
    <row r="25" spans="1:53" ht="15" customHeight="1">
      <c r="A25" s="33"/>
      <c r="B25" s="34"/>
      <c r="C25" s="35"/>
      <c r="D25" s="36"/>
      <c r="E25" s="36"/>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40"/>
      <c r="AY25" s="12">
        <f t="shared" si="0"/>
        <v>0</v>
      </c>
      <c r="AZ25" s="47"/>
      <c r="BA25" s="25"/>
    </row>
    <row r="26" spans="1:53" ht="15" customHeight="1">
      <c r="A26" s="33"/>
      <c r="B26" s="34"/>
      <c r="C26" s="35"/>
      <c r="D26" s="36"/>
      <c r="E26" s="36"/>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40"/>
      <c r="AY26" s="12">
        <f t="shared" si="0"/>
        <v>0</v>
      </c>
      <c r="AZ26" s="47"/>
      <c r="BA26" s="25"/>
    </row>
    <row r="27" spans="1:53" ht="15" customHeight="1">
      <c r="A27" s="33"/>
      <c r="B27" s="34"/>
      <c r="C27" s="35"/>
      <c r="D27" s="36"/>
      <c r="E27" s="36"/>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40"/>
      <c r="AY27" s="12">
        <f t="shared" si="0"/>
        <v>0</v>
      </c>
      <c r="AZ27" s="47"/>
      <c r="BA27" s="25"/>
    </row>
    <row r="28" spans="1:53" ht="15" customHeight="1">
      <c r="A28" s="33"/>
      <c r="B28" s="34"/>
      <c r="C28" s="35"/>
      <c r="D28" s="36"/>
      <c r="E28" s="36"/>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40"/>
      <c r="AY28" s="12">
        <f t="shared" si="0"/>
        <v>0</v>
      </c>
      <c r="AZ28" s="47"/>
      <c r="BA28" s="25"/>
    </row>
    <row r="29" spans="1:53" ht="15" customHeight="1">
      <c r="A29" s="33"/>
      <c r="B29" s="34"/>
      <c r="C29" s="35"/>
      <c r="D29" s="36"/>
      <c r="E29" s="36"/>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40"/>
      <c r="AY29" s="12">
        <f t="shared" si="0"/>
        <v>0</v>
      </c>
      <c r="AZ29" s="47"/>
      <c r="BA29" s="25"/>
    </row>
    <row r="30" spans="1:53" ht="15" customHeight="1">
      <c r="A30" s="33"/>
      <c r="B30" s="34"/>
      <c r="C30" s="35"/>
      <c r="D30" s="36"/>
      <c r="E30" s="36"/>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40"/>
      <c r="AY30" s="12">
        <f t="shared" si="0"/>
        <v>0</v>
      </c>
      <c r="AZ30" s="47"/>
      <c r="BA30" s="25"/>
    </row>
    <row r="31" spans="1:53" ht="15" customHeight="1">
      <c r="A31" s="33"/>
      <c r="B31" s="34"/>
      <c r="C31" s="35"/>
      <c r="D31" s="36"/>
      <c r="E31" s="36"/>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40"/>
      <c r="AY31" s="12">
        <f t="shared" si="0"/>
        <v>0</v>
      </c>
      <c r="AZ31" s="47"/>
      <c r="BA31" s="25"/>
    </row>
    <row r="32" spans="1:53" ht="15" customHeight="1">
      <c r="A32" s="33"/>
      <c r="B32" s="34"/>
      <c r="C32" s="35"/>
      <c r="D32" s="36"/>
      <c r="E32" s="36"/>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40"/>
      <c r="AY32" s="12">
        <f t="shared" si="0"/>
        <v>0</v>
      </c>
      <c r="AZ32" s="47"/>
      <c r="BA32" s="25"/>
    </row>
    <row r="33" spans="1:53" ht="15" customHeight="1">
      <c r="A33" s="33"/>
      <c r="B33" s="34"/>
      <c r="C33" s="35"/>
      <c r="D33" s="36"/>
      <c r="E33" s="36"/>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40"/>
      <c r="AY33" s="12">
        <f t="shared" si="0"/>
        <v>0</v>
      </c>
      <c r="AZ33" s="47"/>
      <c r="BA33" s="25"/>
    </row>
    <row r="34" spans="1:53" ht="15" customHeight="1">
      <c r="A34" s="33"/>
      <c r="B34" s="34"/>
      <c r="C34" s="35"/>
      <c r="D34" s="36"/>
      <c r="E34" s="36"/>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40"/>
      <c r="AY34" s="12">
        <f t="shared" si="0"/>
        <v>0</v>
      </c>
      <c r="AZ34" s="47"/>
      <c r="BA34" s="25"/>
    </row>
    <row r="35" spans="1:53" ht="15" customHeight="1">
      <c r="A35" s="33"/>
      <c r="B35" s="34"/>
      <c r="C35" s="35"/>
      <c r="D35" s="36"/>
      <c r="E35" s="36"/>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40"/>
      <c r="AY35" s="12">
        <f t="shared" si="0"/>
        <v>0</v>
      </c>
      <c r="AZ35" s="47"/>
      <c r="BA35" s="25"/>
    </row>
    <row r="36" spans="1:53" ht="15" customHeight="1">
      <c r="A36" s="33"/>
      <c r="B36" s="34"/>
      <c r="C36" s="35"/>
      <c r="D36" s="36"/>
      <c r="E36" s="36"/>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40"/>
      <c r="AY36" s="12">
        <f t="shared" si="0"/>
        <v>0</v>
      </c>
      <c r="AZ36" s="47"/>
      <c r="BA36" s="25"/>
    </row>
    <row r="37" spans="1:53" ht="15" customHeight="1">
      <c r="A37" s="33"/>
      <c r="B37" s="34"/>
      <c r="C37" s="35"/>
      <c r="D37" s="36"/>
      <c r="E37" s="36"/>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40"/>
      <c r="AY37" s="12">
        <f t="shared" si="0"/>
        <v>0</v>
      </c>
      <c r="AZ37" s="47"/>
      <c r="BA37" s="25"/>
    </row>
    <row r="38" spans="1:53" ht="15" customHeight="1">
      <c r="A38" s="33"/>
      <c r="B38" s="34"/>
      <c r="C38" s="35"/>
      <c r="D38" s="36"/>
      <c r="E38" s="36"/>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40"/>
      <c r="AY38" s="12">
        <f t="shared" si="0"/>
        <v>0</v>
      </c>
      <c r="AZ38" s="47"/>
      <c r="BA38" s="25"/>
    </row>
    <row r="39" spans="1:53" ht="15" customHeight="1">
      <c r="A39" s="33"/>
      <c r="B39" s="34"/>
      <c r="C39" s="35"/>
      <c r="D39" s="36"/>
      <c r="E39" s="36"/>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40"/>
      <c r="AY39" s="12">
        <f t="shared" si="0"/>
        <v>0</v>
      </c>
      <c r="AZ39" s="47"/>
      <c r="BA39" s="25"/>
    </row>
    <row r="40" spans="1:53" ht="15" customHeight="1">
      <c r="A40" s="33"/>
      <c r="B40" s="34"/>
      <c r="C40" s="35"/>
      <c r="D40" s="36"/>
      <c r="E40" s="36"/>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40"/>
      <c r="AY40" s="12">
        <f t="shared" si="0"/>
        <v>0</v>
      </c>
      <c r="AZ40" s="47"/>
      <c r="BA40" s="25"/>
    </row>
    <row r="41" spans="1:53" ht="15" customHeight="1">
      <c r="A41" s="33"/>
      <c r="B41" s="34"/>
      <c r="C41" s="35"/>
      <c r="D41" s="36"/>
      <c r="E41" s="36"/>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40"/>
      <c r="AY41" s="12">
        <f t="shared" si="0"/>
        <v>0</v>
      </c>
      <c r="AZ41" s="47"/>
      <c r="BA41" s="25"/>
    </row>
    <row r="42" spans="1:53" ht="15" customHeight="1">
      <c r="A42" s="33"/>
      <c r="B42" s="34"/>
      <c r="C42" s="35"/>
      <c r="D42" s="36"/>
      <c r="E42" s="36"/>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40"/>
      <c r="AY42" s="12">
        <f t="shared" si="0"/>
        <v>0</v>
      </c>
      <c r="AZ42" s="47"/>
      <c r="BA42" s="25"/>
    </row>
    <row r="43" spans="1:53" ht="15" customHeight="1">
      <c r="A43" s="33"/>
      <c r="B43" s="34"/>
      <c r="C43" s="35"/>
      <c r="D43" s="36"/>
      <c r="E43" s="36"/>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40"/>
      <c r="AY43" s="12">
        <f t="shared" si="0"/>
        <v>0</v>
      </c>
      <c r="AZ43" s="47"/>
      <c r="BA43" s="25"/>
    </row>
    <row r="44" spans="1:53" ht="15" customHeight="1">
      <c r="A44" s="33"/>
      <c r="B44" s="34"/>
      <c r="C44" s="35"/>
      <c r="D44" s="36"/>
      <c r="E44" s="36"/>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40"/>
      <c r="AY44" s="12">
        <f t="shared" si="0"/>
        <v>0</v>
      </c>
      <c r="AZ44" s="47"/>
      <c r="BA44" s="25"/>
    </row>
    <row r="45" spans="1:53" ht="15" customHeight="1">
      <c r="A45" s="33"/>
      <c r="B45" s="34"/>
      <c r="C45" s="35"/>
      <c r="D45" s="36"/>
      <c r="E45" s="36"/>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40"/>
      <c r="AY45" s="12">
        <f t="shared" si="0"/>
        <v>0</v>
      </c>
      <c r="AZ45" s="47"/>
      <c r="BA45" s="25"/>
    </row>
    <row r="46" spans="1:53" ht="15" customHeight="1">
      <c r="A46" s="33"/>
      <c r="B46" s="34"/>
      <c r="C46" s="35"/>
      <c r="D46" s="36"/>
      <c r="E46" s="36"/>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40"/>
      <c r="AY46" s="12">
        <f t="shared" si="0"/>
        <v>0</v>
      </c>
      <c r="AZ46" s="47"/>
      <c r="BA46" s="25"/>
    </row>
    <row r="47" spans="1:53" ht="15" customHeight="1">
      <c r="A47" s="33"/>
      <c r="B47" s="34"/>
      <c r="C47" s="35"/>
      <c r="D47" s="36"/>
      <c r="E47" s="36"/>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40"/>
      <c r="AY47" s="12">
        <f t="shared" si="0"/>
        <v>0</v>
      </c>
      <c r="AZ47" s="47"/>
      <c r="BA47" s="25"/>
    </row>
    <row r="48" spans="1:53" ht="15" customHeight="1">
      <c r="A48" s="33"/>
      <c r="B48" s="34"/>
      <c r="C48" s="35"/>
      <c r="D48" s="36"/>
      <c r="E48" s="36"/>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40"/>
      <c r="AY48" s="12">
        <f t="shared" si="0"/>
        <v>0</v>
      </c>
      <c r="AZ48" s="47"/>
      <c r="BA48" s="25"/>
    </row>
    <row r="49" spans="1:53" ht="15" customHeight="1">
      <c r="A49" s="33"/>
      <c r="B49" s="34"/>
      <c r="C49" s="35"/>
      <c r="D49" s="36"/>
      <c r="E49" s="36"/>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40"/>
      <c r="AY49" s="12">
        <f t="shared" si="0"/>
        <v>0</v>
      </c>
      <c r="AZ49" s="47"/>
      <c r="BA49" s="25"/>
    </row>
    <row r="50" spans="1:53" ht="15" customHeight="1">
      <c r="A50" s="33"/>
      <c r="B50" s="34"/>
      <c r="C50" s="35"/>
      <c r="D50" s="36"/>
      <c r="E50" s="36"/>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40"/>
      <c r="AY50" s="12">
        <f t="shared" si="0"/>
        <v>0</v>
      </c>
      <c r="AZ50" s="47"/>
      <c r="BA50" s="25"/>
    </row>
    <row r="51" spans="1:53" ht="15" customHeight="1">
      <c r="A51" s="33"/>
      <c r="B51" s="34"/>
      <c r="C51" s="35"/>
      <c r="D51" s="36"/>
      <c r="E51" s="36"/>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40"/>
      <c r="AY51" s="12">
        <f t="shared" si="0"/>
        <v>0</v>
      </c>
      <c r="AZ51" s="47"/>
      <c r="BA51" s="25"/>
    </row>
    <row r="52" spans="1:53" ht="15" customHeight="1">
      <c r="A52" s="33"/>
      <c r="B52" s="34"/>
      <c r="C52" s="35"/>
      <c r="D52" s="36"/>
      <c r="E52" s="36"/>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40"/>
      <c r="AY52" s="12">
        <f t="shared" si="0"/>
        <v>0</v>
      </c>
      <c r="AZ52" s="47"/>
      <c r="BA52" s="25"/>
    </row>
    <row r="53" spans="1:53" ht="15" customHeight="1">
      <c r="A53" s="33"/>
      <c r="B53" s="34"/>
      <c r="C53" s="35"/>
      <c r="D53" s="36"/>
      <c r="E53" s="36"/>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40"/>
      <c r="AY53" s="12">
        <f t="shared" si="0"/>
        <v>0</v>
      </c>
      <c r="AZ53" s="47"/>
      <c r="BA53" s="25"/>
    </row>
    <row r="54" spans="1:53" ht="15" customHeight="1">
      <c r="A54" s="33"/>
      <c r="B54" s="34"/>
      <c r="C54" s="35"/>
      <c r="D54" s="36"/>
      <c r="E54" s="36"/>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40"/>
      <c r="AY54" s="12">
        <f t="shared" si="0"/>
        <v>0</v>
      </c>
      <c r="AZ54" s="47"/>
      <c r="BA54" s="25"/>
    </row>
    <row r="55" spans="1:53" ht="15" customHeight="1">
      <c r="A55" s="33"/>
      <c r="B55" s="34"/>
      <c r="C55" s="35"/>
      <c r="D55" s="36"/>
      <c r="E55" s="36"/>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40"/>
      <c r="AY55" s="12">
        <f t="shared" si="0"/>
        <v>0</v>
      </c>
      <c r="AZ55" s="47"/>
      <c r="BA55" s="25"/>
    </row>
    <row r="56" spans="1:53" ht="15" customHeight="1">
      <c r="A56" s="33"/>
      <c r="B56" s="34"/>
      <c r="C56" s="35"/>
      <c r="D56" s="36"/>
      <c r="E56" s="36"/>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40"/>
      <c r="AY56" s="12">
        <f t="shared" si="0"/>
        <v>0</v>
      </c>
      <c r="AZ56" s="47"/>
      <c r="BA56" s="25"/>
    </row>
    <row r="57" spans="1:53" ht="15" customHeight="1">
      <c r="A57" s="33"/>
      <c r="B57" s="34"/>
      <c r="C57" s="35"/>
      <c r="D57" s="36"/>
      <c r="E57" s="36"/>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40"/>
      <c r="AY57" s="12">
        <f t="shared" si="0"/>
        <v>0</v>
      </c>
      <c r="AZ57" s="47"/>
      <c r="BA57" s="25"/>
    </row>
    <row r="58" spans="1:53" ht="15" customHeight="1">
      <c r="A58" s="33"/>
      <c r="B58" s="34"/>
      <c r="C58" s="35"/>
      <c r="D58" s="36"/>
      <c r="E58" s="36"/>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40"/>
      <c r="AY58" s="12">
        <f t="shared" si="0"/>
        <v>0</v>
      </c>
      <c r="AZ58" s="47"/>
      <c r="BA58" s="25"/>
    </row>
    <row r="59" spans="1:53" ht="15" customHeight="1">
      <c r="A59" s="33"/>
      <c r="B59" s="34"/>
      <c r="C59" s="35"/>
      <c r="D59" s="36"/>
      <c r="E59" s="36"/>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40"/>
      <c r="AY59" s="12">
        <f t="shared" si="0"/>
        <v>0</v>
      </c>
      <c r="AZ59" s="47"/>
      <c r="BA59" s="25"/>
    </row>
    <row r="60" spans="1:53" ht="15" customHeight="1">
      <c r="A60" s="33"/>
      <c r="B60" s="34"/>
      <c r="C60" s="35"/>
      <c r="D60" s="36"/>
      <c r="E60" s="36"/>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40"/>
      <c r="AY60" s="12">
        <f t="shared" si="0"/>
        <v>0</v>
      </c>
      <c r="AZ60" s="47"/>
      <c r="BA60" s="25"/>
    </row>
    <row r="61" spans="1:53" ht="15" customHeight="1">
      <c r="A61" s="33"/>
      <c r="B61" s="34"/>
      <c r="C61" s="35"/>
      <c r="D61" s="36"/>
      <c r="E61" s="36"/>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40"/>
      <c r="AY61" s="12">
        <f t="shared" si="0"/>
        <v>0</v>
      </c>
      <c r="AZ61" s="47"/>
      <c r="BA61" s="25"/>
    </row>
    <row r="62" spans="1:53" ht="15" customHeight="1">
      <c r="A62" s="33"/>
      <c r="B62" s="34"/>
      <c r="C62" s="35"/>
      <c r="D62" s="36"/>
      <c r="E62" s="36"/>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40"/>
      <c r="AY62" s="12">
        <f t="shared" si="0"/>
        <v>0</v>
      </c>
      <c r="AZ62" s="47"/>
      <c r="BA62" s="25"/>
    </row>
    <row r="63" spans="1:53" ht="15" customHeight="1">
      <c r="A63" s="33"/>
      <c r="B63" s="34"/>
      <c r="C63" s="35"/>
      <c r="D63" s="36"/>
      <c r="E63" s="36"/>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40"/>
      <c r="AY63" s="12">
        <f t="shared" si="0"/>
        <v>0</v>
      </c>
      <c r="AZ63" s="47"/>
      <c r="BA63" s="25"/>
    </row>
    <row r="64" spans="1:53" ht="15" customHeight="1">
      <c r="A64" s="33"/>
      <c r="B64" s="34"/>
      <c r="C64" s="35"/>
      <c r="D64" s="36"/>
      <c r="E64" s="36"/>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40"/>
      <c r="AY64" s="12">
        <f t="shared" si="0"/>
        <v>0</v>
      </c>
      <c r="AZ64" s="47"/>
      <c r="BA64" s="25"/>
    </row>
    <row r="65" spans="1:53" ht="15" customHeight="1">
      <c r="A65" s="33"/>
      <c r="B65" s="34"/>
      <c r="C65" s="35"/>
      <c r="D65" s="36"/>
      <c r="E65" s="36"/>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40"/>
      <c r="AY65" s="12">
        <f t="shared" si="0"/>
        <v>0</v>
      </c>
      <c r="AZ65" s="47"/>
      <c r="BA65" s="25"/>
    </row>
    <row r="66" spans="1:53" ht="15" customHeight="1">
      <c r="A66" s="33"/>
      <c r="B66" s="34"/>
      <c r="C66" s="35"/>
      <c r="D66" s="36"/>
      <c r="E66" s="36"/>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40"/>
      <c r="AY66" s="12">
        <f t="shared" si="0"/>
        <v>0</v>
      </c>
      <c r="AZ66" s="47"/>
      <c r="BA66" s="25"/>
    </row>
    <row r="67" spans="1:53" ht="15" customHeight="1">
      <c r="A67" s="33"/>
      <c r="B67" s="34"/>
      <c r="C67" s="35"/>
      <c r="D67" s="36"/>
      <c r="E67" s="36"/>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40"/>
      <c r="AY67" s="12">
        <f t="shared" si="0"/>
        <v>0</v>
      </c>
      <c r="AZ67" s="47"/>
      <c r="BA67" s="25"/>
    </row>
    <row r="68" spans="1:53" ht="15" customHeight="1">
      <c r="A68" s="33"/>
      <c r="B68" s="34"/>
      <c r="C68" s="35"/>
      <c r="D68" s="36"/>
      <c r="E68" s="36"/>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40"/>
      <c r="AY68" s="12">
        <f t="shared" si="0"/>
        <v>0</v>
      </c>
      <c r="AZ68" s="47"/>
      <c r="BA68" s="25"/>
    </row>
    <row r="69" spans="1:53" ht="15" customHeight="1">
      <c r="A69" s="33"/>
      <c r="B69" s="34"/>
      <c r="C69" s="35"/>
      <c r="D69" s="36"/>
      <c r="E69" s="36"/>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40"/>
      <c r="AY69" s="12">
        <f t="shared" si="0"/>
        <v>0</v>
      </c>
      <c r="AZ69" s="47"/>
      <c r="BA69" s="25"/>
    </row>
    <row r="70" spans="1:53" ht="15" customHeight="1">
      <c r="A70" s="33"/>
      <c r="B70" s="34"/>
      <c r="C70" s="35"/>
      <c r="D70" s="36"/>
      <c r="E70" s="36"/>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40"/>
      <c r="AY70" s="12">
        <f t="shared" si="0"/>
        <v>0</v>
      </c>
      <c r="AZ70" s="47"/>
      <c r="BA70" s="25"/>
    </row>
    <row r="71" spans="1:53" ht="15" customHeight="1">
      <c r="A71" s="33"/>
      <c r="B71" s="34"/>
      <c r="C71" s="35"/>
      <c r="D71" s="36"/>
      <c r="E71" s="36"/>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40"/>
      <c r="AY71" s="12">
        <f t="shared" si="0"/>
        <v>0</v>
      </c>
      <c r="AZ71" s="47"/>
      <c r="BA71" s="25"/>
    </row>
    <row r="72" spans="1:53" ht="15" customHeight="1">
      <c r="A72" s="33"/>
      <c r="B72" s="34"/>
      <c r="C72" s="35"/>
      <c r="D72" s="36"/>
      <c r="E72" s="36"/>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40"/>
      <c r="AY72" s="12">
        <f t="shared" si="0"/>
        <v>0</v>
      </c>
      <c r="AZ72" s="47"/>
      <c r="BA72" s="25"/>
    </row>
    <row r="73" spans="1:53" ht="15" customHeight="1">
      <c r="A73" s="33"/>
      <c r="B73" s="34"/>
      <c r="C73" s="35"/>
      <c r="D73" s="36"/>
      <c r="E73" s="36"/>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40"/>
      <c r="AY73" s="12">
        <f t="shared" si="0"/>
        <v>0</v>
      </c>
      <c r="AZ73" s="47"/>
      <c r="BA73" s="25"/>
    </row>
    <row r="74" spans="1:53" ht="15" customHeight="1">
      <c r="A74" s="33"/>
      <c r="B74" s="34"/>
      <c r="C74" s="35"/>
      <c r="D74" s="36"/>
      <c r="E74" s="36"/>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40"/>
      <c r="AY74" s="12">
        <f t="shared" si="0"/>
        <v>0</v>
      </c>
      <c r="AZ74" s="47"/>
      <c r="BA74" s="25"/>
    </row>
    <row r="75" spans="1:53" ht="15" customHeight="1">
      <c r="A75" s="33"/>
      <c r="B75" s="34"/>
      <c r="C75" s="35"/>
      <c r="D75" s="36"/>
      <c r="E75" s="36"/>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40"/>
      <c r="AY75" s="12">
        <f t="shared" si="0"/>
        <v>0</v>
      </c>
      <c r="AZ75" s="47"/>
      <c r="BA75" s="25"/>
    </row>
    <row r="76" spans="1:53" ht="15" customHeight="1">
      <c r="A76" s="33"/>
      <c r="B76" s="34"/>
      <c r="C76" s="35"/>
      <c r="D76" s="36"/>
      <c r="E76" s="36"/>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40"/>
      <c r="AY76" s="12">
        <f t="shared" si="0"/>
        <v>0</v>
      </c>
      <c r="AZ76" s="47"/>
      <c r="BA76" s="25"/>
    </row>
    <row r="77" spans="1:53" ht="15" customHeight="1">
      <c r="A77" s="33"/>
      <c r="B77" s="34"/>
      <c r="C77" s="35"/>
      <c r="D77" s="36"/>
      <c r="E77" s="36"/>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40"/>
      <c r="AY77" s="12">
        <f t="shared" si="0"/>
        <v>0</v>
      </c>
      <c r="AZ77" s="47"/>
      <c r="BA77" s="25"/>
    </row>
    <row r="78" spans="1:53" ht="15" customHeight="1">
      <c r="A78" s="33"/>
      <c r="B78" s="34"/>
      <c r="C78" s="35"/>
      <c r="D78" s="36"/>
      <c r="E78" s="36"/>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40"/>
      <c r="AY78" s="12">
        <f t="shared" si="0"/>
        <v>0</v>
      </c>
      <c r="AZ78" s="47"/>
      <c r="BA78" s="25"/>
    </row>
    <row r="79" spans="1:53" ht="15" customHeight="1">
      <c r="A79" s="33"/>
      <c r="B79" s="34"/>
      <c r="C79" s="35"/>
      <c r="D79" s="36"/>
      <c r="E79" s="36"/>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40"/>
      <c r="AY79" s="12">
        <f t="shared" si="0"/>
        <v>0</v>
      </c>
      <c r="AZ79" s="47"/>
      <c r="BA79" s="25"/>
    </row>
    <row r="80" spans="1:53" ht="15" customHeight="1">
      <c r="A80" s="33"/>
      <c r="B80" s="34"/>
      <c r="C80" s="35"/>
      <c r="D80" s="36"/>
      <c r="E80" s="36"/>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40"/>
      <c r="AY80" s="12">
        <f t="shared" si="0"/>
        <v>0</v>
      </c>
      <c r="AZ80" s="47"/>
      <c r="BA80" s="25"/>
    </row>
    <row r="81" spans="1:53" ht="15" customHeight="1">
      <c r="A81" s="33"/>
      <c r="B81" s="34"/>
      <c r="C81" s="35"/>
      <c r="D81" s="36"/>
      <c r="E81" s="36"/>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40"/>
      <c r="AY81" s="12">
        <f t="shared" si="0"/>
        <v>0</v>
      </c>
      <c r="AZ81" s="47"/>
      <c r="BA81" s="25"/>
    </row>
    <row r="82" spans="1:53" ht="15" customHeight="1">
      <c r="A82" s="33"/>
      <c r="B82" s="34"/>
      <c r="C82" s="35"/>
      <c r="D82" s="36"/>
      <c r="E82" s="36"/>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40"/>
      <c r="AY82" s="12">
        <f t="shared" si="0"/>
        <v>0</v>
      </c>
      <c r="AZ82" s="47"/>
      <c r="BA82" s="25"/>
    </row>
    <row r="83" spans="1:53" ht="15" customHeight="1">
      <c r="A83" s="33"/>
      <c r="B83" s="34"/>
      <c r="C83" s="35"/>
      <c r="D83" s="36"/>
      <c r="E83" s="36"/>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40"/>
      <c r="AY83" s="12">
        <f t="shared" si="0"/>
        <v>0</v>
      </c>
      <c r="AZ83" s="47"/>
      <c r="BA83" s="25"/>
    </row>
    <row r="84" spans="1:53" ht="15" customHeight="1">
      <c r="A84" s="33"/>
      <c r="B84" s="34"/>
      <c r="C84" s="35"/>
      <c r="D84" s="36"/>
      <c r="E84" s="36"/>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40"/>
      <c r="AY84" s="12">
        <f t="shared" si="0"/>
        <v>0</v>
      </c>
      <c r="AZ84" s="47"/>
      <c r="BA84" s="25"/>
    </row>
    <row r="85" spans="1:53" ht="15" customHeight="1">
      <c r="A85" s="33"/>
      <c r="B85" s="34"/>
      <c r="C85" s="35"/>
      <c r="D85" s="36"/>
      <c r="E85" s="36"/>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40"/>
      <c r="AY85" s="12">
        <f t="shared" si="0"/>
        <v>0</v>
      </c>
      <c r="AZ85" s="47"/>
      <c r="BA85" s="25"/>
    </row>
    <row r="86" spans="1:53" ht="15" customHeight="1">
      <c r="A86" s="33"/>
      <c r="B86" s="34"/>
      <c r="C86" s="35"/>
      <c r="D86" s="36"/>
      <c r="E86" s="36"/>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40"/>
      <c r="AY86" s="12">
        <f t="shared" si="0"/>
        <v>0</v>
      </c>
      <c r="AZ86" s="47"/>
      <c r="BA86" s="25"/>
    </row>
    <row r="87" spans="1:53" ht="15" customHeight="1">
      <c r="A87" s="33"/>
      <c r="B87" s="34"/>
      <c r="C87" s="35"/>
      <c r="D87" s="36"/>
      <c r="E87" s="36"/>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40"/>
      <c r="AY87" s="12">
        <f t="shared" si="0"/>
        <v>0</v>
      </c>
      <c r="AZ87" s="47"/>
      <c r="BA87" s="25"/>
    </row>
    <row r="88" spans="1:53" ht="15" customHeight="1">
      <c r="A88" s="33"/>
      <c r="B88" s="34"/>
      <c r="C88" s="35"/>
      <c r="D88" s="36"/>
      <c r="E88" s="36"/>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40"/>
      <c r="AY88" s="12">
        <f t="shared" si="0"/>
        <v>0</v>
      </c>
      <c r="AZ88" s="47"/>
      <c r="BA88" s="25"/>
    </row>
    <row r="89" spans="1:53" ht="15" customHeight="1">
      <c r="A89" s="33"/>
      <c r="B89" s="34"/>
      <c r="C89" s="35"/>
      <c r="D89" s="36"/>
      <c r="E89" s="36"/>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40"/>
      <c r="AY89" s="12">
        <f t="shared" si="0"/>
        <v>0</v>
      </c>
      <c r="AZ89" s="47"/>
      <c r="BA89" s="25"/>
    </row>
    <row r="90" spans="1:53" ht="15" customHeight="1">
      <c r="A90" s="33"/>
      <c r="B90" s="34"/>
      <c r="C90" s="35"/>
      <c r="D90" s="36"/>
      <c r="E90" s="36"/>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40"/>
      <c r="AY90" s="12">
        <f t="shared" si="0"/>
        <v>0</v>
      </c>
      <c r="AZ90" s="47"/>
      <c r="BA90" s="25"/>
    </row>
    <row r="91" spans="1:53" ht="15" customHeight="1">
      <c r="A91" s="33"/>
      <c r="B91" s="34"/>
      <c r="C91" s="35"/>
      <c r="D91" s="36"/>
      <c r="E91" s="36"/>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40"/>
      <c r="AY91" s="12">
        <f t="shared" si="0"/>
        <v>0</v>
      </c>
      <c r="AZ91" s="47"/>
      <c r="BA91" s="25"/>
    </row>
    <row r="92" spans="1:53" ht="15" customHeight="1">
      <c r="A92" s="33"/>
      <c r="B92" s="34"/>
      <c r="C92" s="35"/>
      <c r="D92" s="36"/>
      <c r="E92" s="36"/>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40"/>
      <c r="AY92" s="12">
        <f t="shared" si="0"/>
        <v>0</v>
      </c>
      <c r="AZ92" s="47"/>
      <c r="BA92" s="25"/>
    </row>
    <row r="93" spans="1:53" ht="15" customHeight="1">
      <c r="A93" s="33"/>
      <c r="B93" s="34"/>
      <c r="C93" s="35"/>
      <c r="D93" s="36"/>
      <c r="E93" s="36"/>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40"/>
      <c r="AY93" s="12">
        <f t="shared" si="0"/>
        <v>0</v>
      </c>
      <c r="AZ93" s="47"/>
      <c r="BA93" s="25"/>
    </row>
    <row r="94" spans="1:53" ht="15" customHeight="1">
      <c r="A94" s="33"/>
      <c r="B94" s="34"/>
      <c r="C94" s="35"/>
      <c r="D94" s="36"/>
      <c r="E94" s="36"/>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40"/>
      <c r="AY94" s="12">
        <f t="shared" si="0"/>
        <v>0</v>
      </c>
      <c r="AZ94" s="47"/>
      <c r="BA94" s="25"/>
    </row>
    <row r="95" spans="1:53" ht="15" customHeight="1">
      <c r="A95" s="33"/>
      <c r="B95" s="34"/>
      <c r="C95" s="35"/>
      <c r="D95" s="36"/>
      <c r="E95" s="36"/>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40"/>
      <c r="AY95" s="12">
        <f t="shared" si="0"/>
        <v>0</v>
      </c>
      <c r="AZ95" s="47"/>
      <c r="BA95" s="25"/>
    </row>
    <row r="96" spans="1:53" ht="15" customHeight="1">
      <c r="A96" s="33"/>
      <c r="B96" s="34"/>
      <c r="C96" s="35"/>
      <c r="D96" s="36"/>
      <c r="E96" s="36"/>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40"/>
      <c r="AY96" s="12">
        <f t="shared" si="0"/>
        <v>0</v>
      </c>
      <c r="AZ96" s="47"/>
      <c r="BA96" s="25"/>
    </row>
    <row r="97" spans="1:53" ht="15" customHeight="1">
      <c r="A97" s="33"/>
      <c r="B97" s="34"/>
      <c r="C97" s="35"/>
      <c r="D97" s="36"/>
      <c r="E97" s="36"/>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40"/>
      <c r="AY97" s="12">
        <f t="shared" si="0"/>
        <v>0</v>
      </c>
      <c r="AZ97" s="47"/>
      <c r="BA97" s="25"/>
    </row>
    <row r="98" spans="1:53" ht="15" customHeight="1">
      <c r="A98" s="33"/>
      <c r="B98" s="34"/>
      <c r="C98" s="35"/>
      <c r="D98" s="36"/>
      <c r="E98" s="36"/>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40"/>
      <c r="AY98" s="12">
        <f t="shared" si="0"/>
        <v>0</v>
      </c>
      <c r="AZ98" s="47"/>
      <c r="BA98" s="25"/>
    </row>
    <row r="99" spans="1:53" ht="15" customHeight="1">
      <c r="A99" s="33"/>
      <c r="B99" s="34"/>
      <c r="C99" s="35"/>
      <c r="D99" s="36"/>
      <c r="E99" s="36"/>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40"/>
      <c r="AY99" s="12">
        <f t="shared" si="0"/>
        <v>0</v>
      </c>
      <c r="AZ99" s="47"/>
      <c r="BA99" s="25"/>
    </row>
    <row r="100" spans="1:53" ht="15" customHeight="1">
      <c r="A100" s="33"/>
      <c r="B100" s="34"/>
      <c r="C100" s="35"/>
      <c r="D100" s="36"/>
      <c r="E100" s="36"/>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40"/>
      <c r="AY100" s="12">
        <f t="shared" si="0"/>
        <v>0</v>
      </c>
      <c r="AZ100" s="47"/>
      <c r="BA100" s="25"/>
    </row>
    <row r="101" spans="1:53" ht="15" customHeight="1">
      <c r="A101" s="33"/>
      <c r="B101" s="34"/>
      <c r="C101" s="35"/>
      <c r="D101" s="36"/>
      <c r="E101" s="36"/>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40"/>
      <c r="AY101" s="12">
        <f t="shared" si="0"/>
        <v>0</v>
      </c>
      <c r="AZ101" s="47"/>
      <c r="BA101" s="25"/>
    </row>
    <row r="102" spans="1:53" ht="15" customHeight="1">
      <c r="A102" s="33"/>
      <c r="B102" s="34"/>
      <c r="C102" s="35"/>
      <c r="D102" s="36"/>
      <c r="E102" s="36"/>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40"/>
      <c r="AY102" s="12">
        <f t="shared" si="0"/>
        <v>0</v>
      </c>
      <c r="AZ102" s="47"/>
      <c r="BA102" s="25"/>
    </row>
    <row r="103" spans="1:53" ht="15" customHeight="1">
      <c r="A103" s="33"/>
      <c r="B103" s="34"/>
      <c r="C103" s="35"/>
      <c r="D103" s="36"/>
      <c r="E103" s="36"/>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40"/>
      <c r="AY103" s="12">
        <f t="shared" si="0"/>
        <v>0</v>
      </c>
      <c r="AZ103" s="47"/>
      <c r="BA103" s="25"/>
    </row>
    <row r="104" spans="1:53" ht="15" customHeight="1">
      <c r="A104" s="33"/>
      <c r="B104" s="34"/>
      <c r="C104" s="35"/>
      <c r="D104" s="36"/>
      <c r="E104" s="36"/>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40"/>
      <c r="AY104" s="12">
        <f t="shared" si="0"/>
        <v>0</v>
      </c>
      <c r="AZ104" s="47"/>
      <c r="BA104" s="25"/>
    </row>
    <row r="105" spans="1:53" ht="15" customHeight="1">
      <c r="A105" s="33"/>
      <c r="B105" s="34"/>
      <c r="C105" s="35"/>
      <c r="D105" s="36"/>
      <c r="E105" s="36"/>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40"/>
      <c r="AY105" s="12">
        <f t="shared" si="0"/>
        <v>0</v>
      </c>
      <c r="AZ105" s="47"/>
      <c r="BA105" s="25"/>
    </row>
    <row r="106" spans="1:53" ht="15" customHeight="1">
      <c r="A106" s="33"/>
      <c r="B106" s="34"/>
      <c r="C106" s="35"/>
      <c r="D106" s="36"/>
      <c r="E106" s="36"/>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40"/>
      <c r="AY106" s="12">
        <f t="shared" si="0"/>
        <v>0</v>
      </c>
      <c r="AZ106" s="47"/>
      <c r="BA106" s="25"/>
    </row>
    <row r="107" spans="1:53" ht="15" customHeight="1">
      <c r="A107" s="33"/>
      <c r="B107" s="34"/>
      <c r="C107" s="35"/>
      <c r="D107" s="36"/>
      <c r="E107" s="36"/>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40"/>
      <c r="AY107" s="12">
        <f t="shared" si="0"/>
        <v>0</v>
      </c>
      <c r="AZ107" s="47"/>
      <c r="BA107" s="25"/>
    </row>
    <row r="108" spans="1:53" ht="15" customHeight="1">
      <c r="A108" s="33"/>
      <c r="B108" s="34"/>
      <c r="C108" s="35"/>
      <c r="D108" s="36"/>
      <c r="E108" s="36"/>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40"/>
      <c r="AY108" s="12">
        <f t="shared" si="0"/>
        <v>0</v>
      </c>
      <c r="AZ108" s="47"/>
      <c r="BA108" s="25"/>
    </row>
    <row r="109" spans="1:53" ht="15" customHeight="1">
      <c r="A109" s="33"/>
      <c r="B109" s="34"/>
      <c r="C109" s="35"/>
      <c r="D109" s="36"/>
      <c r="E109" s="36"/>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40"/>
      <c r="AY109" s="12">
        <f t="shared" si="0"/>
        <v>0</v>
      </c>
      <c r="AZ109" s="47"/>
      <c r="BA109" s="25"/>
    </row>
    <row r="110" spans="1:53" ht="15" customHeight="1">
      <c r="A110" s="33"/>
      <c r="B110" s="34"/>
      <c r="C110" s="35"/>
      <c r="D110" s="36"/>
      <c r="E110" s="36"/>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40"/>
      <c r="AY110" s="12">
        <f t="shared" si="0"/>
        <v>0</v>
      </c>
      <c r="AZ110" s="47"/>
      <c r="BA110" s="25"/>
    </row>
    <row r="111" spans="1:53" ht="15" customHeight="1">
      <c r="A111" s="33"/>
      <c r="B111" s="34"/>
      <c r="C111" s="35"/>
      <c r="D111" s="36"/>
      <c r="E111" s="36"/>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40"/>
      <c r="AY111" s="12">
        <f t="shared" si="0"/>
        <v>0</v>
      </c>
      <c r="AZ111" s="47"/>
      <c r="BA111" s="25"/>
    </row>
    <row r="112" spans="1:53" ht="15" customHeight="1">
      <c r="A112" s="33"/>
      <c r="B112" s="34"/>
      <c r="C112" s="35"/>
      <c r="D112" s="36"/>
      <c r="E112" s="36"/>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40"/>
      <c r="AY112" s="12">
        <f t="shared" si="0"/>
        <v>0</v>
      </c>
      <c r="AZ112" s="47"/>
      <c r="BA112" s="25"/>
    </row>
    <row r="113" spans="1:53" ht="15" customHeight="1">
      <c r="A113" s="33"/>
      <c r="B113" s="34"/>
      <c r="C113" s="35"/>
      <c r="D113" s="36"/>
      <c r="E113" s="36"/>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40"/>
      <c r="AY113" s="12">
        <f t="shared" si="0"/>
        <v>0</v>
      </c>
      <c r="AZ113" s="47"/>
      <c r="BA113" s="25"/>
    </row>
    <row r="114" spans="1:53" ht="15" customHeight="1">
      <c r="A114" s="33"/>
      <c r="B114" s="34"/>
      <c r="C114" s="35"/>
      <c r="D114" s="36"/>
      <c r="E114" s="36"/>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40"/>
      <c r="AY114" s="12">
        <f t="shared" si="0"/>
        <v>0</v>
      </c>
      <c r="AZ114" s="47"/>
      <c r="BA114" s="25"/>
    </row>
    <row r="115" spans="1:53" ht="15" customHeight="1">
      <c r="A115" s="33"/>
      <c r="B115" s="34"/>
      <c r="C115" s="35"/>
      <c r="D115" s="36"/>
      <c r="E115" s="36"/>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40"/>
      <c r="AY115" s="12">
        <f t="shared" si="0"/>
        <v>0</v>
      </c>
      <c r="AZ115" s="47"/>
      <c r="BA115" s="25"/>
    </row>
    <row r="116" spans="1:53" ht="15" customHeight="1">
      <c r="A116" s="33"/>
      <c r="B116" s="34"/>
      <c r="C116" s="35"/>
      <c r="D116" s="36"/>
      <c r="E116" s="36"/>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40"/>
      <c r="AY116" s="12">
        <f t="shared" si="0"/>
        <v>0</v>
      </c>
      <c r="AZ116" s="47"/>
      <c r="BA116" s="25"/>
    </row>
    <row r="117" spans="1:53" ht="15" customHeight="1">
      <c r="A117" s="33"/>
      <c r="B117" s="34"/>
      <c r="C117" s="35"/>
      <c r="D117" s="36"/>
      <c r="E117" s="36"/>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40"/>
      <c r="AY117" s="12">
        <f t="shared" si="0"/>
        <v>0</v>
      </c>
      <c r="AZ117" s="47"/>
      <c r="BA117" s="25"/>
    </row>
    <row r="118" spans="1:53" ht="15" customHeight="1">
      <c r="A118" s="33"/>
      <c r="B118" s="34"/>
      <c r="C118" s="35"/>
      <c r="D118" s="36"/>
      <c r="E118" s="36"/>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40"/>
      <c r="AY118" s="12">
        <f t="shared" si="0"/>
        <v>0</v>
      </c>
      <c r="AZ118" s="47"/>
      <c r="BA118" s="25"/>
    </row>
    <row r="119" spans="1:53" ht="15" customHeight="1">
      <c r="A119" s="33"/>
      <c r="B119" s="34"/>
      <c r="C119" s="35"/>
      <c r="D119" s="36"/>
      <c r="E119" s="36"/>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40"/>
      <c r="AY119" s="12">
        <f t="shared" si="0"/>
        <v>0</v>
      </c>
      <c r="AZ119" s="47"/>
      <c r="BA119" s="25"/>
    </row>
    <row r="120" spans="1:53" ht="15" customHeight="1">
      <c r="A120" s="33"/>
      <c r="B120" s="34"/>
      <c r="C120" s="35"/>
      <c r="D120" s="36"/>
      <c r="E120" s="36"/>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40"/>
      <c r="AY120" s="12">
        <f t="shared" si="0"/>
        <v>0</v>
      </c>
      <c r="AZ120" s="47"/>
      <c r="BA120" s="25"/>
    </row>
    <row r="121" spans="1:53" ht="15" customHeight="1">
      <c r="A121" s="33"/>
      <c r="B121" s="34"/>
      <c r="C121" s="35"/>
      <c r="D121" s="36"/>
      <c r="E121" s="36"/>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40"/>
      <c r="AY121" s="12">
        <f t="shared" si="0"/>
        <v>0</v>
      </c>
      <c r="AZ121" s="47"/>
      <c r="BA121" s="25"/>
    </row>
    <row r="122" spans="1:53" ht="15" customHeight="1">
      <c r="A122" s="33"/>
      <c r="B122" s="34"/>
      <c r="C122" s="35"/>
      <c r="D122" s="36"/>
      <c r="E122" s="36"/>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40"/>
      <c r="AY122" s="12">
        <f t="shared" si="0"/>
        <v>0</v>
      </c>
      <c r="AZ122" s="47"/>
      <c r="BA122" s="25"/>
    </row>
    <row r="123" spans="1:53" ht="15" customHeight="1">
      <c r="A123" s="33"/>
      <c r="B123" s="34"/>
      <c r="C123" s="35"/>
      <c r="D123" s="36"/>
      <c r="E123" s="36"/>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40"/>
      <c r="AY123" s="12">
        <f t="shared" si="0"/>
        <v>0</v>
      </c>
      <c r="AZ123" s="47"/>
      <c r="BA123" s="25"/>
    </row>
    <row r="124" spans="1:53" ht="15" customHeight="1">
      <c r="A124" s="33"/>
      <c r="B124" s="34"/>
      <c r="C124" s="35"/>
      <c r="D124" s="36"/>
      <c r="E124" s="36"/>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40"/>
      <c r="AY124" s="12">
        <f t="shared" si="0"/>
        <v>0</v>
      </c>
      <c r="AZ124" s="47"/>
      <c r="BA124" s="25"/>
    </row>
    <row r="125" spans="1:53" ht="15" customHeight="1">
      <c r="A125" s="33"/>
      <c r="B125" s="34"/>
      <c r="C125" s="35"/>
      <c r="D125" s="36"/>
      <c r="E125" s="36"/>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40"/>
      <c r="AY125" s="12">
        <f t="shared" si="0"/>
        <v>0</v>
      </c>
      <c r="AZ125" s="47"/>
      <c r="BA125" s="25"/>
    </row>
    <row r="126" spans="1:53" ht="15" customHeight="1">
      <c r="A126" s="33"/>
      <c r="B126" s="34"/>
      <c r="C126" s="35"/>
      <c r="D126" s="36"/>
      <c r="E126" s="36"/>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40"/>
      <c r="AY126" s="12">
        <f t="shared" si="0"/>
        <v>0</v>
      </c>
      <c r="AZ126" s="47"/>
      <c r="BA126" s="25"/>
    </row>
    <row r="127" spans="1:53" ht="15" customHeight="1">
      <c r="A127" s="33"/>
      <c r="B127" s="34"/>
      <c r="C127" s="35"/>
      <c r="D127" s="36"/>
      <c r="E127" s="36"/>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40"/>
      <c r="AY127" s="12">
        <f t="shared" si="0"/>
        <v>0</v>
      </c>
      <c r="AZ127" s="47"/>
      <c r="BA127" s="25"/>
    </row>
    <row r="128" spans="1:53" ht="15" customHeight="1">
      <c r="A128" s="33"/>
      <c r="B128" s="34"/>
      <c r="C128" s="35"/>
      <c r="D128" s="36"/>
      <c r="E128" s="36"/>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40"/>
      <c r="AY128" s="12">
        <f t="shared" si="0"/>
        <v>0</v>
      </c>
      <c r="AZ128" s="47"/>
      <c r="BA128" s="25"/>
    </row>
    <row r="129" spans="1:53" ht="15" customHeight="1">
      <c r="A129" s="33"/>
      <c r="B129" s="34"/>
      <c r="C129" s="35"/>
      <c r="D129" s="36"/>
      <c r="E129" s="36"/>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40"/>
      <c r="AY129" s="12">
        <f t="shared" si="0"/>
        <v>0</v>
      </c>
      <c r="AZ129" s="47"/>
      <c r="BA129" s="25"/>
    </row>
    <row r="130" spans="1:53" ht="15" customHeight="1">
      <c r="A130" s="33"/>
      <c r="B130" s="34"/>
      <c r="C130" s="35"/>
      <c r="D130" s="36"/>
      <c r="E130" s="36"/>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40"/>
      <c r="AY130" s="12">
        <f t="shared" si="0"/>
        <v>0</v>
      </c>
      <c r="AZ130" s="47"/>
      <c r="BA130" s="25"/>
    </row>
    <row r="131" spans="1:53" ht="15" customHeight="1">
      <c r="A131" s="33"/>
      <c r="B131" s="34"/>
      <c r="C131" s="35"/>
      <c r="D131" s="36"/>
      <c r="E131" s="36"/>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40"/>
      <c r="AY131" s="12">
        <f t="shared" si="0"/>
        <v>0</v>
      </c>
      <c r="AZ131" s="47"/>
      <c r="BA131" s="25"/>
    </row>
    <row r="132" spans="1:53" ht="15" customHeight="1">
      <c r="A132" s="33"/>
      <c r="B132" s="34"/>
      <c r="C132" s="35"/>
      <c r="D132" s="36"/>
      <c r="E132" s="36"/>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40"/>
      <c r="AY132" s="12">
        <f t="shared" si="0"/>
        <v>0</v>
      </c>
      <c r="AZ132" s="47"/>
      <c r="BA132" s="25"/>
    </row>
    <row r="133" spans="1:53" ht="15" customHeight="1">
      <c r="A133" s="33"/>
      <c r="B133" s="34"/>
      <c r="C133" s="35"/>
      <c r="D133" s="36"/>
      <c r="E133" s="36"/>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40"/>
      <c r="AY133" s="12">
        <f t="shared" si="0"/>
        <v>0</v>
      </c>
      <c r="AZ133" s="47"/>
      <c r="BA133" s="25"/>
    </row>
    <row r="134" spans="1:53" ht="15" customHeight="1">
      <c r="A134" s="33"/>
      <c r="B134" s="34"/>
      <c r="C134" s="35"/>
      <c r="D134" s="36"/>
      <c r="E134" s="36"/>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40"/>
      <c r="AY134" s="12">
        <f t="shared" si="0"/>
        <v>0</v>
      </c>
      <c r="AZ134" s="47"/>
      <c r="BA134" s="25"/>
    </row>
    <row r="135" spans="1:53" ht="15" customHeight="1">
      <c r="A135" s="33"/>
      <c r="B135" s="34"/>
      <c r="C135" s="35"/>
      <c r="D135" s="36"/>
      <c r="E135" s="36"/>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40"/>
      <c r="AY135" s="12">
        <f t="shared" si="0"/>
        <v>0</v>
      </c>
      <c r="AZ135" s="47"/>
      <c r="BA135" s="25"/>
    </row>
    <row r="136" spans="1:53" ht="15" customHeight="1">
      <c r="A136" s="33"/>
      <c r="B136" s="34"/>
      <c r="C136" s="35"/>
      <c r="D136" s="36"/>
      <c r="E136" s="36"/>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40"/>
      <c r="AY136" s="12">
        <f t="shared" si="0"/>
        <v>0</v>
      </c>
      <c r="AZ136" s="47"/>
      <c r="BA136" s="25"/>
    </row>
    <row r="137" spans="1:53" ht="15" customHeight="1">
      <c r="A137" s="33"/>
      <c r="B137" s="34"/>
      <c r="C137" s="35"/>
      <c r="D137" s="36"/>
      <c r="E137" s="36"/>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40"/>
      <c r="AY137" s="12">
        <f t="shared" si="0"/>
        <v>0</v>
      </c>
      <c r="AZ137" s="47"/>
      <c r="BA137" s="25"/>
    </row>
    <row r="138" spans="1:53" ht="15" customHeight="1">
      <c r="A138" s="33"/>
      <c r="B138" s="34"/>
      <c r="C138" s="35"/>
      <c r="D138" s="36"/>
      <c r="E138" s="36"/>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40"/>
      <c r="AY138" s="12">
        <f t="shared" si="0"/>
        <v>0</v>
      </c>
      <c r="AZ138" s="47"/>
      <c r="BA138" s="25"/>
    </row>
    <row r="139" spans="1:53" ht="15" customHeight="1">
      <c r="A139" s="33"/>
      <c r="B139" s="34"/>
      <c r="C139" s="35"/>
      <c r="D139" s="36"/>
      <c r="E139" s="36"/>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40"/>
      <c r="AY139" s="12">
        <f t="shared" si="0"/>
        <v>0</v>
      </c>
      <c r="AZ139" s="47"/>
      <c r="BA139" s="25"/>
    </row>
    <row r="140" spans="1:53" ht="15" customHeight="1">
      <c r="A140" s="33"/>
      <c r="B140" s="34"/>
      <c r="C140" s="35"/>
      <c r="D140" s="36"/>
      <c r="E140" s="36"/>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40"/>
      <c r="AY140" s="12">
        <f t="shared" si="0"/>
        <v>0</v>
      </c>
      <c r="AZ140" s="47"/>
      <c r="BA140" s="25"/>
    </row>
    <row r="141" spans="1:53" ht="15" customHeight="1">
      <c r="A141" s="33"/>
      <c r="B141" s="34"/>
      <c r="C141" s="35"/>
      <c r="D141" s="36"/>
      <c r="E141" s="36"/>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40"/>
      <c r="AY141" s="12">
        <f t="shared" si="0"/>
        <v>0</v>
      </c>
      <c r="AZ141" s="47"/>
      <c r="BA141" s="25"/>
    </row>
    <row r="142" spans="1:53" ht="15" customHeight="1">
      <c r="A142" s="33"/>
      <c r="B142" s="34"/>
      <c r="C142" s="35"/>
      <c r="D142" s="36"/>
      <c r="E142" s="36"/>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40"/>
      <c r="AY142" s="12">
        <f t="shared" si="0"/>
        <v>0</v>
      </c>
      <c r="AZ142" s="47"/>
      <c r="BA142" s="25"/>
    </row>
    <row r="143" spans="1:53" ht="15" customHeight="1">
      <c r="A143" s="33"/>
      <c r="B143" s="34"/>
      <c r="C143" s="35"/>
      <c r="D143" s="36"/>
      <c r="E143" s="36"/>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40"/>
      <c r="AY143" s="12">
        <f t="shared" si="0"/>
        <v>0</v>
      </c>
      <c r="AZ143" s="47"/>
      <c r="BA143" s="25"/>
    </row>
    <row r="144" spans="1:53" ht="15" customHeight="1">
      <c r="A144" s="33"/>
      <c r="B144" s="34"/>
      <c r="C144" s="35"/>
      <c r="D144" s="36"/>
      <c r="E144" s="36"/>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40"/>
      <c r="AY144" s="12">
        <f t="shared" si="0"/>
        <v>0</v>
      </c>
      <c r="AZ144" s="47"/>
      <c r="BA144" s="25"/>
    </row>
    <row r="145" spans="1:53" ht="15" customHeight="1">
      <c r="A145" s="33"/>
      <c r="B145" s="34"/>
      <c r="C145" s="35"/>
      <c r="D145" s="36"/>
      <c r="E145" s="36"/>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40"/>
      <c r="AY145" s="12">
        <f t="shared" si="0"/>
        <v>0</v>
      </c>
      <c r="AZ145" s="47"/>
      <c r="BA145" s="25"/>
    </row>
    <row r="146" spans="1:53" ht="15" customHeight="1">
      <c r="A146" s="33"/>
      <c r="B146" s="34"/>
      <c r="C146" s="35"/>
      <c r="D146" s="36"/>
      <c r="E146" s="36"/>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40"/>
      <c r="AY146" s="12">
        <f t="shared" si="0"/>
        <v>0</v>
      </c>
      <c r="AZ146" s="47"/>
      <c r="BA146" s="25"/>
    </row>
    <row r="147" spans="1:53" ht="15" customHeight="1">
      <c r="A147" s="33"/>
      <c r="B147" s="34"/>
      <c r="C147" s="35"/>
      <c r="D147" s="36"/>
      <c r="E147" s="36"/>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40"/>
      <c r="AY147" s="12">
        <f t="shared" si="0"/>
        <v>0</v>
      </c>
      <c r="AZ147" s="47"/>
      <c r="BA147" s="25"/>
    </row>
    <row r="148" spans="1:53" ht="15" customHeight="1">
      <c r="A148" s="33"/>
      <c r="B148" s="34"/>
      <c r="C148" s="35"/>
      <c r="D148" s="36"/>
      <c r="E148" s="36"/>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40"/>
      <c r="AY148" s="12">
        <f t="shared" si="0"/>
        <v>0</v>
      </c>
      <c r="AZ148" s="47"/>
      <c r="BA148" s="25"/>
    </row>
    <row r="149" spans="1:53" ht="15" customHeight="1">
      <c r="A149" s="33"/>
      <c r="B149" s="34"/>
      <c r="C149" s="35"/>
      <c r="D149" s="36"/>
      <c r="E149" s="36"/>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40"/>
      <c r="AY149" s="12">
        <f t="shared" si="0"/>
        <v>0</v>
      </c>
      <c r="AZ149" s="47"/>
      <c r="BA149" s="25"/>
    </row>
    <row r="150" spans="1:53" ht="15" customHeight="1">
      <c r="A150" s="33"/>
      <c r="B150" s="34"/>
      <c r="C150" s="35"/>
      <c r="D150" s="36"/>
      <c r="E150" s="36"/>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40"/>
      <c r="AY150" s="12">
        <f t="shared" si="0"/>
        <v>0</v>
      </c>
      <c r="AZ150" s="47"/>
      <c r="BA150" s="25"/>
    </row>
    <row r="151" spans="1:53" ht="15" customHeight="1">
      <c r="A151" s="33"/>
      <c r="B151" s="34"/>
      <c r="C151" s="35"/>
      <c r="D151" s="36"/>
      <c r="E151" s="36"/>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40"/>
      <c r="AY151" s="12">
        <f t="shared" si="0"/>
        <v>0</v>
      </c>
      <c r="AZ151" s="47"/>
      <c r="BA151" s="25"/>
    </row>
    <row r="152" spans="1:53" ht="15" customHeight="1">
      <c r="A152" s="33"/>
      <c r="B152" s="34"/>
      <c r="C152" s="35"/>
      <c r="D152" s="36"/>
      <c r="E152" s="36"/>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40"/>
      <c r="AY152" s="12">
        <f t="shared" si="0"/>
        <v>0</v>
      </c>
      <c r="AZ152" s="47"/>
      <c r="BA152" s="25"/>
    </row>
    <row r="153" spans="1:53" ht="15" customHeight="1">
      <c r="A153" s="33"/>
      <c r="B153" s="34"/>
      <c r="C153" s="35"/>
      <c r="D153" s="36"/>
      <c r="E153" s="36"/>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40"/>
      <c r="AY153" s="12">
        <f t="shared" si="0"/>
        <v>0</v>
      </c>
      <c r="AZ153" s="47"/>
      <c r="BA153" s="25"/>
    </row>
    <row r="154" spans="1:53" ht="15" customHeight="1">
      <c r="A154" s="33"/>
      <c r="B154" s="34"/>
      <c r="C154" s="35"/>
      <c r="D154" s="36"/>
      <c r="E154" s="36"/>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40"/>
      <c r="AY154" s="12">
        <f t="shared" si="0"/>
        <v>0</v>
      </c>
      <c r="AZ154" s="47"/>
      <c r="BA154" s="25"/>
    </row>
    <row r="155" spans="1:53" ht="15" customHeight="1">
      <c r="A155" s="33"/>
      <c r="B155" s="34"/>
      <c r="C155" s="35"/>
      <c r="D155" s="36"/>
      <c r="E155" s="36"/>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40"/>
      <c r="AY155" s="12">
        <f t="shared" si="0"/>
        <v>0</v>
      </c>
      <c r="AZ155" s="47"/>
      <c r="BA155" s="25"/>
    </row>
    <row r="156" spans="1:53" ht="15" customHeight="1">
      <c r="A156" s="33"/>
      <c r="B156" s="34"/>
      <c r="C156" s="35"/>
      <c r="D156" s="36"/>
      <c r="E156" s="36"/>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40"/>
      <c r="AY156" s="12">
        <f t="shared" si="0"/>
        <v>0</v>
      </c>
      <c r="AZ156" s="47"/>
      <c r="BA156" s="25"/>
    </row>
    <row r="157" spans="1:53" ht="15" customHeight="1">
      <c r="A157" s="33"/>
      <c r="B157" s="34"/>
      <c r="C157" s="35"/>
      <c r="D157" s="36"/>
      <c r="E157" s="36"/>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40"/>
      <c r="AY157" s="12">
        <f t="shared" si="0"/>
        <v>0</v>
      </c>
      <c r="AZ157" s="47"/>
      <c r="BA157" s="25"/>
    </row>
    <row r="158" spans="1:53" ht="15" customHeight="1">
      <c r="A158" s="33"/>
      <c r="B158" s="34"/>
      <c r="C158" s="35"/>
      <c r="D158" s="36"/>
      <c r="E158" s="36"/>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40"/>
      <c r="AY158" s="12">
        <f t="shared" si="0"/>
        <v>0</v>
      </c>
      <c r="AZ158" s="47"/>
      <c r="BA158" s="25"/>
    </row>
    <row r="159" spans="1:53" ht="15" customHeight="1">
      <c r="A159" s="33"/>
      <c r="B159" s="34"/>
      <c r="C159" s="35"/>
      <c r="D159" s="36"/>
      <c r="E159" s="36"/>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40"/>
      <c r="AY159" s="12">
        <f t="shared" si="0"/>
        <v>0</v>
      </c>
      <c r="AZ159" s="47"/>
      <c r="BA159" s="25"/>
    </row>
    <row r="160" spans="1:53" ht="15" customHeight="1">
      <c r="A160" s="33"/>
      <c r="B160" s="34"/>
      <c r="C160" s="35"/>
      <c r="D160" s="36"/>
      <c r="E160" s="36"/>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40"/>
      <c r="AY160" s="12">
        <f t="shared" si="0"/>
        <v>0</v>
      </c>
      <c r="AZ160" s="47"/>
      <c r="BA160" s="25"/>
    </row>
    <row r="161" spans="1:53" ht="15" customHeight="1">
      <c r="A161" s="33"/>
      <c r="B161" s="34"/>
      <c r="C161" s="35"/>
      <c r="D161" s="36"/>
      <c r="E161" s="36"/>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40"/>
      <c r="AY161" s="12">
        <f t="shared" si="0"/>
        <v>0</v>
      </c>
      <c r="AZ161" s="47"/>
      <c r="BA161" s="25"/>
    </row>
    <row r="162" spans="1:53" ht="15" customHeight="1">
      <c r="A162" s="33"/>
      <c r="B162" s="34"/>
      <c r="C162" s="35"/>
      <c r="D162" s="36"/>
      <c r="E162" s="36"/>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40"/>
      <c r="AY162" s="12">
        <f t="shared" si="0"/>
        <v>0</v>
      </c>
      <c r="AZ162" s="47"/>
      <c r="BA162" s="25"/>
    </row>
    <row r="163" spans="1:53" ht="15" customHeight="1">
      <c r="A163" s="33"/>
      <c r="B163" s="34"/>
      <c r="C163" s="35"/>
      <c r="D163" s="36"/>
      <c r="E163" s="36"/>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40"/>
      <c r="AY163" s="12">
        <f t="shared" si="0"/>
        <v>0</v>
      </c>
      <c r="AZ163" s="47"/>
      <c r="BA163" s="25"/>
    </row>
    <row r="164" spans="1:53" ht="15" customHeight="1">
      <c r="A164" s="33"/>
      <c r="B164" s="34"/>
      <c r="C164" s="35"/>
      <c r="D164" s="36"/>
      <c r="E164" s="36"/>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40"/>
      <c r="AY164" s="12">
        <f t="shared" si="0"/>
        <v>0</v>
      </c>
      <c r="AZ164" s="47"/>
      <c r="BA164" s="25"/>
    </row>
    <row r="165" spans="1:53" ht="15" customHeight="1">
      <c r="A165" s="33"/>
      <c r="B165" s="34"/>
      <c r="C165" s="35"/>
      <c r="D165" s="36"/>
      <c r="E165" s="36"/>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40"/>
      <c r="AY165" s="12">
        <f t="shared" si="0"/>
        <v>0</v>
      </c>
      <c r="AZ165" s="47"/>
      <c r="BA165" s="25"/>
    </row>
    <row r="166" spans="1:53" ht="15" customHeight="1">
      <c r="A166" s="33"/>
      <c r="B166" s="34"/>
      <c r="C166" s="35"/>
      <c r="D166" s="36"/>
      <c r="E166" s="36"/>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40"/>
      <c r="AY166" s="12">
        <f t="shared" si="0"/>
        <v>0</v>
      </c>
      <c r="AZ166" s="47"/>
      <c r="BA166" s="25"/>
    </row>
    <row r="167" spans="1:53" ht="15" customHeight="1">
      <c r="A167" s="33"/>
      <c r="B167" s="34"/>
      <c r="C167" s="35"/>
      <c r="D167" s="36"/>
      <c r="E167" s="36"/>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40"/>
      <c r="AY167" s="12">
        <f t="shared" si="0"/>
        <v>0</v>
      </c>
      <c r="AZ167" s="47"/>
      <c r="BA167" s="25"/>
    </row>
    <row r="168" spans="1:53" ht="15" customHeight="1">
      <c r="A168" s="33"/>
      <c r="B168" s="34"/>
      <c r="C168" s="35"/>
      <c r="D168" s="36"/>
      <c r="E168" s="36"/>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40"/>
      <c r="AY168" s="12">
        <f t="shared" si="0"/>
        <v>0</v>
      </c>
      <c r="AZ168" s="47"/>
      <c r="BA168" s="25"/>
    </row>
    <row r="169" spans="1:53" ht="15" customHeight="1">
      <c r="A169" s="33"/>
      <c r="B169" s="34"/>
      <c r="C169" s="35"/>
      <c r="D169" s="36"/>
      <c r="E169" s="36"/>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40"/>
      <c r="AY169" s="12">
        <f t="shared" si="0"/>
        <v>0</v>
      </c>
      <c r="AZ169" s="47"/>
      <c r="BA169" s="25"/>
    </row>
    <row r="170" spans="1:53" ht="15" customHeight="1">
      <c r="A170" s="33"/>
      <c r="B170" s="34"/>
      <c r="C170" s="35"/>
      <c r="D170" s="36"/>
      <c r="E170" s="36"/>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40"/>
      <c r="AY170" s="12">
        <f t="shared" si="0"/>
        <v>0</v>
      </c>
      <c r="AZ170" s="47"/>
      <c r="BA170" s="25"/>
    </row>
    <row r="171" spans="1:53" ht="15" customHeight="1">
      <c r="A171" s="33"/>
      <c r="B171" s="34"/>
      <c r="C171" s="35"/>
      <c r="D171" s="36"/>
      <c r="E171" s="36"/>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40"/>
      <c r="AY171" s="12">
        <f t="shared" si="0"/>
        <v>0</v>
      </c>
      <c r="AZ171" s="47"/>
      <c r="BA171" s="25"/>
    </row>
    <row r="172" spans="1:53" ht="15" customHeight="1">
      <c r="A172" s="33"/>
      <c r="B172" s="34"/>
      <c r="C172" s="35"/>
      <c r="D172" s="36"/>
      <c r="E172" s="36"/>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40"/>
      <c r="AY172" s="12">
        <f t="shared" si="0"/>
        <v>0</v>
      </c>
      <c r="AZ172" s="47"/>
      <c r="BA172" s="25"/>
    </row>
    <row r="173" spans="1:53" ht="15" customHeight="1">
      <c r="A173" s="33"/>
      <c r="B173" s="34"/>
      <c r="C173" s="35"/>
      <c r="D173" s="36"/>
      <c r="E173" s="36"/>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40"/>
      <c r="AY173" s="12">
        <f t="shared" si="0"/>
        <v>0</v>
      </c>
      <c r="AZ173" s="47"/>
      <c r="BA173" s="25"/>
    </row>
    <row r="174" spans="1:53" ht="15" customHeight="1">
      <c r="A174" s="33"/>
      <c r="B174" s="34"/>
      <c r="C174" s="35"/>
      <c r="D174" s="36"/>
      <c r="E174" s="36"/>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40"/>
      <c r="AY174" s="12">
        <f t="shared" si="0"/>
        <v>0</v>
      </c>
      <c r="AZ174" s="47"/>
      <c r="BA174" s="25"/>
    </row>
    <row r="175" spans="1:53" ht="15" customHeight="1">
      <c r="A175" s="33"/>
      <c r="B175" s="34"/>
      <c r="C175" s="35"/>
      <c r="D175" s="36"/>
      <c r="E175" s="36"/>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40"/>
      <c r="AY175" s="12">
        <f t="shared" si="0"/>
        <v>0</v>
      </c>
      <c r="AZ175" s="47"/>
      <c r="BA175" s="25"/>
    </row>
    <row r="176" spans="1:53" ht="15" customHeight="1">
      <c r="A176" s="33"/>
      <c r="B176" s="34"/>
      <c r="C176" s="35"/>
      <c r="D176" s="36"/>
      <c r="E176" s="36"/>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40"/>
      <c r="AY176" s="12">
        <f t="shared" si="0"/>
        <v>0</v>
      </c>
      <c r="AZ176" s="47"/>
      <c r="BA176" s="25"/>
    </row>
    <row r="177" spans="1:53" ht="15" customHeight="1">
      <c r="A177" s="33"/>
      <c r="B177" s="34"/>
      <c r="C177" s="35"/>
      <c r="D177" s="36"/>
      <c r="E177" s="36"/>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40"/>
      <c r="AY177" s="12">
        <f t="shared" si="0"/>
        <v>0</v>
      </c>
      <c r="AZ177" s="47"/>
      <c r="BA177" s="25"/>
    </row>
    <row r="178" spans="1:53" ht="15" customHeight="1">
      <c r="A178" s="33"/>
      <c r="B178" s="34"/>
      <c r="C178" s="35"/>
      <c r="D178" s="36"/>
      <c r="E178" s="36"/>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40"/>
      <c r="AY178" s="12">
        <f t="shared" si="0"/>
        <v>0</v>
      </c>
      <c r="AZ178" s="47"/>
      <c r="BA178" s="25"/>
    </row>
    <row r="179" spans="1:53" ht="15" customHeight="1">
      <c r="A179" s="33"/>
      <c r="B179" s="34"/>
      <c r="C179" s="35"/>
      <c r="D179" s="36"/>
      <c r="E179" s="36"/>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40"/>
      <c r="AY179" s="12">
        <f t="shared" si="0"/>
        <v>0</v>
      </c>
      <c r="AZ179" s="47"/>
      <c r="BA179" s="25"/>
    </row>
    <row r="180" spans="1:53" ht="15" customHeight="1">
      <c r="A180" s="33"/>
      <c r="B180" s="34"/>
      <c r="C180" s="35"/>
      <c r="D180" s="36"/>
      <c r="E180" s="36"/>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40"/>
      <c r="AY180" s="12">
        <f t="shared" si="0"/>
        <v>0</v>
      </c>
      <c r="AZ180" s="47"/>
      <c r="BA180" s="25"/>
    </row>
    <row r="181" spans="1:53" ht="15" customHeight="1">
      <c r="A181" s="33"/>
      <c r="B181" s="34"/>
      <c r="C181" s="35"/>
      <c r="D181" s="36"/>
      <c r="E181" s="36"/>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40"/>
      <c r="AY181" s="12">
        <f t="shared" si="0"/>
        <v>0</v>
      </c>
      <c r="AZ181" s="47"/>
      <c r="BA181" s="25"/>
    </row>
    <row r="182" spans="1:53" ht="15" customHeight="1">
      <c r="A182" s="33"/>
      <c r="B182" s="34"/>
      <c r="C182" s="35"/>
      <c r="D182" s="36"/>
      <c r="E182" s="36"/>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40"/>
      <c r="AY182" s="12">
        <f t="shared" si="0"/>
        <v>0</v>
      </c>
      <c r="AZ182" s="47"/>
      <c r="BA182" s="25"/>
    </row>
    <row r="183" spans="1:53" ht="15" customHeight="1">
      <c r="A183" s="33"/>
      <c r="B183" s="34"/>
      <c r="C183" s="35"/>
      <c r="D183" s="36"/>
      <c r="E183" s="36"/>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40"/>
      <c r="AY183" s="12">
        <f t="shared" si="0"/>
        <v>0</v>
      </c>
      <c r="AZ183" s="47"/>
      <c r="BA183" s="25"/>
    </row>
    <row r="184" spans="1:53" ht="15" customHeight="1">
      <c r="A184" s="33"/>
      <c r="B184" s="34"/>
      <c r="C184" s="35"/>
      <c r="D184" s="36"/>
      <c r="E184" s="36"/>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40"/>
      <c r="AY184" s="12">
        <f t="shared" si="0"/>
        <v>0</v>
      </c>
      <c r="AZ184" s="47"/>
      <c r="BA184" s="25"/>
    </row>
    <row r="185" spans="1:53" ht="15" customHeight="1">
      <c r="A185" s="33"/>
      <c r="B185" s="34"/>
      <c r="C185" s="35"/>
      <c r="D185" s="36"/>
      <c r="E185" s="36"/>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40"/>
      <c r="AY185" s="12">
        <f t="shared" si="0"/>
        <v>0</v>
      </c>
      <c r="AZ185" s="47"/>
      <c r="BA185" s="25"/>
    </row>
    <row r="186" spans="1:53" ht="15" customHeight="1">
      <c r="A186" s="33"/>
      <c r="B186" s="34"/>
      <c r="C186" s="35"/>
      <c r="D186" s="36"/>
      <c r="E186" s="36"/>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40"/>
      <c r="AY186" s="12">
        <f t="shared" si="0"/>
        <v>0</v>
      </c>
      <c r="AZ186" s="47"/>
      <c r="BA186" s="25"/>
    </row>
    <row r="187" spans="1:53" ht="15" customHeight="1">
      <c r="A187" s="33"/>
      <c r="B187" s="34"/>
      <c r="C187" s="35"/>
      <c r="D187" s="36"/>
      <c r="E187" s="36"/>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40"/>
      <c r="AY187" s="12">
        <f t="shared" si="0"/>
        <v>0</v>
      </c>
      <c r="AZ187" s="47"/>
      <c r="BA187" s="25"/>
    </row>
    <row r="188" spans="1:53" ht="15" customHeight="1">
      <c r="A188" s="33"/>
      <c r="B188" s="34"/>
      <c r="C188" s="35"/>
      <c r="D188" s="36"/>
      <c r="E188" s="36"/>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40"/>
      <c r="AY188" s="12">
        <f t="shared" si="0"/>
        <v>0</v>
      </c>
      <c r="AZ188" s="47"/>
      <c r="BA188" s="25"/>
    </row>
    <row r="189" spans="1:53" ht="15" customHeight="1">
      <c r="A189" s="33"/>
      <c r="B189" s="34"/>
      <c r="C189" s="35"/>
      <c r="D189" s="36"/>
      <c r="E189" s="36"/>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40"/>
      <c r="AY189" s="12">
        <f t="shared" si="0"/>
        <v>0</v>
      </c>
      <c r="AZ189" s="47"/>
      <c r="BA189" s="25"/>
    </row>
    <row r="190" spans="1:53" ht="15" customHeight="1">
      <c r="A190" s="33"/>
      <c r="B190" s="34"/>
      <c r="C190" s="35"/>
      <c r="D190" s="36"/>
      <c r="E190" s="36"/>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40"/>
      <c r="AY190" s="12">
        <f t="shared" si="0"/>
        <v>0</v>
      </c>
      <c r="AZ190" s="47"/>
      <c r="BA190" s="25"/>
    </row>
    <row r="191" spans="1:53" ht="15" customHeight="1">
      <c r="A191" s="33"/>
      <c r="B191" s="34"/>
      <c r="C191" s="35"/>
      <c r="D191" s="36"/>
      <c r="E191" s="36"/>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40"/>
      <c r="AY191" s="12">
        <f t="shared" si="0"/>
        <v>0</v>
      </c>
      <c r="AZ191" s="47"/>
      <c r="BA191" s="25"/>
    </row>
    <row r="192" spans="1:53" ht="15" customHeight="1">
      <c r="A192" s="33"/>
      <c r="B192" s="34"/>
      <c r="C192" s="35"/>
      <c r="D192" s="36"/>
      <c r="E192" s="36"/>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40"/>
      <c r="AY192" s="12">
        <f t="shared" si="0"/>
        <v>0</v>
      </c>
      <c r="AZ192" s="47"/>
      <c r="BA192" s="25"/>
    </row>
    <row r="193" spans="1:53" ht="15" customHeight="1">
      <c r="A193" s="33"/>
      <c r="B193" s="34"/>
      <c r="C193" s="35"/>
      <c r="D193" s="36"/>
      <c r="E193" s="36"/>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40"/>
      <c r="AY193" s="12">
        <f t="shared" si="0"/>
        <v>0</v>
      </c>
      <c r="AZ193" s="47"/>
      <c r="BA193" s="25"/>
    </row>
    <row r="194" spans="1:53" ht="15" customHeight="1">
      <c r="A194" s="33"/>
      <c r="B194" s="34"/>
      <c r="C194" s="35"/>
      <c r="D194" s="36"/>
      <c r="E194" s="36"/>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40"/>
      <c r="AY194" s="12">
        <f t="shared" si="0"/>
        <v>0</v>
      </c>
      <c r="AZ194" s="47"/>
      <c r="BA194" s="25"/>
    </row>
    <row r="195" spans="1:53" ht="15" customHeight="1">
      <c r="A195" s="33"/>
      <c r="B195" s="34"/>
      <c r="C195" s="35"/>
      <c r="D195" s="36"/>
      <c r="E195" s="36"/>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40"/>
      <c r="AY195" s="12">
        <f t="shared" si="0"/>
        <v>0</v>
      </c>
      <c r="AZ195" s="47"/>
      <c r="BA195" s="25"/>
    </row>
    <row r="196" spans="1:53" ht="15" customHeight="1">
      <c r="A196" s="33"/>
      <c r="B196" s="34"/>
      <c r="C196" s="35"/>
      <c r="D196" s="36"/>
      <c r="E196" s="36"/>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40"/>
      <c r="AY196" s="12">
        <f t="shared" si="0"/>
        <v>0</v>
      </c>
      <c r="AZ196" s="47"/>
      <c r="BA196" s="25"/>
    </row>
    <row r="197" spans="1:53" ht="15" customHeight="1">
      <c r="A197" s="33"/>
      <c r="B197" s="34"/>
      <c r="C197" s="35"/>
      <c r="D197" s="36"/>
      <c r="E197" s="36"/>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40"/>
      <c r="AY197" s="12">
        <f t="shared" si="0"/>
        <v>0</v>
      </c>
      <c r="AZ197" s="47"/>
      <c r="BA197" s="25"/>
    </row>
    <row r="198" spans="1:53" ht="15" customHeight="1">
      <c r="A198" s="33"/>
      <c r="B198" s="34"/>
      <c r="C198" s="35"/>
      <c r="D198" s="36"/>
      <c r="E198" s="36"/>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40"/>
      <c r="AY198" s="12">
        <f t="shared" si="0"/>
        <v>0</v>
      </c>
      <c r="AZ198" s="47"/>
      <c r="BA198" s="25"/>
    </row>
    <row r="199" spans="1:53" ht="15" customHeight="1">
      <c r="A199" s="33"/>
      <c r="B199" s="34"/>
      <c r="C199" s="35"/>
      <c r="D199" s="36"/>
      <c r="E199" s="36"/>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40"/>
      <c r="AY199" s="12">
        <f t="shared" si="0"/>
        <v>0</v>
      </c>
      <c r="AZ199" s="47"/>
      <c r="BA199" s="25"/>
    </row>
    <row r="200" spans="1:53" ht="15" customHeight="1">
      <c r="A200" s="33"/>
      <c r="B200" s="34"/>
      <c r="C200" s="35"/>
      <c r="D200" s="36"/>
      <c r="E200" s="36"/>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40"/>
      <c r="AY200" s="12">
        <f t="shared" si="0"/>
        <v>0</v>
      </c>
      <c r="AZ200" s="47"/>
      <c r="BA200" s="25"/>
    </row>
    <row r="201" spans="1:53" ht="15" customHeight="1">
      <c r="A201" s="33"/>
      <c r="B201" s="34"/>
      <c r="C201" s="35"/>
      <c r="D201" s="36"/>
      <c r="E201" s="36"/>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40"/>
      <c r="AY201" s="12">
        <f t="shared" si="0"/>
        <v>0</v>
      </c>
      <c r="AZ201" s="47"/>
      <c r="BA201" s="25"/>
    </row>
    <row r="202" spans="1:53" ht="15" customHeight="1">
      <c r="A202" s="33"/>
      <c r="B202" s="34"/>
      <c r="C202" s="35"/>
      <c r="D202" s="36"/>
      <c r="E202" s="36"/>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40"/>
      <c r="AY202" s="12">
        <f t="shared" si="0"/>
        <v>0</v>
      </c>
      <c r="AZ202" s="47"/>
      <c r="BA202" s="25"/>
    </row>
    <row r="203" spans="1:53" ht="15" customHeight="1">
      <c r="A203" s="33"/>
      <c r="B203" s="34"/>
      <c r="C203" s="35"/>
      <c r="D203" s="36"/>
      <c r="E203" s="36"/>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40"/>
      <c r="AY203" s="12">
        <f t="shared" si="0"/>
        <v>0</v>
      </c>
      <c r="AZ203" s="47"/>
      <c r="BA203" s="25"/>
    </row>
    <row r="204" spans="1:53" ht="15" customHeight="1">
      <c r="A204" s="33"/>
      <c r="B204" s="34"/>
      <c r="C204" s="35"/>
      <c r="D204" s="36"/>
      <c r="E204" s="36"/>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40"/>
      <c r="AY204" s="12">
        <f t="shared" si="0"/>
        <v>0</v>
      </c>
      <c r="AZ204" s="47"/>
      <c r="BA204" s="25"/>
    </row>
    <row r="205" spans="1:53" ht="15" customHeight="1">
      <c r="A205" s="33"/>
      <c r="B205" s="34"/>
      <c r="C205" s="35"/>
      <c r="D205" s="36"/>
      <c r="E205" s="36"/>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40"/>
      <c r="AY205" s="12">
        <f t="shared" si="0"/>
        <v>0</v>
      </c>
      <c r="AZ205" s="47"/>
      <c r="BA205" s="25"/>
    </row>
    <row r="206" spans="1:53" ht="15" customHeight="1">
      <c r="A206" s="33"/>
      <c r="B206" s="34"/>
      <c r="C206" s="35"/>
      <c r="D206" s="36"/>
      <c r="E206" s="36"/>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40"/>
      <c r="AY206" s="12">
        <f t="shared" si="0"/>
        <v>0</v>
      </c>
      <c r="AZ206" s="47"/>
      <c r="BA206" s="25"/>
    </row>
    <row r="207" spans="1:53" ht="15" customHeight="1">
      <c r="A207" s="33"/>
      <c r="B207" s="34"/>
      <c r="C207" s="35"/>
      <c r="D207" s="36"/>
      <c r="E207" s="36"/>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40"/>
      <c r="AY207" s="12">
        <f t="shared" si="0"/>
        <v>0</v>
      </c>
      <c r="AZ207" s="47"/>
      <c r="BA207" s="25"/>
    </row>
    <row r="208" spans="1:53" ht="15" customHeight="1">
      <c r="A208" s="33"/>
      <c r="B208" s="34"/>
      <c r="C208" s="35"/>
      <c r="D208" s="36"/>
      <c r="E208" s="36"/>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40"/>
      <c r="AY208" s="12">
        <f t="shared" si="0"/>
        <v>0</v>
      </c>
      <c r="AZ208" s="47"/>
      <c r="BA208" s="25"/>
    </row>
    <row r="209" spans="1:53" ht="15" customHeight="1">
      <c r="A209" s="33"/>
      <c r="B209" s="34"/>
      <c r="C209" s="35"/>
      <c r="D209" s="36"/>
      <c r="E209" s="36"/>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40"/>
      <c r="AY209" s="12">
        <f t="shared" si="0"/>
        <v>0</v>
      </c>
      <c r="AZ209" s="47"/>
      <c r="BA209" s="25"/>
    </row>
    <row r="210" spans="1:53" ht="15" customHeight="1">
      <c r="A210" s="33"/>
      <c r="B210" s="34"/>
      <c r="C210" s="35"/>
      <c r="D210" s="36"/>
      <c r="E210" s="36"/>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40"/>
      <c r="AY210" s="12">
        <f t="shared" si="0"/>
        <v>0</v>
      </c>
      <c r="AZ210" s="47"/>
      <c r="BA210" s="25"/>
    </row>
    <row r="211" spans="1:53" ht="15" customHeight="1">
      <c r="A211" s="33"/>
      <c r="B211" s="34"/>
      <c r="C211" s="35"/>
      <c r="D211" s="36"/>
      <c r="E211" s="36"/>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40"/>
      <c r="AY211" s="12">
        <f t="shared" si="0"/>
        <v>0</v>
      </c>
      <c r="AZ211" s="47"/>
      <c r="BA211" s="25"/>
    </row>
    <row r="212" spans="1:53" ht="15" customHeight="1">
      <c r="A212" s="33"/>
      <c r="B212" s="34"/>
      <c r="C212" s="35"/>
      <c r="D212" s="36"/>
      <c r="E212" s="36"/>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40"/>
      <c r="AY212" s="12">
        <f t="shared" si="0"/>
        <v>0</v>
      </c>
      <c r="AZ212" s="47"/>
      <c r="BA212" s="25"/>
    </row>
    <row r="213" spans="1:53" ht="15" customHeight="1">
      <c r="A213" s="33"/>
      <c r="B213" s="34"/>
      <c r="C213" s="35"/>
      <c r="D213" s="36"/>
      <c r="E213" s="36"/>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40"/>
      <c r="AY213" s="12">
        <f t="shared" si="0"/>
        <v>0</v>
      </c>
      <c r="AZ213" s="47"/>
      <c r="BA213" s="25"/>
    </row>
    <row r="214" spans="1:53" ht="15" customHeight="1">
      <c r="A214" s="33"/>
      <c r="B214" s="34"/>
      <c r="C214" s="35"/>
      <c r="D214" s="36"/>
      <c r="E214" s="36"/>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40"/>
      <c r="AY214" s="12">
        <f t="shared" si="0"/>
        <v>0</v>
      </c>
      <c r="AZ214" s="47"/>
      <c r="BA214" s="25"/>
    </row>
    <row r="215" spans="1:53" ht="15" customHeight="1">
      <c r="A215" s="33"/>
      <c r="B215" s="34"/>
      <c r="C215" s="35"/>
      <c r="D215" s="36"/>
      <c r="E215" s="36"/>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40"/>
      <c r="AY215" s="12">
        <f t="shared" si="0"/>
        <v>0</v>
      </c>
      <c r="AZ215" s="47"/>
      <c r="BA215" s="25"/>
    </row>
    <row r="216" spans="1:53" ht="15" customHeight="1">
      <c r="A216" s="33"/>
      <c r="B216" s="34"/>
      <c r="C216" s="35"/>
      <c r="D216" s="36"/>
      <c r="E216" s="36"/>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40"/>
      <c r="AY216" s="12">
        <f t="shared" si="0"/>
        <v>0</v>
      </c>
      <c r="AZ216" s="47"/>
      <c r="BA216" s="25"/>
    </row>
    <row r="217" spans="1:53" ht="15" customHeight="1">
      <c r="A217" s="33"/>
      <c r="B217" s="34"/>
      <c r="C217" s="35"/>
      <c r="D217" s="36"/>
      <c r="E217" s="36"/>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40"/>
      <c r="AY217" s="12">
        <f t="shared" si="0"/>
        <v>0</v>
      </c>
      <c r="AZ217" s="47"/>
      <c r="BA217" s="25"/>
    </row>
    <row r="218" spans="1:53" ht="15" customHeight="1">
      <c r="A218" s="33"/>
      <c r="B218" s="34"/>
      <c r="C218" s="35"/>
      <c r="D218" s="36"/>
      <c r="E218" s="36"/>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40"/>
      <c r="AY218" s="12">
        <f t="shared" si="0"/>
        <v>0</v>
      </c>
      <c r="AZ218" s="47"/>
      <c r="BA218" s="25"/>
    </row>
    <row r="219" spans="1:53" ht="15" customHeight="1">
      <c r="A219" s="33"/>
      <c r="B219" s="34"/>
      <c r="C219" s="35"/>
      <c r="D219" s="36"/>
      <c r="E219" s="36"/>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40"/>
      <c r="AY219" s="12">
        <f t="shared" si="0"/>
        <v>0</v>
      </c>
      <c r="AZ219" s="47"/>
      <c r="BA219" s="25"/>
    </row>
    <row r="220" spans="1:53" ht="15" customHeight="1">
      <c r="A220" s="33"/>
      <c r="B220" s="34"/>
      <c r="C220" s="35"/>
      <c r="D220" s="36"/>
      <c r="E220" s="36"/>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40"/>
      <c r="AY220" s="12">
        <f t="shared" si="0"/>
        <v>0</v>
      </c>
      <c r="AZ220" s="47"/>
      <c r="BA220" s="25"/>
    </row>
    <row r="221" spans="1:53" ht="15" customHeight="1">
      <c r="A221" s="33"/>
      <c r="B221" s="34"/>
      <c r="C221" s="35"/>
      <c r="D221" s="36"/>
      <c r="E221" s="36"/>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40"/>
      <c r="AY221" s="12">
        <f t="shared" si="0"/>
        <v>0</v>
      </c>
      <c r="AZ221" s="47"/>
      <c r="BA221" s="25"/>
    </row>
    <row r="222" spans="1:53" ht="15" customHeight="1">
      <c r="A222" s="33"/>
      <c r="B222" s="34"/>
      <c r="C222" s="35"/>
      <c r="D222" s="36"/>
      <c r="E222" s="36"/>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40"/>
      <c r="AY222" s="12">
        <f t="shared" si="0"/>
        <v>0</v>
      </c>
      <c r="AZ222" s="47"/>
      <c r="BA222" s="25"/>
    </row>
    <row r="223" spans="1:53" ht="15" customHeight="1">
      <c r="A223" s="33"/>
      <c r="B223" s="34"/>
      <c r="C223" s="35"/>
      <c r="D223" s="36"/>
      <c r="E223" s="36"/>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40"/>
      <c r="AY223" s="12">
        <f t="shared" si="0"/>
        <v>0</v>
      </c>
      <c r="AZ223" s="47"/>
      <c r="BA223" s="25"/>
    </row>
    <row r="224" spans="1:53" ht="15" customHeight="1">
      <c r="A224" s="33"/>
      <c r="B224" s="34"/>
      <c r="C224" s="35"/>
      <c r="D224" s="36"/>
      <c r="E224" s="36"/>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40"/>
      <c r="AY224" s="12">
        <f t="shared" si="0"/>
        <v>0</v>
      </c>
      <c r="AZ224" s="47"/>
      <c r="BA224" s="25"/>
    </row>
    <row r="225" spans="1:53" ht="15" customHeight="1">
      <c r="A225" s="33"/>
      <c r="B225" s="34"/>
      <c r="C225" s="35"/>
      <c r="D225" s="36"/>
      <c r="E225" s="36"/>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40"/>
      <c r="AY225" s="12">
        <f t="shared" si="0"/>
        <v>0</v>
      </c>
      <c r="AZ225" s="47"/>
      <c r="BA225" s="25"/>
    </row>
    <row r="226" spans="1:53" ht="15" customHeight="1">
      <c r="A226" s="33"/>
      <c r="B226" s="34"/>
      <c r="C226" s="35"/>
      <c r="D226" s="36"/>
      <c r="E226" s="36"/>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40"/>
      <c r="AY226" s="12">
        <f t="shared" si="0"/>
        <v>0</v>
      </c>
      <c r="AZ226" s="47"/>
      <c r="BA226" s="25"/>
    </row>
    <row r="227" spans="1:53" ht="15" customHeight="1">
      <c r="A227" s="33"/>
      <c r="B227" s="34"/>
      <c r="C227" s="35"/>
      <c r="D227" s="36"/>
      <c r="E227" s="36"/>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40"/>
      <c r="AY227" s="12">
        <f t="shared" si="0"/>
        <v>0</v>
      </c>
      <c r="AZ227" s="47"/>
      <c r="BA227" s="25"/>
    </row>
    <row r="228" spans="1:53" ht="15" customHeight="1">
      <c r="A228" s="33"/>
      <c r="B228" s="34"/>
      <c r="C228" s="35"/>
      <c r="D228" s="36"/>
      <c r="E228" s="36"/>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40"/>
      <c r="AY228" s="12">
        <f t="shared" si="0"/>
        <v>0</v>
      </c>
      <c r="AZ228" s="47"/>
      <c r="BA228" s="25"/>
    </row>
    <row r="229" spans="1:53" ht="15" customHeight="1">
      <c r="A229" s="33"/>
      <c r="B229" s="34"/>
      <c r="C229" s="35"/>
      <c r="D229" s="36"/>
      <c r="E229" s="36"/>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40"/>
      <c r="AY229" s="12">
        <f t="shared" si="0"/>
        <v>0</v>
      </c>
      <c r="AZ229" s="47"/>
      <c r="BA229" s="25"/>
    </row>
    <row r="230" spans="1:53" ht="15" customHeight="1">
      <c r="A230" s="33"/>
      <c r="B230" s="34"/>
      <c r="C230" s="35"/>
      <c r="D230" s="36"/>
      <c r="E230" s="36"/>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40"/>
      <c r="AY230" s="12">
        <f t="shared" si="0"/>
        <v>0</v>
      </c>
      <c r="AZ230" s="47"/>
      <c r="BA230" s="25"/>
    </row>
    <row r="231" spans="1:53" ht="15" customHeight="1">
      <c r="A231" s="33"/>
      <c r="B231" s="34"/>
      <c r="C231" s="35"/>
      <c r="D231" s="36"/>
      <c r="E231" s="36"/>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40"/>
      <c r="AY231" s="12">
        <f t="shared" si="0"/>
        <v>0</v>
      </c>
      <c r="AZ231" s="47"/>
      <c r="BA231" s="25"/>
    </row>
    <row r="232" spans="1:53" ht="15" customHeight="1">
      <c r="A232" s="33"/>
      <c r="B232" s="34"/>
      <c r="C232" s="35"/>
      <c r="D232" s="36"/>
      <c r="E232" s="36"/>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40"/>
      <c r="AY232" s="12">
        <f t="shared" si="0"/>
        <v>0</v>
      </c>
      <c r="AZ232" s="47"/>
      <c r="BA232" s="25"/>
    </row>
    <row r="233" spans="1:53" ht="15" customHeight="1">
      <c r="A233" s="33"/>
      <c r="B233" s="34"/>
      <c r="C233" s="35"/>
      <c r="D233" s="36"/>
      <c r="E233" s="36"/>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40"/>
      <c r="AY233" s="12">
        <f t="shared" ref="AY233:AY296" si="1">SUM(E233:AX233)</f>
        <v>0</v>
      </c>
      <c r="AZ233" s="47"/>
      <c r="BA233" s="25"/>
    </row>
    <row r="234" spans="1:53" ht="15" customHeight="1">
      <c r="A234" s="33"/>
      <c r="B234" s="34"/>
      <c r="C234" s="35"/>
      <c r="D234" s="36"/>
      <c r="E234" s="36"/>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40"/>
      <c r="AY234" s="12">
        <f t="shared" si="1"/>
        <v>0</v>
      </c>
      <c r="AZ234" s="47"/>
      <c r="BA234" s="25"/>
    </row>
    <row r="235" spans="1:53" ht="15" customHeight="1">
      <c r="A235" s="33"/>
      <c r="B235" s="34"/>
      <c r="C235" s="35"/>
      <c r="D235" s="36"/>
      <c r="E235" s="36"/>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40"/>
      <c r="AY235" s="12">
        <f t="shared" si="1"/>
        <v>0</v>
      </c>
      <c r="AZ235" s="47"/>
      <c r="BA235" s="25"/>
    </row>
    <row r="236" spans="1:53" ht="15" customHeight="1">
      <c r="A236" s="33"/>
      <c r="B236" s="34"/>
      <c r="C236" s="35"/>
      <c r="D236" s="36"/>
      <c r="E236" s="36"/>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40"/>
      <c r="AY236" s="12">
        <f t="shared" si="1"/>
        <v>0</v>
      </c>
      <c r="AZ236" s="47"/>
      <c r="BA236" s="25"/>
    </row>
    <row r="237" spans="1:53" ht="15" customHeight="1">
      <c r="A237" s="33"/>
      <c r="B237" s="34"/>
      <c r="C237" s="35"/>
      <c r="D237" s="36"/>
      <c r="E237" s="36"/>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40"/>
      <c r="AY237" s="12">
        <f t="shared" si="1"/>
        <v>0</v>
      </c>
      <c r="AZ237" s="47"/>
      <c r="BA237" s="25"/>
    </row>
    <row r="238" spans="1:53" ht="15" customHeight="1">
      <c r="A238" s="33"/>
      <c r="B238" s="34"/>
      <c r="C238" s="35"/>
      <c r="D238" s="36"/>
      <c r="E238" s="36"/>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40"/>
      <c r="AY238" s="12">
        <f t="shared" si="1"/>
        <v>0</v>
      </c>
      <c r="AZ238" s="47"/>
      <c r="BA238" s="25"/>
    </row>
    <row r="239" spans="1:53" ht="15" customHeight="1">
      <c r="A239" s="33"/>
      <c r="B239" s="34"/>
      <c r="C239" s="35"/>
      <c r="D239" s="36"/>
      <c r="E239" s="36"/>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c r="AX239" s="40"/>
      <c r="AY239" s="12">
        <f t="shared" si="1"/>
        <v>0</v>
      </c>
      <c r="AZ239" s="47"/>
      <c r="BA239" s="25"/>
    </row>
    <row r="240" spans="1:53" ht="15" customHeight="1">
      <c r="A240" s="33"/>
      <c r="B240" s="34"/>
      <c r="C240" s="35"/>
      <c r="D240" s="36"/>
      <c r="E240" s="36"/>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40"/>
      <c r="AY240" s="12">
        <f t="shared" si="1"/>
        <v>0</v>
      </c>
      <c r="AZ240" s="47"/>
      <c r="BA240" s="25"/>
    </row>
    <row r="241" spans="1:53" ht="15" customHeight="1">
      <c r="A241" s="33"/>
      <c r="B241" s="34"/>
      <c r="C241" s="35"/>
      <c r="D241" s="36"/>
      <c r="E241" s="36"/>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40"/>
      <c r="AY241" s="12">
        <f t="shared" si="1"/>
        <v>0</v>
      </c>
      <c r="AZ241" s="47"/>
      <c r="BA241" s="25"/>
    </row>
    <row r="242" spans="1:53" ht="15" customHeight="1">
      <c r="A242" s="33"/>
      <c r="B242" s="34"/>
      <c r="C242" s="35"/>
      <c r="D242" s="36"/>
      <c r="E242" s="36"/>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40"/>
      <c r="AY242" s="12">
        <f t="shared" si="1"/>
        <v>0</v>
      </c>
      <c r="AZ242" s="47"/>
      <c r="BA242" s="25"/>
    </row>
    <row r="243" spans="1:53" ht="15" customHeight="1">
      <c r="A243" s="33"/>
      <c r="B243" s="34"/>
      <c r="C243" s="35"/>
      <c r="D243" s="36"/>
      <c r="E243" s="36"/>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40"/>
      <c r="AY243" s="12">
        <f t="shared" si="1"/>
        <v>0</v>
      </c>
      <c r="AZ243" s="47"/>
      <c r="BA243" s="25"/>
    </row>
    <row r="244" spans="1:53" ht="15" customHeight="1">
      <c r="A244" s="33"/>
      <c r="B244" s="34"/>
      <c r="C244" s="35"/>
      <c r="D244" s="36"/>
      <c r="E244" s="36"/>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40"/>
      <c r="AY244" s="12">
        <f t="shared" si="1"/>
        <v>0</v>
      </c>
      <c r="AZ244" s="47"/>
      <c r="BA244" s="25"/>
    </row>
    <row r="245" spans="1:53" ht="15" customHeight="1">
      <c r="A245" s="33"/>
      <c r="B245" s="34"/>
      <c r="C245" s="35"/>
      <c r="D245" s="36"/>
      <c r="E245" s="36"/>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c r="AX245" s="40"/>
      <c r="AY245" s="12">
        <f t="shared" si="1"/>
        <v>0</v>
      </c>
      <c r="AZ245" s="47"/>
      <c r="BA245" s="25"/>
    </row>
    <row r="246" spans="1:53" ht="15" customHeight="1">
      <c r="A246" s="33"/>
      <c r="B246" s="34"/>
      <c r="C246" s="35"/>
      <c r="D246" s="36"/>
      <c r="E246" s="36"/>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40"/>
      <c r="AY246" s="12">
        <f t="shared" si="1"/>
        <v>0</v>
      </c>
      <c r="AZ246" s="47"/>
      <c r="BA246" s="25"/>
    </row>
    <row r="247" spans="1:53" ht="15" customHeight="1">
      <c r="A247" s="33"/>
      <c r="B247" s="34"/>
      <c r="C247" s="35"/>
      <c r="D247" s="36"/>
      <c r="E247" s="36"/>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40"/>
      <c r="AY247" s="12">
        <f t="shared" si="1"/>
        <v>0</v>
      </c>
      <c r="AZ247" s="47"/>
      <c r="BA247" s="25"/>
    </row>
    <row r="248" spans="1:53" ht="15" customHeight="1">
      <c r="A248" s="33"/>
      <c r="B248" s="34"/>
      <c r="C248" s="35"/>
      <c r="D248" s="36"/>
      <c r="E248" s="36"/>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40"/>
      <c r="AY248" s="12">
        <f t="shared" si="1"/>
        <v>0</v>
      </c>
      <c r="AZ248" s="47"/>
      <c r="BA248" s="25"/>
    </row>
    <row r="249" spans="1:53" ht="15" customHeight="1">
      <c r="A249" s="33"/>
      <c r="B249" s="34"/>
      <c r="C249" s="35"/>
      <c r="D249" s="36"/>
      <c r="E249" s="36"/>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c r="AX249" s="40"/>
      <c r="AY249" s="12">
        <f t="shared" si="1"/>
        <v>0</v>
      </c>
      <c r="AZ249" s="47"/>
      <c r="BA249" s="25"/>
    </row>
    <row r="250" spans="1:53" ht="15" customHeight="1">
      <c r="A250" s="33"/>
      <c r="B250" s="34"/>
      <c r="C250" s="35"/>
      <c r="D250" s="36"/>
      <c r="E250" s="36"/>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c r="AX250" s="40"/>
      <c r="AY250" s="12">
        <f t="shared" si="1"/>
        <v>0</v>
      </c>
      <c r="AZ250" s="47"/>
      <c r="BA250" s="25"/>
    </row>
    <row r="251" spans="1:53" ht="15" customHeight="1">
      <c r="A251" s="33"/>
      <c r="B251" s="34"/>
      <c r="C251" s="35"/>
      <c r="D251" s="36"/>
      <c r="E251" s="36"/>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40"/>
      <c r="AY251" s="12">
        <f t="shared" si="1"/>
        <v>0</v>
      </c>
      <c r="AZ251" s="47"/>
      <c r="BA251" s="25"/>
    </row>
    <row r="252" spans="1:53" ht="15" customHeight="1">
      <c r="A252" s="33"/>
      <c r="B252" s="34"/>
      <c r="C252" s="35"/>
      <c r="D252" s="36"/>
      <c r="E252" s="36"/>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40"/>
      <c r="AY252" s="12">
        <f t="shared" si="1"/>
        <v>0</v>
      </c>
      <c r="AZ252" s="47"/>
      <c r="BA252" s="25"/>
    </row>
    <row r="253" spans="1:53" ht="15" customHeight="1">
      <c r="A253" s="33"/>
      <c r="B253" s="34"/>
      <c r="C253" s="35"/>
      <c r="D253" s="36"/>
      <c r="E253" s="36"/>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c r="AT253" s="37"/>
      <c r="AU253" s="37"/>
      <c r="AV253" s="37"/>
      <c r="AW253" s="37"/>
      <c r="AX253" s="40"/>
      <c r="AY253" s="12">
        <f t="shared" si="1"/>
        <v>0</v>
      </c>
      <c r="AZ253" s="47"/>
      <c r="BA253" s="25"/>
    </row>
    <row r="254" spans="1:53" ht="15" customHeight="1">
      <c r="A254" s="33"/>
      <c r="B254" s="34"/>
      <c r="C254" s="35"/>
      <c r="D254" s="36"/>
      <c r="E254" s="36"/>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c r="AX254" s="40"/>
      <c r="AY254" s="12">
        <f t="shared" si="1"/>
        <v>0</v>
      </c>
      <c r="AZ254" s="47"/>
      <c r="BA254" s="25"/>
    </row>
    <row r="255" spans="1:53" ht="15" customHeight="1">
      <c r="A255" s="33"/>
      <c r="B255" s="34"/>
      <c r="C255" s="35"/>
      <c r="D255" s="36"/>
      <c r="E255" s="36"/>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c r="AX255" s="40"/>
      <c r="AY255" s="12">
        <f t="shared" si="1"/>
        <v>0</v>
      </c>
      <c r="AZ255" s="47"/>
      <c r="BA255" s="25"/>
    </row>
    <row r="256" spans="1:53" ht="15" customHeight="1">
      <c r="A256" s="33"/>
      <c r="B256" s="34"/>
      <c r="C256" s="35"/>
      <c r="D256" s="36"/>
      <c r="E256" s="36"/>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c r="AX256" s="40"/>
      <c r="AY256" s="12">
        <f t="shared" si="1"/>
        <v>0</v>
      </c>
      <c r="AZ256" s="47"/>
      <c r="BA256" s="25"/>
    </row>
    <row r="257" spans="1:53" ht="15" customHeight="1">
      <c r="A257" s="33"/>
      <c r="B257" s="34"/>
      <c r="C257" s="35"/>
      <c r="D257" s="36"/>
      <c r="E257" s="36"/>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40"/>
      <c r="AY257" s="12">
        <f t="shared" si="1"/>
        <v>0</v>
      </c>
      <c r="AZ257" s="47"/>
      <c r="BA257" s="25"/>
    </row>
    <row r="258" spans="1:53" ht="15" customHeight="1">
      <c r="A258" s="33"/>
      <c r="B258" s="34"/>
      <c r="C258" s="35"/>
      <c r="D258" s="36"/>
      <c r="E258" s="36"/>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40"/>
      <c r="AY258" s="12">
        <f t="shared" si="1"/>
        <v>0</v>
      </c>
      <c r="AZ258" s="47"/>
      <c r="BA258" s="25"/>
    </row>
    <row r="259" spans="1:53" ht="15" customHeight="1">
      <c r="A259" s="33"/>
      <c r="B259" s="34"/>
      <c r="C259" s="35"/>
      <c r="D259" s="36"/>
      <c r="E259" s="36"/>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40"/>
      <c r="AY259" s="12">
        <f t="shared" si="1"/>
        <v>0</v>
      </c>
      <c r="AZ259" s="47"/>
      <c r="BA259" s="25"/>
    </row>
    <row r="260" spans="1:53" ht="15" customHeight="1">
      <c r="A260" s="33"/>
      <c r="B260" s="34"/>
      <c r="C260" s="35"/>
      <c r="D260" s="36"/>
      <c r="E260" s="36"/>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40"/>
      <c r="AY260" s="12">
        <f t="shared" si="1"/>
        <v>0</v>
      </c>
      <c r="AZ260" s="47"/>
      <c r="BA260" s="25"/>
    </row>
    <row r="261" spans="1:53" ht="15" customHeight="1">
      <c r="A261" s="33"/>
      <c r="B261" s="34"/>
      <c r="C261" s="35"/>
      <c r="D261" s="36"/>
      <c r="E261" s="36"/>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c r="AX261" s="40"/>
      <c r="AY261" s="12">
        <f t="shared" si="1"/>
        <v>0</v>
      </c>
      <c r="AZ261" s="47"/>
      <c r="BA261" s="25"/>
    </row>
    <row r="262" spans="1:53" ht="15" customHeight="1">
      <c r="A262" s="33"/>
      <c r="B262" s="34"/>
      <c r="C262" s="35"/>
      <c r="D262" s="36"/>
      <c r="E262" s="36"/>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40"/>
      <c r="AY262" s="12">
        <f t="shared" si="1"/>
        <v>0</v>
      </c>
      <c r="AZ262" s="47"/>
      <c r="BA262" s="25"/>
    </row>
    <row r="263" spans="1:53" ht="15" customHeight="1">
      <c r="A263" s="33"/>
      <c r="B263" s="34"/>
      <c r="C263" s="35"/>
      <c r="D263" s="36"/>
      <c r="E263" s="36"/>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40"/>
      <c r="AY263" s="12">
        <f t="shared" si="1"/>
        <v>0</v>
      </c>
      <c r="AZ263" s="47"/>
      <c r="BA263" s="25"/>
    </row>
    <row r="264" spans="1:53" ht="15" customHeight="1">
      <c r="A264" s="33"/>
      <c r="B264" s="34"/>
      <c r="C264" s="35"/>
      <c r="D264" s="36"/>
      <c r="E264" s="36"/>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40"/>
      <c r="AY264" s="12">
        <f t="shared" si="1"/>
        <v>0</v>
      </c>
      <c r="AZ264" s="47"/>
      <c r="BA264" s="25"/>
    </row>
    <row r="265" spans="1:53" ht="15" customHeight="1">
      <c r="A265" s="33"/>
      <c r="B265" s="34"/>
      <c r="C265" s="35"/>
      <c r="D265" s="36"/>
      <c r="E265" s="36"/>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40"/>
      <c r="AY265" s="12">
        <f t="shared" si="1"/>
        <v>0</v>
      </c>
      <c r="AZ265" s="47"/>
      <c r="BA265" s="25"/>
    </row>
    <row r="266" spans="1:53" ht="15" customHeight="1">
      <c r="A266" s="33"/>
      <c r="B266" s="34"/>
      <c r="C266" s="35"/>
      <c r="D266" s="36"/>
      <c r="E266" s="36"/>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c r="AT266" s="37"/>
      <c r="AU266" s="37"/>
      <c r="AV266" s="37"/>
      <c r="AW266" s="37"/>
      <c r="AX266" s="40"/>
      <c r="AY266" s="12">
        <f t="shared" si="1"/>
        <v>0</v>
      </c>
      <c r="AZ266" s="47"/>
      <c r="BA266" s="25"/>
    </row>
    <row r="267" spans="1:53" ht="15" customHeight="1">
      <c r="A267" s="33"/>
      <c r="B267" s="34"/>
      <c r="C267" s="35"/>
      <c r="D267" s="36"/>
      <c r="E267" s="36"/>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c r="AX267" s="40"/>
      <c r="AY267" s="12">
        <f t="shared" si="1"/>
        <v>0</v>
      </c>
      <c r="AZ267" s="47"/>
      <c r="BA267" s="25"/>
    </row>
    <row r="268" spans="1:53" ht="15" customHeight="1">
      <c r="A268" s="33"/>
      <c r="B268" s="34"/>
      <c r="C268" s="35"/>
      <c r="D268" s="36"/>
      <c r="E268" s="36"/>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40"/>
      <c r="AY268" s="12">
        <f t="shared" si="1"/>
        <v>0</v>
      </c>
      <c r="AZ268" s="47"/>
      <c r="BA268" s="25"/>
    </row>
    <row r="269" spans="1:53" ht="15" customHeight="1">
      <c r="A269" s="33"/>
      <c r="B269" s="34"/>
      <c r="C269" s="35"/>
      <c r="D269" s="36"/>
      <c r="E269" s="36"/>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c r="AX269" s="40"/>
      <c r="AY269" s="12">
        <f t="shared" si="1"/>
        <v>0</v>
      </c>
      <c r="AZ269" s="47"/>
      <c r="BA269" s="25"/>
    </row>
    <row r="270" spans="1:53" ht="15" customHeight="1">
      <c r="A270" s="33"/>
      <c r="B270" s="34"/>
      <c r="C270" s="35"/>
      <c r="D270" s="36"/>
      <c r="E270" s="36"/>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40"/>
      <c r="AY270" s="12">
        <f t="shared" si="1"/>
        <v>0</v>
      </c>
      <c r="AZ270" s="47"/>
      <c r="BA270" s="25"/>
    </row>
    <row r="271" spans="1:53" ht="15" customHeight="1">
      <c r="A271" s="33"/>
      <c r="B271" s="34"/>
      <c r="C271" s="35"/>
      <c r="D271" s="36"/>
      <c r="E271" s="36"/>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c r="AX271" s="40"/>
      <c r="AY271" s="12">
        <f t="shared" si="1"/>
        <v>0</v>
      </c>
      <c r="AZ271" s="47"/>
      <c r="BA271" s="25"/>
    </row>
    <row r="272" spans="1:53" ht="15" customHeight="1">
      <c r="A272" s="33"/>
      <c r="B272" s="34"/>
      <c r="C272" s="35"/>
      <c r="D272" s="36"/>
      <c r="E272" s="36"/>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c r="AX272" s="40"/>
      <c r="AY272" s="12">
        <f t="shared" si="1"/>
        <v>0</v>
      </c>
      <c r="AZ272" s="47"/>
      <c r="BA272" s="25"/>
    </row>
    <row r="273" spans="1:53" ht="15" customHeight="1">
      <c r="A273" s="33"/>
      <c r="B273" s="34"/>
      <c r="C273" s="35"/>
      <c r="D273" s="36"/>
      <c r="E273" s="36"/>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c r="AX273" s="40"/>
      <c r="AY273" s="12">
        <f t="shared" si="1"/>
        <v>0</v>
      </c>
      <c r="AZ273" s="47"/>
      <c r="BA273" s="25"/>
    </row>
    <row r="274" spans="1:53" ht="15" customHeight="1">
      <c r="A274" s="33"/>
      <c r="B274" s="34"/>
      <c r="C274" s="35"/>
      <c r="D274" s="36"/>
      <c r="E274" s="36"/>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c r="AX274" s="40"/>
      <c r="AY274" s="12">
        <f t="shared" si="1"/>
        <v>0</v>
      </c>
      <c r="AZ274" s="47"/>
      <c r="BA274" s="25"/>
    </row>
    <row r="275" spans="1:53" ht="15" customHeight="1">
      <c r="A275" s="33"/>
      <c r="B275" s="34"/>
      <c r="C275" s="35"/>
      <c r="D275" s="36"/>
      <c r="E275" s="36"/>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37"/>
      <c r="AV275" s="37"/>
      <c r="AW275" s="37"/>
      <c r="AX275" s="40"/>
      <c r="AY275" s="12">
        <f t="shared" si="1"/>
        <v>0</v>
      </c>
      <c r="AZ275" s="47"/>
      <c r="BA275" s="25"/>
    </row>
    <row r="276" spans="1:53" ht="15" customHeight="1">
      <c r="A276" s="33"/>
      <c r="B276" s="34"/>
      <c r="C276" s="35"/>
      <c r="D276" s="36"/>
      <c r="E276" s="36"/>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c r="AS276" s="37"/>
      <c r="AT276" s="37"/>
      <c r="AU276" s="37"/>
      <c r="AV276" s="37"/>
      <c r="AW276" s="37"/>
      <c r="AX276" s="40"/>
      <c r="AY276" s="12">
        <f t="shared" si="1"/>
        <v>0</v>
      </c>
      <c r="AZ276" s="47"/>
      <c r="BA276" s="25"/>
    </row>
    <row r="277" spans="1:53" ht="15" customHeight="1">
      <c r="A277" s="33"/>
      <c r="B277" s="34"/>
      <c r="C277" s="35"/>
      <c r="D277" s="36"/>
      <c r="E277" s="36"/>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c r="AX277" s="40"/>
      <c r="AY277" s="12">
        <f t="shared" si="1"/>
        <v>0</v>
      </c>
      <c r="AZ277" s="47"/>
      <c r="BA277" s="25"/>
    </row>
    <row r="278" spans="1:53" ht="15" customHeight="1">
      <c r="A278" s="33"/>
      <c r="B278" s="34"/>
      <c r="C278" s="35"/>
      <c r="D278" s="36"/>
      <c r="E278" s="36"/>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c r="AT278" s="37"/>
      <c r="AU278" s="37"/>
      <c r="AV278" s="37"/>
      <c r="AW278" s="37"/>
      <c r="AX278" s="40"/>
      <c r="AY278" s="12">
        <f t="shared" si="1"/>
        <v>0</v>
      </c>
      <c r="AZ278" s="47"/>
      <c r="BA278" s="25"/>
    </row>
    <row r="279" spans="1:53" ht="15" customHeight="1">
      <c r="A279" s="33"/>
      <c r="B279" s="34"/>
      <c r="C279" s="35"/>
      <c r="D279" s="36"/>
      <c r="E279" s="36"/>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c r="AX279" s="40"/>
      <c r="AY279" s="12">
        <f t="shared" si="1"/>
        <v>0</v>
      </c>
      <c r="AZ279" s="47"/>
      <c r="BA279" s="25"/>
    </row>
    <row r="280" spans="1:53" ht="15" customHeight="1">
      <c r="A280" s="33"/>
      <c r="B280" s="34"/>
      <c r="C280" s="35"/>
      <c r="D280" s="36"/>
      <c r="E280" s="36"/>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40"/>
      <c r="AY280" s="12">
        <f t="shared" si="1"/>
        <v>0</v>
      </c>
      <c r="AZ280" s="47"/>
      <c r="BA280" s="25"/>
    </row>
    <row r="281" spans="1:53" ht="15" customHeight="1">
      <c r="A281" s="33"/>
      <c r="B281" s="34"/>
      <c r="C281" s="35"/>
      <c r="D281" s="36"/>
      <c r="E281" s="36"/>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c r="AT281" s="37"/>
      <c r="AU281" s="37"/>
      <c r="AV281" s="37"/>
      <c r="AW281" s="37"/>
      <c r="AX281" s="40"/>
      <c r="AY281" s="12">
        <f t="shared" si="1"/>
        <v>0</v>
      </c>
      <c r="AZ281" s="47"/>
      <c r="BA281" s="25"/>
    </row>
    <row r="282" spans="1:53" ht="15" customHeight="1">
      <c r="A282" s="33"/>
      <c r="B282" s="34"/>
      <c r="C282" s="35"/>
      <c r="D282" s="36"/>
      <c r="E282" s="36"/>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c r="AX282" s="40"/>
      <c r="AY282" s="12">
        <f t="shared" si="1"/>
        <v>0</v>
      </c>
      <c r="AZ282" s="47"/>
      <c r="BA282" s="25"/>
    </row>
    <row r="283" spans="1:53" ht="15" customHeight="1">
      <c r="A283" s="33"/>
      <c r="B283" s="34"/>
      <c r="C283" s="35"/>
      <c r="D283" s="36"/>
      <c r="E283" s="36"/>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c r="AX283" s="40"/>
      <c r="AY283" s="12">
        <f t="shared" si="1"/>
        <v>0</v>
      </c>
      <c r="AZ283" s="47"/>
      <c r="BA283" s="25"/>
    </row>
    <row r="284" spans="1:53" ht="15" customHeight="1">
      <c r="A284" s="33"/>
      <c r="B284" s="34"/>
      <c r="C284" s="35"/>
      <c r="D284" s="36"/>
      <c r="E284" s="36"/>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c r="AX284" s="40"/>
      <c r="AY284" s="12">
        <f t="shared" si="1"/>
        <v>0</v>
      </c>
      <c r="AZ284" s="47"/>
      <c r="BA284" s="25"/>
    </row>
    <row r="285" spans="1:53" ht="15" customHeight="1">
      <c r="A285" s="33"/>
      <c r="B285" s="34"/>
      <c r="C285" s="35"/>
      <c r="D285" s="36"/>
      <c r="E285" s="36"/>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c r="AS285" s="37"/>
      <c r="AT285" s="37"/>
      <c r="AU285" s="37"/>
      <c r="AV285" s="37"/>
      <c r="AW285" s="37"/>
      <c r="AX285" s="40"/>
      <c r="AY285" s="12">
        <f t="shared" si="1"/>
        <v>0</v>
      </c>
      <c r="AZ285" s="47"/>
      <c r="BA285" s="25"/>
    </row>
    <row r="286" spans="1:53" ht="15" customHeight="1">
      <c r="A286" s="33"/>
      <c r="B286" s="34"/>
      <c r="C286" s="35"/>
      <c r="D286" s="36"/>
      <c r="E286" s="36"/>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c r="AR286" s="37"/>
      <c r="AS286" s="37"/>
      <c r="AT286" s="37"/>
      <c r="AU286" s="37"/>
      <c r="AV286" s="37"/>
      <c r="AW286" s="37"/>
      <c r="AX286" s="40"/>
      <c r="AY286" s="12">
        <f t="shared" si="1"/>
        <v>0</v>
      </c>
      <c r="AZ286" s="47"/>
      <c r="BA286" s="25"/>
    </row>
    <row r="287" spans="1:53" ht="15" customHeight="1">
      <c r="A287" s="33"/>
      <c r="B287" s="34"/>
      <c r="C287" s="35"/>
      <c r="D287" s="36"/>
      <c r="E287" s="36"/>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c r="AT287" s="37"/>
      <c r="AU287" s="37"/>
      <c r="AV287" s="37"/>
      <c r="AW287" s="37"/>
      <c r="AX287" s="40"/>
      <c r="AY287" s="12">
        <f t="shared" si="1"/>
        <v>0</v>
      </c>
      <c r="AZ287" s="47"/>
      <c r="BA287" s="25"/>
    </row>
    <row r="288" spans="1:53" ht="15" customHeight="1">
      <c r="A288" s="33"/>
      <c r="B288" s="34"/>
      <c r="C288" s="35"/>
      <c r="D288" s="36"/>
      <c r="E288" s="36"/>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c r="AX288" s="40"/>
      <c r="AY288" s="12">
        <f t="shared" si="1"/>
        <v>0</v>
      </c>
      <c r="AZ288" s="47"/>
      <c r="BA288" s="25"/>
    </row>
    <row r="289" spans="1:53" ht="15" customHeight="1">
      <c r="A289" s="33"/>
      <c r="B289" s="34"/>
      <c r="C289" s="35"/>
      <c r="D289" s="36"/>
      <c r="E289" s="36"/>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c r="AT289" s="37"/>
      <c r="AU289" s="37"/>
      <c r="AV289" s="37"/>
      <c r="AW289" s="37"/>
      <c r="AX289" s="40"/>
      <c r="AY289" s="12">
        <f t="shared" si="1"/>
        <v>0</v>
      </c>
      <c r="AZ289" s="47"/>
      <c r="BA289" s="25"/>
    </row>
    <row r="290" spans="1:53" ht="15" customHeight="1">
      <c r="A290" s="33"/>
      <c r="B290" s="34"/>
      <c r="C290" s="35"/>
      <c r="D290" s="36"/>
      <c r="E290" s="36"/>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c r="AS290" s="37"/>
      <c r="AT290" s="37"/>
      <c r="AU290" s="37"/>
      <c r="AV290" s="37"/>
      <c r="AW290" s="37"/>
      <c r="AX290" s="40"/>
      <c r="AY290" s="12">
        <f t="shared" si="1"/>
        <v>0</v>
      </c>
      <c r="AZ290" s="47"/>
      <c r="BA290" s="25"/>
    </row>
    <row r="291" spans="1:53" ht="15" customHeight="1">
      <c r="A291" s="33"/>
      <c r="B291" s="34"/>
      <c r="C291" s="35"/>
      <c r="D291" s="36"/>
      <c r="E291" s="36"/>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40"/>
      <c r="AY291" s="12">
        <f t="shared" si="1"/>
        <v>0</v>
      </c>
      <c r="AZ291" s="47"/>
      <c r="BA291" s="25"/>
    </row>
    <row r="292" spans="1:53" ht="15" customHeight="1">
      <c r="A292" s="33"/>
      <c r="B292" s="34"/>
      <c r="C292" s="35"/>
      <c r="D292" s="36"/>
      <c r="E292" s="36"/>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40"/>
      <c r="AY292" s="12">
        <f t="shared" si="1"/>
        <v>0</v>
      </c>
      <c r="AZ292" s="47"/>
      <c r="BA292" s="25"/>
    </row>
    <row r="293" spans="1:53" ht="15" customHeight="1">
      <c r="A293" s="33"/>
      <c r="B293" s="34"/>
      <c r="C293" s="35"/>
      <c r="D293" s="36"/>
      <c r="E293" s="36"/>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c r="AT293" s="37"/>
      <c r="AU293" s="37"/>
      <c r="AV293" s="37"/>
      <c r="AW293" s="37"/>
      <c r="AX293" s="40"/>
      <c r="AY293" s="12">
        <f t="shared" si="1"/>
        <v>0</v>
      </c>
      <c r="AZ293" s="47"/>
      <c r="BA293" s="25"/>
    </row>
    <row r="294" spans="1:53" ht="15" customHeight="1">
      <c r="A294" s="33"/>
      <c r="B294" s="34"/>
      <c r="C294" s="35"/>
      <c r="D294" s="36"/>
      <c r="E294" s="36"/>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c r="AP294" s="37"/>
      <c r="AQ294" s="37"/>
      <c r="AR294" s="37"/>
      <c r="AS294" s="37"/>
      <c r="AT294" s="37"/>
      <c r="AU294" s="37"/>
      <c r="AV294" s="37"/>
      <c r="AW294" s="37"/>
      <c r="AX294" s="40"/>
      <c r="AY294" s="12">
        <f t="shared" si="1"/>
        <v>0</v>
      </c>
      <c r="AZ294" s="47"/>
      <c r="BA294" s="25"/>
    </row>
    <row r="295" spans="1:53" ht="15" customHeight="1">
      <c r="A295" s="33"/>
      <c r="B295" s="34"/>
      <c r="C295" s="35"/>
      <c r="D295" s="36"/>
      <c r="E295" s="36"/>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c r="AS295" s="37"/>
      <c r="AT295" s="37"/>
      <c r="AU295" s="37"/>
      <c r="AV295" s="37"/>
      <c r="AW295" s="37"/>
      <c r="AX295" s="40"/>
      <c r="AY295" s="12">
        <f t="shared" si="1"/>
        <v>0</v>
      </c>
      <c r="AZ295" s="47"/>
      <c r="BA295" s="25"/>
    </row>
    <row r="296" spans="1:53" ht="15" customHeight="1">
      <c r="A296" s="33"/>
      <c r="B296" s="34"/>
      <c r="C296" s="35"/>
      <c r="D296" s="36"/>
      <c r="E296" s="36"/>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c r="AS296" s="37"/>
      <c r="AT296" s="37"/>
      <c r="AU296" s="37"/>
      <c r="AV296" s="37"/>
      <c r="AW296" s="37"/>
      <c r="AX296" s="40"/>
      <c r="AY296" s="12">
        <f t="shared" si="1"/>
        <v>0</v>
      </c>
      <c r="AZ296" s="47"/>
      <c r="BA296" s="25"/>
    </row>
    <row r="297" spans="1:53" ht="15" customHeight="1">
      <c r="A297" s="33"/>
      <c r="B297" s="34"/>
      <c r="C297" s="35"/>
      <c r="D297" s="36"/>
      <c r="E297" s="36"/>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c r="AS297" s="37"/>
      <c r="AT297" s="37"/>
      <c r="AU297" s="37"/>
      <c r="AV297" s="37"/>
      <c r="AW297" s="37"/>
      <c r="AX297" s="40"/>
      <c r="AY297" s="12">
        <f t="shared" ref="AY297:AY360" si="2">SUM(E297:AX297)</f>
        <v>0</v>
      </c>
      <c r="AZ297" s="47"/>
      <c r="BA297" s="25"/>
    </row>
    <row r="298" spans="1:53" ht="15" customHeight="1">
      <c r="A298" s="33"/>
      <c r="B298" s="34"/>
      <c r="C298" s="35"/>
      <c r="D298" s="36"/>
      <c r="E298" s="36"/>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c r="AS298" s="37"/>
      <c r="AT298" s="37"/>
      <c r="AU298" s="37"/>
      <c r="AV298" s="37"/>
      <c r="AW298" s="37"/>
      <c r="AX298" s="40"/>
      <c r="AY298" s="12">
        <f t="shared" si="2"/>
        <v>0</v>
      </c>
      <c r="AZ298" s="47"/>
      <c r="BA298" s="25"/>
    </row>
    <row r="299" spans="1:53" ht="15" customHeight="1">
      <c r="A299" s="33"/>
      <c r="B299" s="34"/>
      <c r="C299" s="35"/>
      <c r="D299" s="36"/>
      <c r="E299" s="36"/>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c r="AT299" s="37"/>
      <c r="AU299" s="37"/>
      <c r="AV299" s="37"/>
      <c r="AW299" s="37"/>
      <c r="AX299" s="40"/>
      <c r="AY299" s="12">
        <f t="shared" si="2"/>
        <v>0</v>
      </c>
      <c r="AZ299" s="47"/>
      <c r="BA299" s="25"/>
    </row>
    <row r="300" spans="1:53" ht="15" customHeight="1">
      <c r="A300" s="33"/>
      <c r="B300" s="34"/>
      <c r="C300" s="35"/>
      <c r="D300" s="36"/>
      <c r="E300" s="36"/>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c r="AP300" s="37"/>
      <c r="AQ300" s="37"/>
      <c r="AR300" s="37"/>
      <c r="AS300" s="37"/>
      <c r="AT300" s="37"/>
      <c r="AU300" s="37"/>
      <c r="AV300" s="37"/>
      <c r="AW300" s="37"/>
      <c r="AX300" s="40"/>
      <c r="AY300" s="12">
        <f t="shared" si="2"/>
        <v>0</v>
      </c>
      <c r="AZ300" s="47"/>
      <c r="BA300" s="25"/>
    </row>
    <row r="301" spans="1:53" ht="15" customHeight="1">
      <c r="A301" s="33"/>
      <c r="B301" s="34"/>
      <c r="C301" s="35"/>
      <c r="D301" s="36"/>
      <c r="E301" s="36"/>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c r="AP301" s="37"/>
      <c r="AQ301" s="37"/>
      <c r="AR301" s="37"/>
      <c r="AS301" s="37"/>
      <c r="AT301" s="37"/>
      <c r="AU301" s="37"/>
      <c r="AV301" s="37"/>
      <c r="AW301" s="37"/>
      <c r="AX301" s="40"/>
      <c r="AY301" s="12">
        <f t="shared" si="2"/>
        <v>0</v>
      </c>
      <c r="AZ301" s="47"/>
      <c r="BA301" s="25"/>
    </row>
    <row r="302" spans="1:53" ht="15" customHeight="1">
      <c r="A302" s="33"/>
      <c r="B302" s="34"/>
      <c r="C302" s="35"/>
      <c r="D302" s="36"/>
      <c r="E302" s="36"/>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c r="AP302" s="37"/>
      <c r="AQ302" s="37"/>
      <c r="AR302" s="37"/>
      <c r="AS302" s="37"/>
      <c r="AT302" s="37"/>
      <c r="AU302" s="37"/>
      <c r="AV302" s="37"/>
      <c r="AW302" s="37"/>
      <c r="AX302" s="40"/>
      <c r="AY302" s="12">
        <f t="shared" si="2"/>
        <v>0</v>
      </c>
      <c r="AZ302" s="47"/>
      <c r="BA302" s="25"/>
    </row>
    <row r="303" spans="1:53" ht="15" customHeight="1">
      <c r="A303" s="33"/>
      <c r="B303" s="34"/>
      <c r="C303" s="35"/>
      <c r="D303" s="36"/>
      <c r="E303" s="36"/>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c r="AP303" s="37"/>
      <c r="AQ303" s="37"/>
      <c r="AR303" s="37"/>
      <c r="AS303" s="37"/>
      <c r="AT303" s="37"/>
      <c r="AU303" s="37"/>
      <c r="AV303" s="37"/>
      <c r="AW303" s="37"/>
      <c r="AX303" s="40"/>
      <c r="AY303" s="12">
        <f t="shared" si="2"/>
        <v>0</v>
      </c>
      <c r="AZ303" s="47"/>
      <c r="BA303" s="25"/>
    </row>
    <row r="304" spans="1:53" ht="15" customHeight="1">
      <c r="A304" s="33"/>
      <c r="B304" s="34"/>
      <c r="C304" s="35"/>
      <c r="D304" s="36"/>
      <c r="E304" s="36"/>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c r="AX304" s="40"/>
      <c r="AY304" s="12">
        <f t="shared" si="2"/>
        <v>0</v>
      </c>
      <c r="AZ304" s="47"/>
      <c r="BA304" s="25"/>
    </row>
    <row r="305" spans="1:53" ht="15" customHeight="1">
      <c r="A305" s="33"/>
      <c r="B305" s="34"/>
      <c r="C305" s="35"/>
      <c r="D305" s="36"/>
      <c r="E305" s="36"/>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c r="AP305" s="37"/>
      <c r="AQ305" s="37"/>
      <c r="AR305" s="37"/>
      <c r="AS305" s="37"/>
      <c r="AT305" s="37"/>
      <c r="AU305" s="37"/>
      <c r="AV305" s="37"/>
      <c r="AW305" s="37"/>
      <c r="AX305" s="40"/>
      <c r="AY305" s="12">
        <f t="shared" si="2"/>
        <v>0</v>
      </c>
      <c r="AZ305" s="47"/>
      <c r="BA305" s="25"/>
    </row>
    <row r="306" spans="1:53" ht="15" customHeight="1">
      <c r="A306" s="33"/>
      <c r="B306" s="34"/>
      <c r="C306" s="35"/>
      <c r="D306" s="36"/>
      <c r="E306" s="36"/>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c r="AP306" s="37"/>
      <c r="AQ306" s="37"/>
      <c r="AR306" s="37"/>
      <c r="AS306" s="37"/>
      <c r="AT306" s="37"/>
      <c r="AU306" s="37"/>
      <c r="AV306" s="37"/>
      <c r="AW306" s="37"/>
      <c r="AX306" s="40"/>
      <c r="AY306" s="12">
        <f t="shared" si="2"/>
        <v>0</v>
      </c>
      <c r="AZ306" s="47"/>
      <c r="BA306" s="25"/>
    </row>
    <row r="307" spans="1:53" ht="15" customHeight="1">
      <c r="A307" s="33"/>
      <c r="B307" s="34"/>
      <c r="C307" s="35"/>
      <c r="D307" s="36"/>
      <c r="E307" s="36"/>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c r="AP307" s="37"/>
      <c r="AQ307" s="37"/>
      <c r="AR307" s="37"/>
      <c r="AS307" s="37"/>
      <c r="AT307" s="37"/>
      <c r="AU307" s="37"/>
      <c r="AV307" s="37"/>
      <c r="AW307" s="37"/>
      <c r="AX307" s="40"/>
      <c r="AY307" s="12">
        <f t="shared" si="2"/>
        <v>0</v>
      </c>
      <c r="AZ307" s="47"/>
      <c r="BA307" s="25"/>
    </row>
    <row r="308" spans="1:53" ht="15" customHeight="1">
      <c r="A308" s="33"/>
      <c r="B308" s="34"/>
      <c r="C308" s="35"/>
      <c r="D308" s="36"/>
      <c r="E308" s="36"/>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37"/>
      <c r="AQ308" s="37"/>
      <c r="AR308" s="37"/>
      <c r="AS308" s="37"/>
      <c r="AT308" s="37"/>
      <c r="AU308" s="37"/>
      <c r="AV308" s="37"/>
      <c r="AW308" s="37"/>
      <c r="AX308" s="40"/>
      <c r="AY308" s="12">
        <f t="shared" si="2"/>
        <v>0</v>
      </c>
      <c r="AZ308" s="47"/>
      <c r="BA308" s="25"/>
    </row>
    <row r="309" spans="1:53" ht="15" customHeight="1">
      <c r="A309" s="33"/>
      <c r="B309" s="34"/>
      <c r="C309" s="35"/>
      <c r="D309" s="36"/>
      <c r="E309" s="36"/>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c r="AS309" s="37"/>
      <c r="AT309" s="37"/>
      <c r="AU309" s="37"/>
      <c r="AV309" s="37"/>
      <c r="AW309" s="37"/>
      <c r="AX309" s="40"/>
      <c r="AY309" s="12">
        <f t="shared" si="2"/>
        <v>0</v>
      </c>
      <c r="AZ309" s="47"/>
      <c r="BA309" s="25"/>
    </row>
    <row r="310" spans="1:53" ht="15" customHeight="1">
      <c r="A310" s="33"/>
      <c r="B310" s="34"/>
      <c r="C310" s="35"/>
      <c r="D310" s="36"/>
      <c r="E310" s="36"/>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c r="AP310" s="37"/>
      <c r="AQ310" s="37"/>
      <c r="AR310" s="37"/>
      <c r="AS310" s="37"/>
      <c r="AT310" s="37"/>
      <c r="AU310" s="37"/>
      <c r="AV310" s="37"/>
      <c r="AW310" s="37"/>
      <c r="AX310" s="40"/>
      <c r="AY310" s="12">
        <f t="shared" si="2"/>
        <v>0</v>
      </c>
      <c r="AZ310" s="47"/>
      <c r="BA310" s="25"/>
    </row>
    <row r="311" spans="1:53" ht="15" customHeight="1">
      <c r="A311" s="33"/>
      <c r="B311" s="34"/>
      <c r="C311" s="35"/>
      <c r="D311" s="36"/>
      <c r="E311" s="36"/>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c r="AP311" s="37"/>
      <c r="AQ311" s="37"/>
      <c r="AR311" s="37"/>
      <c r="AS311" s="37"/>
      <c r="AT311" s="37"/>
      <c r="AU311" s="37"/>
      <c r="AV311" s="37"/>
      <c r="AW311" s="37"/>
      <c r="AX311" s="40"/>
      <c r="AY311" s="12">
        <f t="shared" si="2"/>
        <v>0</v>
      </c>
      <c r="AZ311" s="47"/>
      <c r="BA311" s="25"/>
    </row>
    <row r="312" spans="1:53" ht="15" customHeight="1">
      <c r="A312" s="33"/>
      <c r="B312" s="34"/>
      <c r="C312" s="35"/>
      <c r="D312" s="36"/>
      <c r="E312" s="36"/>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c r="AP312" s="37"/>
      <c r="AQ312" s="37"/>
      <c r="AR312" s="37"/>
      <c r="AS312" s="37"/>
      <c r="AT312" s="37"/>
      <c r="AU312" s="37"/>
      <c r="AV312" s="37"/>
      <c r="AW312" s="37"/>
      <c r="AX312" s="40"/>
      <c r="AY312" s="12">
        <f t="shared" si="2"/>
        <v>0</v>
      </c>
      <c r="AZ312" s="47"/>
      <c r="BA312" s="25"/>
    </row>
    <row r="313" spans="1:53" ht="15" customHeight="1">
      <c r="A313" s="33"/>
      <c r="B313" s="34"/>
      <c r="C313" s="35"/>
      <c r="D313" s="36"/>
      <c r="E313" s="36"/>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c r="AS313" s="37"/>
      <c r="AT313" s="37"/>
      <c r="AU313" s="37"/>
      <c r="AV313" s="37"/>
      <c r="AW313" s="37"/>
      <c r="AX313" s="40"/>
      <c r="AY313" s="12">
        <f t="shared" si="2"/>
        <v>0</v>
      </c>
      <c r="AZ313" s="47"/>
      <c r="BA313" s="25"/>
    </row>
    <row r="314" spans="1:53" ht="15" customHeight="1">
      <c r="A314" s="33"/>
      <c r="B314" s="34"/>
      <c r="C314" s="35"/>
      <c r="D314" s="36"/>
      <c r="E314" s="36"/>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c r="AS314" s="37"/>
      <c r="AT314" s="37"/>
      <c r="AU314" s="37"/>
      <c r="AV314" s="37"/>
      <c r="AW314" s="37"/>
      <c r="AX314" s="40"/>
      <c r="AY314" s="12">
        <f t="shared" si="2"/>
        <v>0</v>
      </c>
      <c r="AZ314" s="47"/>
      <c r="BA314" s="25"/>
    </row>
    <row r="315" spans="1:53" ht="15" customHeight="1">
      <c r="A315" s="33"/>
      <c r="B315" s="34"/>
      <c r="C315" s="35"/>
      <c r="D315" s="36"/>
      <c r="E315" s="36"/>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c r="AP315" s="37"/>
      <c r="AQ315" s="37"/>
      <c r="AR315" s="37"/>
      <c r="AS315" s="37"/>
      <c r="AT315" s="37"/>
      <c r="AU315" s="37"/>
      <c r="AV315" s="37"/>
      <c r="AW315" s="37"/>
      <c r="AX315" s="40"/>
      <c r="AY315" s="12">
        <f t="shared" si="2"/>
        <v>0</v>
      </c>
      <c r="AZ315" s="47"/>
      <c r="BA315" s="25"/>
    </row>
    <row r="316" spans="1:53" ht="15" customHeight="1">
      <c r="A316" s="33"/>
      <c r="B316" s="34"/>
      <c r="C316" s="35"/>
      <c r="D316" s="36"/>
      <c r="E316" s="36"/>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c r="AP316" s="37"/>
      <c r="AQ316" s="37"/>
      <c r="AR316" s="37"/>
      <c r="AS316" s="37"/>
      <c r="AT316" s="37"/>
      <c r="AU316" s="37"/>
      <c r="AV316" s="37"/>
      <c r="AW316" s="37"/>
      <c r="AX316" s="40"/>
      <c r="AY316" s="12">
        <f t="shared" si="2"/>
        <v>0</v>
      </c>
      <c r="AZ316" s="47"/>
      <c r="BA316" s="25"/>
    </row>
    <row r="317" spans="1:53" ht="15" customHeight="1">
      <c r="A317" s="33"/>
      <c r="B317" s="34"/>
      <c r="C317" s="35"/>
      <c r="D317" s="36"/>
      <c r="E317" s="36"/>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c r="AP317" s="37"/>
      <c r="AQ317" s="37"/>
      <c r="AR317" s="37"/>
      <c r="AS317" s="37"/>
      <c r="AT317" s="37"/>
      <c r="AU317" s="37"/>
      <c r="AV317" s="37"/>
      <c r="AW317" s="37"/>
      <c r="AX317" s="40"/>
      <c r="AY317" s="12">
        <f t="shared" si="2"/>
        <v>0</v>
      </c>
      <c r="AZ317" s="47"/>
      <c r="BA317" s="25"/>
    </row>
    <row r="318" spans="1:53" ht="15" customHeight="1">
      <c r="A318" s="33"/>
      <c r="B318" s="34"/>
      <c r="C318" s="35"/>
      <c r="D318" s="36"/>
      <c r="E318" s="36"/>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c r="AT318" s="37"/>
      <c r="AU318" s="37"/>
      <c r="AV318" s="37"/>
      <c r="AW318" s="37"/>
      <c r="AX318" s="40"/>
      <c r="AY318" s="12">
        <f t="shared" si="2"/>
        <v>0</v>
      </c>
      <c r="AZ318" s="47"/>
      <c r="BA318" s="25"/>
    </row>
    <row r="319" spans="1:53" ht="15" customHeight="1">
      <c r="A319" s="33"/>
      <c r="B319" s="34"/>
      <c r="C319" s="35"/>
      <c r="D319" s="36"/>
      <c r="E319" s="36"/>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c r="AT319" s="37"/>
      <c r="AU319" s="37"/>
      <c r="AV319" s="37"/>
      <c r="AW319" s="37"/>
      <c r="AX319" s="40"/>
      <c r="AY319" s="12">
        <f t="shared" si="2"/>
        <v>0</v>
      </c>
      <c r="AZ319" s="47"/>
      <c r="BA319" s="25"/>
    </row>
    <row r="320" spans="1:53" ht="15" customHeight="1">
      <c r="A320" s="33"/>
      <c r="B320" s="34"/>
      <c r="C320" s="35"/>
      <c r="D320" s="36"/>
      <c r="E320" s="36"/>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c r="AP320" s="37"/>
      <c r="AQ320" s="37"/>
      <c r="AR320" s="37"/>
      <c r="AS320" s="37"/>
      <c r="AT320" s="37"/>
      <c r="AU320" s="37"/>
      <c r="AV320" s="37"/>
      <c r="AW320" s="37"/>
      <c r="AX320" s="40"/>
      <c r="AY320" s="12">
        <f t="shared" si="2"/>
        <v>0</v>
      </c>
      <c r="AZ320" s="47"/>
      <c r="BA320" s="25"/>
    </row>
    <row r="321" spans="1:53" ht="15" customHeight="1">
      <c r="A321" s="33"/>
      <c r="B321" s="34"/>
      <c r="C321" s="35"/>
      <c r="D321" s="36"/>
      <c r="E321" s="36"/>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c r="AP321" s="37"/>
      <c r="AQ321" s="37"/>
      <c r="AR321" s="37"/>
      <c r="AS321" s="37"/>
      <c r="AT321" s="37"/>
      <c r="AU321" s="37"/>
      <c r="AV321" s="37"/>
      <c r="AW321" s="37"/>
      <c r="AX321" s="40"/>
      <c r="AY321" s="12">
        <f t="shared" si="2"/>
        <v>0</v>
      </c>
      <c r="AZ321" s="47"/>
      <c r="BA321" s="25"/>
    </row>
    <row r="322" spans="1:53" ht="15" customHeight="1">
      <c r="A322" s="33"/>
      <c r="B322" s="34"/>
      <c r="C322" s="35"/>
      <c r="D322" s="36"/>
      <c r="E322" s="36"/>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c r="AP322" s="37"/>
      <c r="AQ322" s="37"/>
      <c r="AR322" s="37"/>
      <c r="AS322" s="37"/>
      <c r="AT322" s="37"/>
      <c r="AU322" s="37"/>
      <c r="AV322" s="37"/>
      <c r="AW322" s="37"/>
      <c r="AX322" s="40"/>
      <c r="AY322" s="12">
        <f t="shared" si="2"/>
        <v>0</v>
      </c>
      <c r="AZ322" s="47"/>
      <c r="BA322" s="25"/>
    </row>
    <row r="323" spans="1:53" ht="15" customHeight="1">
      <c r="A323" s="33"/>
      <c r="B323" s="34"/>
      <c r="C323" s="35"/>
      <c r="D323" s="36"/>
      <c r="E323" s="36"/>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c r="AP323" s="37"/>
      <c r="AQ323" s="37"/>
      <c r="AR323" s="37"/>
      <c r="AS323" s="37"/>
      <c r="AT323" s="37"/>
      <c r="AU323" s="37"/>
      <c r="AV323" s="37"/>
      <c r="AW323" s="37"/>
      <c r="AX323" s="40"/>
      <c r="AY323" s="12">
        <f t="shared" si="2"/>
        <v>0</v>
      </c>
      <c r="AZ323" s="47"/>
      <c r="BA323" s="25"/>
    </row>
    <row r="324" spans="1:53" ht="15" customHeight="1">
      <c r="A324" s="33"/>
      <c r="B324" s="34"/>
      <c r="C324" s="35"/>
      <c r="D324" s="36"/>
      <c r="E324" s="36"/>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c r="AS324" s="37"/>
      <c r="AT324" s="37"/>
      <c r="AU324" s="37"/>
      <c r="AV324" s="37"/>
      <c r="AW324" s="37"/>
      <c r="AX324" s="40"/>
      <c r="AY324" s="12">
        <f t="shared" si="2"/>
        <v>0</v>
      </c>
      <c r="AZ324" s="47"/>
      <c r="BA324" s="25"/>
    </row>
    <row r="325" spans="1:53" ht="15" customHeight="1">
      <c r="A325" s="33"/>
      <c r="B325" s="34"/>
      <c r="C325" s="35"/>
      <c r="D325" s="36"/>
      <c r="E325" s="36"/>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c r="AS325" s="37"/>
      <c r="AT325" s="37"/>
      <c r="AU325" s="37"/>
      <c r="AV325" s="37"/>
      <c r="AW325" s="37"/>
      <c r="AX325" s="40"/>
      <c r="AY325" s="12">
        <f t="shared" si="2"/>
        <v>0</v>
      </c>
      <c r="AZ325" s="47"/>
      <c r="BA325" s="25"/>
    </row>
    <row r="326" spans="1:53" ht="15" customHeight="1">
      <c r="A326" s="33"/>
      <c r="B326" s="34"/>
      <c r="C326" s="35"/>
      <c r="D326" s="36"/>
      <c r="E326" s="36"/>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c r="AS326" s="37"/>
      <c r="AT326" s="37"/>
      <c r="AU326" s="37"/>
      <c r="AV326" s="37"/>
      <c r="AW326" s="37"/>
      <c r="AX326" s="40"/>
      <c r="AY326" s="12">
        <f t="shared" si="2"/>
        <v>0</v>
      </c>
      <c r="AZ326" s="47"/>
      <c r="BA326" s="25"/>
    </row>
    <row r="327" spans="1:53" ht="15" customHeight="1">
      <c r="A327" s="33"/>
      <c r="B327" s="34"/>
      <c r="C327" s="35"/>
      <c r="D327" s="36"/>
      <c r="E327" s="36"/>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c r="AS327" s="37"/>
      <c r="AT327" s="37"/>
      <c r="AU327" s="37"/>
      <c r="AV327" s="37"/>
      <c r="AW327" s="37"/>
      <c r="AX327" s="40"/>
      <c r="AY327" s="12">
        <f t="shared" si="2"/>
        <v>0</v>
      </c>
      <c r="AZ327" s="47"/>
      <c r="BA327" s="25"/>
    </row>
    <row r="328" spans="1:53" ht="15" customHeight="1">
      <c r="A328" s="33"/>
      <c r="B328" s="34"/>
      <c r="C328" s="35"/>
      <c r="D328" s="36"/>
      <c r="E328" s="36"/>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7"/>
      <c r="AS328" s="37"/>
      <c r="AT328" s="37"/>
      <c r="AU328" s="37"/>
      <c r="AV328" s="37"/>
      <c r="AW328" s="37"/>
      <c r="AX328" s="40"/>
      <c r="AY328" s="12">
        <f t="shared" si="2"/>
        <v>0</v>
      </c>
      <c r="AZ328" s="47"/>
      <c r="BA328" s="25"/>
    </row>
    <row r="329" spans="1:53" ht="15" customHeight="1">
      <c r="A329" s="33"/>
      <c r="B329" s="34"/>
      <c r="C329" s="35"/>
      <c r="D329" s="36"/>
      <c r="E329" s="36"/>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c r="AP329" s="37"/>
      <c r="AQ329" s="37"/>
      <c r="AR329" s="37"/>
      <c r="AS329" s="37"/>
      <c r="AT329" s="37"/>
      <c r="AU329" s="37"/>
      <c r="AV329" s="37"/>
      <c r="AW329" s="37"/>
      <c r="AX329" s="40"/>
      <c r="AY329" s="12">
        <f t="shared" si="2"/>
        <v>0</v>
      </c>
      <c r="AZ329" s="47"/>
      <c r="BA329" s="25"/>
    </row>
    <row r="330" spans="1:53" ht="15" customHeight="1">
      <c r="A330" s="33"/>
      <c r="B330" s="34"/>
      <c r="C330" s="35"/>
      <c r="D330" s="36"/>
      <c r="E330" s="36"/>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c r="AP330" s="37"/>
      <c r="AQ330" s="37"/>
      <c r="AR330" s="37"/>
      <c r="AS330" s="37"/>
      <c r="AT330" s="37"/>
      <c r="AU330" s="37"/>
      <c r="AV330" s="37"/>
      <c r="AW330" s="37"/>
      <c r="AX330" s="40"/>
      <c r="AY330" s="12">
        <f t="shared" si="2"/>
        <v>0</v>
      </c>
      <c r="AZ330" s="47"/>
      <c r="BA330" s="25"/>
    </row>
    <row r="331" spans="1:53" ht="15" customHeight="1">
      <c r="A331" s="33"/>
      <c r="B331" s="34"/>
      <c r="C331" s="35"/>
      <c r="D331" s="36"/>
      <c r="E331" s="36"/>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c r="AP331" s="37"/>
      <c r="AQ331" s="37"/>
      <c r="AR331" s="37"/>
      <c r="AS331" s="37"/>
      <c r="AT331" s="37"/>
      <c r="AU331" s="37"/>
      <c r="AV331" s="37"/>
      <c r="AW331" s="37"/>
      <c r="AX331" s="40"/>
      <c r="AY331" s="12">
        <f t="shared" si="2"/>
        <v>0</v>
      </c>
      <c r="AZ331" s="47"/>
      <c r="BA331" s="25"/>
    </row>
    <row r="332" spans="1:53" ht="15" customHeight="1">
      <c r="A332" s="33"/>
      <c r="B332" s="34"/>
      <c r="C332" s="35"/>
      <c r="D332" s="36"/>
      <c r="E332" s="36"/>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c r="AP332" s="37"/>
      <c r="AQ332" s="37"/>
      <c r="AR332" s="37"/>
      <c r="AS332" s="37"/>
      <c r="AT332" s="37"/>
      <c r="AU332" s="37"/>
      <c r="AV332" s="37"/>
      <c r="AW332" s="37"/>
      <c r="AX332" s="40"/>
      <c r="AY332" s="12">
        <f t="shared" si="2"/>
        <v>0</v>
      </c>
      <c r="AZ332" s="47"/>
      <c r="BA332" s="25"/>
    </row>
    <row r="333" spans="1:53" ht="15" customHeight="1">
      <c r="A333" s="33"/>
      <c r="B333" s="34"/>
      <c r="C333" s="35"/>
      <c r="D333" s="36"/>
      <c r="E333" s="36"/>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37"/>
      <c r="AR333" s="37"/>
      <c r="AS333" s="37"/>
      <c r="AT333" s="37"/>
      <c r="AU333" s="37"/>
      <c r="AV333" s="37"/>
      <c r="AW333" s="37"/>
      <c r="AX333" s="40"/>
      <c r="AY333" s="12">
        <f t="shared" si="2"/>
        <v>0</v>
      </c>
      <c r="AZ333" s="47"/>
      <c r="BA333" s="25"/>
    </row>
    <row r="334" spans="1:53" ht="15" customHeight="1">
      <c r="A334" s="33"/>
      <c r="B334" s="34"/>
      <c r="C334" s="35"/>
      <c r="D334" s="36"/>
      <c r="E334" s="36"/>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7"/>
      <c r="AS334" s="37"/>
      <c r="AT334" s="37"/>
      <c r="AU334" s="37"/>
      <c r="AV334" s="37"/>
      <c r="AW334" s="37"/>
      <c r="AX334" s="40"/>
      <c r="AY334" s="12">
        <f t="shared" si="2"/>
        <v>0</v>
      </c>
      <c r="AZ334" s="47"/>
      <c r="BA334" s="25"/>
    </row>
    <row r="335" spans="1:53" ht="15" customHeight="1">
      <c r="A335" s="33"/>
      <c r="B335" s="34"/>
      <c r="C335" s="35"/>
      <c r="D335" s="36"/>
      <c r="E335" s="36"/>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c r="AP335" s="37"/>
      <c r="AQ335" s="37"/>
      <c r="AR335" s="37"/>
      <c r="AS335" s="37"/>
      <c r="AT335" s="37"/>
      <c r="AU335" s="37"/>
      <c r="AV335" s="37"/>
      <c r="AW335" s="37"/>
      <c r="AX335" s="40"/>
      <c r="AY335" s="12">
        <f t="shared" si="2"/>
        <v>0</v>
      </c>
      <c r="AZ335" s="47"/>
      <c r="BA335" s="25"/>
    </row>
    <row r="336" spans="1:53" ht="15" customHeight="1">
      <c r="A336" s="33"/>
      <c r="B336" s="34"/>
      <c r="C336" s="35"/>
      <c r="D336" s="36"/>
      <c r="E336" s="36"/>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c r="AQ336" s="37"/>
      <c r="AR336" s="37"/>
      <c r="AS336" s="37"/>
      <c r="AT336" s="37"/>
      <c r="AU336" s="37"/>
      <c r="AV336" s="37"/>
      <c r="AW336" s="37"/>
      <c r="AX336" s="40"/>
      <c r="AY336" s="12">
        <f t="shared" si="2"/>
        <v>0</v>
      </c>
      <c r="AZ336" s="47"/>
      <c r="BA336" s="25"/>
    </row>
    <row r="337" spans="1:53" ht="15" customHeight="1">
      <c r="A337" s="33"/>
      <c r="B337" s="34"/>
      <c r="C337" s="35"/>
      <c r="D337" s="36"/>
      <c r="E337" s="36"/>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c r="AP337" s="37"/>
      <c r="AQ337" s="37"/>
      <c r="AR337" s="37"/>
      <c r="AS337" s="37"/>
      <c r="AT337" s="37"/>
      <c r="AU337" s="37"/>
      <c r="AV337" s="37"/>
      <c r="AW337" s="37"/>
      <c r="AX337" s="40"/>
      <c r="AY337" s="12">
        <f t="shared" si="2"/>
        <v>0</v>
      </c>
      <c r="AZ337" s="47"/>
      <c r="BA337" s="25"/>
    </row>
    <row r="338" spans="1:53" ht="15" customHeight="1">
      <c r="A338" s="33"/>
      <c r="B338" s="34"/>
      <c r="C338" s="35"/>
      <c r="D338" s="36"/>
      <c r="E338" s="36"/>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c r="AP338" s="37"/>
      <c r="AQ338" s="37"/>
      <c r="AR338" s="37"/>
      <c r="AS338" s="37"/>
      <c r="AT338" s="37"/>
      <c r="AU338" s="37"/>
      <c r="AV338" s="37"/>
      <c r="AW338" s="37"/>
      <c r="AX338" s="40"/>
      <c r="AY338" s="12">
        <f t="shared" si="2"/>
        <v>0</v>
      </c>
      <c r="AZ338" s="47"/>
      <c r="BA338" s="25"/>
    </row>
    <row r="339" spans="1:53" ht="15" customHeight="1">
      <c r="A339" s="33"/>
      <c r="B339" s="34"/>
      <c r="C339" s="35"/>
      <c r="D339" s="36"/>
      <c r="E339" s="36"/>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c r="AP339" s="37"/>
      <c r="AQ339" s="37"/>
      <c r="AR339" s="37"/>
      <c r="AS339" s="37"/>
      <c r="AT339" s="37"/>
      <c r="AU339" s="37"/>
      <c r="AV339" s="37"/>
      <c r="AW339" s="37"/>
      <c r="AX339" s="40"/>
      <c r="AY339" s="12">
        <f t="shared" si="2"/>
        <v>0</v>
      </c>
      <c r="AZ339" s="47"/>
      <c r="BA339" s="25"/>
    </row>
    <row r="340" spans="1:53" ht="15" customHeight="1">
      <c r="A340" s="33"/>
      <c r="B340" s="34"/>
      <c r="C340" s="35"/>
      <c r="D340" s="36"/>
      <c r="E340" s="36"/>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c r="AP340" s="37"/>
      <c r="AQ340" s="37"/>
      <c r="AR340" s="37"/>
      <c r="AS340" s="37"/>
      <c r="AT340" s="37"/>
      <c r="AU340" s="37"/>
      <c r="AV340" s="37"/>
      <c r="AW340" s="37"/>
      <c r="AX340" s="40"/>
      <c r="AY340" s="12">
        <f t="shared" si="2"/>
        <v>0</v>
      </c>
      <c r="AZ340" s="47"/>
      <c r="BA340" s="25"/>
    </row>
    <row r="341" spans="1:53" ht="15" customHeight="1">
      <c r="A341" s="33"/>
      <c r="B341" s="34"/>
      <c r="C341" s="35"/>
      <c r="D341" s="36"/>
      <c r="E341" s="36"/>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c r="AO341" s="37"/>
      <c r="AP341" s="37"/>
      <c r="AQ341" s="37"/>
      <c r="AR341" s="37"/>
      <c r="AS341" s="37"/>
      <c r="AT341" s="37"/>
      <c r="AU341" s="37"/>
      <c r="AV341" s="37"/>
      <c r="AW341" s="37"/>
      <c r="AX341" s="40"/>
      <c r="AY341" s="12">
        <f t="shared" si="2"/>
        <v>0</v>
      </c>
      <c r="AZ341" s="47"/>
      <c r="BA341" s="25"/>
    </row>
    <row r="342" spans="1:53" ht="15" customHeight="1">
      <c r="A342" s="33"/>
      <c r="B342" s="34"/>
      <c r="C342" s="35"/>
      <c r="D342" s="36"/>
      <c r="E342" s="36"/>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c r="AO342" s="37"/>
      <c r="AP342" s="37"/>
      <c r="AQ342" s="37"/>
      <c r="AR342" s="37"/>
      <c r="AS342" s="37"/>
      <c r="AT342" s="37"/>
      <c r="AU342" s="37"/>
      <c r="AV342" s="37"/>
      <c r="AW342" s="37"/>
      <c r="AX342" s="40"/>
      <c r="AY342" s="12">
        <f t="shared" si="2"/>
        <v>0</v>
      </c>
      <c r="AZ342" s="47"/>
      <c r="BA342" s="25"/>
    </row>
    <row r="343" spans="1:53" ht="15" customHeight="1">
      <c r="A343" s="33"/>
      <c r="B343" s="34"/>
      <c r="C343" s="35"/>
      <c r="D343" s="36"/>
      <c r="E343" s="36"/>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c r="AP343" s="37"/>
      <c r="AQ343" s="37"/>
      <c r="AR343" s="37"/>
      <c r="AS343" s="37"/>
      <c r="AT343" s="37"/>
      <c r="AU343" s="37"/>
      <c r="AV343" s="37"/>
      <c r="AW343" s="37"/>
      <c r="AX343" s="40"/>
      <c r="AY343" s="12">
        <f t="shared" si="2"/>
        <v>0</v>
      </c>
      <c r="AZ343" s="47"/>
      <c r="BA343" s="25"/>
    </row>
    <row r="344" spans="1:53" ht="15" customHeight="1">
      <c r="A344" s="33"/>
      <c r="B344" s="34"/>
      <c r="C344" s="35"/>
      <c r="D344" s="36"/>
      <c r="E344" s="36"/>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c r="AO344" s="37"/>
      <c r="AP344" s="37"/>
      <c r="AQ344" s="37"/>
      <c r="AR344" s="37"/>
      <c r="AS344" s="37"/>
      <c r="AT344" s="37"/>
      <c r="AU344" s="37"/>
      <c r="AV344" s="37"/>
      <c r="AW344" s="37"/>
      <c r="AX344" s="40"/>
      <c r="AY344" s="12">
        <f t="shared" si="2"/>
        <v>0</v>
      </c>
      <c r="AZ344" s="47"/>
      <c r="BA344" s="25"/>
    </row>
    <row r="345" spans="1:53" ht="15" customHeight="1">
      <c r="A345" s="33"/>
      <c r="B345" s="34"/>
      <c r="C345" s="35"/>
      <c r="D345" s="36"/>
      <c r="E345" s="36"/>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c r="AP345" s="37"/>
      <c r="AQ345" s="37"/>
      <c r="AR345" s="37"/>
      <c r="AS345" s="37"/>
      <c r="AT345" s="37"/>
      <c r="AU345" s="37"/>
      <c r="AV345" s="37"/>
      <c r="AW345" s="37"/>
      <c r="AX345" s="40"/>
      <c r="AY345" s="12">
        <f t="shared" si="2"/>
        <v>0</v>
      </c>
      <c r="AZ345" s="47"/>
      <c r="BA345" s="25"/>
    </row>
    <row r="346" spans="1:53" ht="15" customHeight="1">
      <c r="A346" s="33"/>
      <c r="B346" s="34"/>
      <c r="C346" s="35"/>
      <c r="D346" s="36"/>
      <c r="E346" s="36"/>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c r="AO346" s="37"/>
      <c r="AP346" s="37"/>
      <c r="AQ346" s="37"/>
      <c r="AR346" s="37"/>
      <c r="AS346" s="37"/>
      <c r="AT346" s="37"/>
      <c r="AU346" s="37"/>
      <c r="AV346" s="37"/>
      <c r="AW346" s="37"/>
      <c r="AX346" s="40"/>
      <c r="AY346" s="12">
        <f t="shared" si="2"/>
        <v>0</v>
      </c>
      <c r="AZ346" s="47"/>
      <c r="BA346" s="25"/>
    </row>
    <row r="347" spans="1:53" ht="15" customHeight="1">
      <c r="A347" s="33"/>
      <c r="B347" s="34"/>
      <c r="C347" s="35"/>
      <c r="D347" s="36"/>
      <c r="E347" s="36"/>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c r="AO347" s="37"/>
      <c r="AP347" s="37"/>
      <c r="AQ347" s="37"/>
      <c r="AR347" s="37"/>
      <c r="AS347" s="37"/>
      <c r="AT347" s="37"/>
      <c r="AU347" s="37"/>
      <c r="AV347" s="37"/>
      <c r="AW347" s="37"/>
      <c r="AX347" s="40"/>
      <c r="AY347" s="12">
        <f t="shared" si="2"/>
        <v>0</v>
      </c>
      <c r="AZ347" s="47"/>
      <c r="BA347" s="25"/>
    </row>
    <row r="348" spans="1:53" ht="15" customHeight="1">
      <c r="A348" s="33"/>
      <c r="B348" s="34"/>
      <c r="C348" s="35"/>
      <c r="D348" s="36"/>
      <c r="E348" s="36"/>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c r="AP348" s="37"/>
      <c r="AQ348" s="37"/>
      <c r="AR348" s="37"/>
      <c r="AS348" s="37"/>
      <c r="AT348" s="37"/>
      <c r="AU348" s="37"/>
      <c r="AV348" s="37"/>
      <c r="AW348" s="37"/>
      <c r="AX348" s="40"/>
      <c r="AY348" s="12">
        <f t="shared" si="2"/>
        <v>0</v>
      </c>
      <c r="AZ348" s="47"/>
      <c r="BA348" s="25"/>
    </row>
    <row r="349" spans="1:53" ht="15" customHeight="1">
      <c r="A349" s="33"/>
      <c r="B349" s="34"/>
      <c r="C349" s="35"/>
      <c r="D349" s="36"/>
      <c r="E349" s="36"/>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c r="AO349" s="37"/>
      <c r="AP349" s="37"/>
      <c r="AQ349" s="37"/>
      <c r="AR349" s="37"/>
      <c r="AS349" s="37"/>
      <c r="AT349" s="37"/>
      <c r="AU349" s="37"/>
      <c r="AV349" s="37"/>
      <c r="AW349" s="37"/>
      <c r="AX349" s="40"/>
      <c r="AY349" s="12">
        <f t="shared" si="2"/>
        <v>0</v>
      </c>
      <c r="AZ349" s="47"/>
      <c r="BA349" s="25"/>
    </row>
    <row r="350" spans="1:53" ht="15" customHeight="1">
      <c r="A350" s="33"/>
      <c r="B350" s="34"/>
      <c r="C350" s="35"/>
      <c r="D350" s="36"/>
      <c r="E350" s="36"/>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c r="AP350" s="37"/>
      <c r="AQ350" s="37"/>
      <c r="AR350" s="37"/>
      <c r="AS350" s="37"/>
      <c r="AT350" s="37"/>
      <c r="AU350" s="37"/>
      <c r="AV350" s="37"/>
      <c r="AW350" s="37"/>
      <c r="AX350" s="40"/>
      <c r="AY350" s="12">
        <f t="shared" si="2"/>
        <v>0</v>
      </c>
      <c r="AZ350" s="47"/>
      <c r="BA350" s="25"/>
    </row>
    <row r="351" spans="1:53" ht="15" customHeight="1">
      <c r="A351" s="33"/>
      <c r="B351" s="34"/>
      <c r="C351" s="35"/>
      <c r="D351" s="36"/>
      <c r="E351" s="36"/>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c r="AP351" s="37"/>
      <c r="AQ351" s="37"/>
      <c r="AR351" s="37"/>
      <c r="AS351" s="37"/>
      <c r="AT351" s="37"/>
      <c r="AU351" s="37"/>
      <c r="AV351" s="37"/>
      <c r="AW351" s="37"/>
      <c r="AX351" s="40"/>
      <c r="AY351" s="12">
        <f t="shared" si="2"/>
        <v>0</v>
      </c>
      <c r="AZ351" s="47"/>
      <c r="BA351" s="25"/>
    </row>
    <row r="352" spans="1:53" ht="15" customHeight="1">
      <c r="A352" s="33"/>
      <c r="B352" s="34"/>
      <c r="C352" s="35"/>
      <c r="D352" s="36"/>
      <c r="E352" s="36"/>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c r="AP352" s="37"/>
      <c r="AQ352" s="37"/>
      <c r="AR352" s="37"/>
      <c r="AS352" s="37"/>
      <c r="AT352" s="37"/>
      <c r="AU352" s="37"/>
      <c r="AV352" s="37"/>
      <c r="AW352" s="37"/>
      <c r="AX352" s="40"/>
      <c r="AY352" s="12">
        <f t="shared" si="2"/>
        <v>0</v>
      </c>
      <c r="AZ352" s="47"/>
      <c r="BA352" s="25"/>
    </row>
    <row r="353" spans="1:53" ht="15" customHeight="1">
      <c r="A353" s="33"/>
      <c r="B353" s="34"/>
      <c r="C353" s="35"/>
      <c r="D353" s="36"/>
      <c r="E353" s="36"/>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c r="AO353" s="37"/>
      <c r="AP353" s="37"/>
      <c r="AQ353" s="37"/>
      <c r="AR353" s="37"/>
      <c r="AS353" s="37"/>
      <c r="AT353" s="37"/>
      <c r="AU353" s="37"/>
      <c r="AV353" s="37"/>
      <c r="AW353" s="37"/>
      <c r="AX353" s="40"/>
      <c r="AY353" s="12">
        <f t="shared" si="2"/>
        <v>0</v>
      </c>
      <c r="AZ353" s="47"/>
      <c r="BA353" s="25"/>
    </row>
    <row r="354" spans="1:53" ht="15" customHeight="1">
      <c r="A354" s="33"/>
      <c r="B354" s="34"/>
      <c r="C354" s="35"/>
      <c r="D354" s="36"/>
      <c r="E354" s="36"/>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c r="AO354" s="37"/>
      <c r="AP354" s="37"/>
      <c r="AQ354" s="37"/>
      <c r="AR354" s="37"/>
      <c r="AS354" s="37"/>
      <c r="AT354" s="37"/>
      <c r="AU354" s="37"/>
      <c r="AV354" s="37"/>
      <c r="AW354" s="37"/>
      <c r="AX354" s="40"/>
      <c r="AY354" s="12">
        <f t="shared" si="2"/>
        <v>0</v>
      </c>
      <c r="AZ354" s="47"/>
      <c r="BA354" s="25"/>
    </row>
    <row r="355" spans="1:53" ht="15" customHeight="1">
      <c r="A355" s="33"/>
      <c r="B355" s="34"/>
      <c r="C355" s="35"/>
      <c r="D355" s="36"/>
      <c r="E355" s="36"/>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c r="AP355" s="37"/>
      <c r="AQ355" s="37"/>
      <c r="AR355" s="37"/>
      <c r="AS355" s="37"/>
      <c r="AT355" s="37"/>
      <c r="AU355" s="37"/>
      <c r="AV355" s="37"/>
      <c r="AW355" s="37"/>
      <c r="AX355" s="40"/>
      <c r="AY355" s="12">
        <f t="shared" si="2"/>
        <v>0</v>
      </c>
      <c r="AZ355" s="47"/>
      <c r="BA355" s="25"/>
    </row>
    <row r="356" spans="1:53" ht="15" customHeight="1">
      <c r="A356" s="33"/>
      <c r="B356" s="34"/>
      <c r="C356" s="35"/>
      <c r="D356" s="36"/>
      <c r="E356" s="36"/>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c r="AO356" s="37"/>
      <c r="AP356" s="37"/>
      <c r="AQ356" s="37"/>
      <c r="AR356" s="37"/>
      <c r="AS356" s="37"/>
      <c r="AT356" s="37"/>
      <c r="AU356" s="37"/>
      <c r="AV356" s="37"/>
      <c r="AW356" s="37"/>
      <c r="AX356" s="40"/>
      <c r="AY356" s="12">
        <f t="shared" si="2"/>
        <v>0</v>
      </c>
      <c r="AZ356" s="47"/>
      <c r="BA356" s="25"/>
    </row>
    <row r="357" spans="1:53" ht="15" customHeight="1">
      <c r="A357" s="33"/>
      <c r="B357" s="34"/>
      <c r="C357" s="35"/>
      <c r="D357" s="36"/>
      <c r="E357" s="36"/>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c r="AO357" s="37"/>
      <c r="AP357" s="37"/>
      <c r="AQ357" s="37"/>
      <c r="AR357" s="37"/>
      <c r="AS357" s="37"/>
      <c r="AT357" s="37"/>
      <c r="AU357" s="37"/>
      <c r="AV357" s="37"/>
      <c r="AW357" s="37"/>
      <c r="AX357" s="40"/>
      <c r="AY357" s="12">
        <f t="shared" si="2"/>
        <v>0</v>
      </c>
      <c r="AZ357" s="47"/>
      <c r="BA357" s="25"/>
    </row>
    <row r="358" spans="1:53" ht="15" customHeight="1">
      <c r="A358" s="33"/>
      <c r="B358" s="34"/>
      <c r="C358" s="35"/>
      <c r="D358" s="36"/>
      <c r="E358" s="36"/>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c r="AO358" s="37"/>
      <c r="AP358" s="37"/>
      <c r="AQ358" s="37"/>
      <c r="AR358" s="37"/>
      <c r="AS358" s="37"/>
      <c r="AT358" s="37"/>
      <c r="AU358" s="37"/>
      <c r="AV358" s="37"/>
      <c r="AW358" s="37"/>
      <c r="AX358" s="40"/>
      <c r="AY358" s="12">
        <f t="shared" si="2"/>
        <v>0</v>
      </c>
      <c r="AZ358" s="47"/>
      <c r="BA358" s="25"/>
    </row>
    <row r="359" spans="1:53" ht="15" customHeight="1">
      <c r="A359" s="33"/>
      <c r="B359" s="34"/>
      <c r="C359" s="35"/>
      <c r="D359" s="36"/>
      <c r="E359" s="36"/>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c r="AP359" s="37"/>
      <c r="AQ359" s="37"/>
      <c r="AR359" s="37"/>
      <c r="AS359" s="37"/>
      <c r="AT359" s="37"/>
      <c r="AU359" s="37"/>
      <c r="AV359" s="37"/>
      <c r="AW359" s="37"/>
      <c r="AX359" s="40"/>
      <c r="AY359" s="12">
        <f t="shared" si="2"/>
        <v>0</v>
      </c>
      <c r="AZ359" s="47"/>
      <c r="BA359" s="25"/>
    </row>
    <row r="360" spans="1:53" ht="15" customHeight="1">
      <c r="A360" s="33"/>
      <c r="B360" s="34"/>
      <c r="C360" s="35"/>
      <c r="D360" s="36"/>
      <c r="E360" s="36"/>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c r="AO360" s="37"/>
      <c r="AP360" s="37"/>
      <c r="AQ360" s="37"/>
      <c r="AR360" s="37"/>
      <c r="AS360" s="37"/>
      <c r="AT360" s="37"/>
      <c r="AU360" s="37"/>
      <c r="AV360" s="37"/>
      <c r="AW360" s="37"/>
      <c r="AX360" s="40"/>
      <c r="AY360" s="12">
        <f t="shared" si="2"/>
        <v>0</v>
      </c>
      <c r="AZ360" s="47"/>
      <c r="BA360" s="25"/>
    </row>
    <row r="361" spans="1:53" ht="15" customHeight="1">
      <c r="A361" s="33"/>
      <c r="B361" s="34"/>
      <c r="C361" s="35"/>
      <c r="D361" s="36"/>
      <c r="E361" s="36"/>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c r="AP361" s="37"/>
      <c r="AQ361" s="37"/>
      <c r="AR361" s="37"/>
      <c r="AS361" s="37"/>
      <c r="AT361" s="37"/>
      <c r="AU361" s="37"/>
      <c r="AV361" s="37"/>
      <c r="AW361" s="37"/>
      <c r="AX361" s="40"/>
      <c r="AY361" s="12">
        <f t="shared" ref="AY361:AY401" si="3">SUM(E361:AX361)</f>
        <v>0</v>
      </c>
      <c r="AZ361" s="47"/>
      <c r="BA361" s="25"/>
    </row>
    <row r="362" spans="1:53" ht="15" customHeight="1">
      <c r="A362" s="33"/>
      <c r="B362" s="34"/>
      <c r="C362" s="35"/>
      <c r="D362" s="36"/>
      <c r="E362" s="36"/>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c r="AP362" s="37"/>
      <c r="AQ362" s="37"/>
      <c r="AR362" s="37"/>
      <c r="AS362" s="37"/>
      <c r="AT362" s="37"/>
      <c r="AU362" s="37"/>
      <c r="AV362" s="37"/>
      <c r="AW362" s="37"/>
      <c r="AX362" s="40"/>
      <c r="AY362" s="12">
        <f t="shared" si="3"/>
        <v>0</v>
      </c>
      <c r="AZ362" s="47"/>
      <c r="BA362" s="25"/>
    </row>
    <row r="363" spans="1:53" ht="15" customHeight="1">
      <c r="A363" s="33"/>
      <c r="B363" s="34"/>
      <c r="C363" s="35"/>
      <c r="D363" s="36"/>
      <c r="E363" s="36"/>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c r="AP363" s="37"/>
      <c r="AQ363" s="37"/>
      <c r="AR363" s="37"/>
      <c r="AS363" s="37"/>
      <c r="AT363" s="37"/>
      <c r="AU363" s="37"/>
      <c r="AV363" s="37"/>
      <c r="AW363" s="37"/>
      <c r="AX363" s="40"/>
      <c r="AY363" s="12">
        <f t="shared" si="3"/>
        <v>0</v>
      </c>
      <c r="AZ363" s="47"/>
      <c r="BA363" s="25"/>
    </row>
    <row r="364" spans="1:53" ht="15" customHeight="1">
      <c r="A364" s="33"/>
      <c r="B364" s="34"/>
      <c r="C364" s="35"/>
      <c r="D364" s="36"/>
      <c r="E364" s="36"/>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c r="AP364" s="37"/>
      <c r="AQ364" s="37"/>
      <c r="AR364" s="37"/>
      <c r="AS364" s="37"/>
      <c r="AT364" s="37"/>
      <c r="AU364" s="37"/>
      <c r="AV364" s="37"/>
      <c r="AW364" s="37"/>
      <c r="AX364" s="40"/>
      <c r="AY364" s="12">
        <f t="shared" si="3"/>
        <v>0</v>
      </c>
      <c r="AZ364" s="47"/>
      <c r="BA364" s="25"/>
    </row>
    <row r="365" spans="1:53" ht="15" customHeight="1">
      <c r="A365" s="33"/>
      <c r="B365" s="34"/>
      <c r="C365" s="35"/>
      <c r="D365" s="36"/>
      <c r="E365" s="36"/>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c r="AP365" s="37"/>
      <c r="AQ365" s="37"/>
      <c r="AR365" s="37"/>
      <c r="AS365" s="37"/>
      <c r="AT365" s="37"/>
      <c r="AU365" s="37"/>
      <c r="AV365" s="37"/>
      <c r="AW365" s="37"/>
      <c r="AX365" s="40"/>
      <c r="AY365" s="12">
        <f t="shared" si="3"/>
        <v>0</v>
      </c>
      <c r="AZ365" s="47"/>
      <c r="BA365" s="25"/>
    </row>
    <row r="366" spans="1:53" ht="15" customHeight="1">
      <c r="A366" s="33"/>
      <c r="B366" s="34"/>
      <c r="C366" s="35"/>
      <c r="D366" s="36"/>
      <c r="E366" s="36"/>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c r="AP366" s="37"/>
      <c r="AQ366" s="37"/>
      <c r="AR366" s="37"/>
      <c r="AS366" s="37"/>
      <c r="AT366" s="37"/>
      <c r="AU366" s="37"/>
      <c r="AV366" s="37"/>
      <c r="AW366" s="37"/>
      <c r="AX366" s="40"/>
      <c r="AY366" s="12">
        <f t="shared" si="3"/>
        <v>0</v>
      </c>
      <c r="AZ366" s="47"/>
      <c r="BA366" s="25"/>
    </row>
    <row r="367" spans="1:53" ht="15" customHeight="1">
      <c r="A367" s="33"/>
      <c r="B367" s="34"/>
      <c r="C367" s="35"/>
      <c r="D367" s="36"/>
      <c r="E367" s="36"/>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c r="AP367" s="37"/>
      <c r="AQ367" s="37"/>
      <c r="AR367" s="37"/>
      <c r="AS367" s="37"/>
      <c r="AT367" s="37"/>
      <c r="AU367" s="37"/>
      <c r="AV367" s="37"/>
      <c r="AW367" s="37"/>
      <c r="AX367" s="40"/>
      <c r="AY367" s="12">
        <f t="shared" si="3"/>
        <v>0</v>
      </c>
      <c r="AZ367" s="47"/>
      <c r="BA367" s="25"/>
    </row>
    <row r="368" spans="1:53" ht="15" customHeight="1">
      <c r="A368" s="33"/>
      <c r="B368" s="34"/>
      <c r="C368" s="35"/>
      <c r="D368" s="36"/>
      <c r="E368" s="36"/>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c r="AP368" s="37"/>
      <c r="AQ368" s="37"/>
      <c r="AR368" s="37"/>
      <c r="AS368" s="37"/>
      <c r="AT368" s="37"/>
      <c r="AU368" s="37"/>
      <c r="AV368" s="37"/>
      <c r="AW368" s="37"/>
      <c r="AX368" s="40"/>
      <c r="AY368" s="12">
        <f t="shared" si="3"/>
        <v>0</v>
      </c>
      <c r="AZ368" s="47"/>
      <c r="BA368" s="25"/>
    </row>
    <row r="369" spans="1:53" ht="15" customHeight="1">
      <c r="A369" s="33"/>
      <c r="B369" s="34"/>
      <c r="C369" s="35"/>
      <c r="D369" s="36"/>
      <c r="E369" s="36"/>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c r="AP369" s="37"/>
      <c r="AQ369" s="37"/>
      <c r="AR369" s="37"/>
      <c r="AS369" s="37"/>
      <c r="AT369" s="37"/>
      <c r="AU369" s="37"/>
      <c r="AV369" s="37"/>
      <c r="AW369" s="37"/>
      <c r="AX369" s="40"/>
      <c r="AY369" s="12">
        <f t="shared" si="3"/>
        <v>0</v>
      </c>
      <c r="AZ369" s="47"/>
      <c r="BA369" s="25"/>
    </row>
    <row r="370" spans="1:53" ht="15" customHeight="1">
      <c r="A370" s="33"/>
      <c r="B370" s="34"/>
      <c r="C370" s="35"/>
      <c r="D370" s="36"/>
      <c r="E370" s="36"/>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c r="AP370" s="37"/>
      <c r="AQ370" s="37"/>
      <c r="AR370" s="37"/>
      <c r="AS370" s="37"/>
      <c r="AT370" s="37"/>
      <c r="AU370" s="37"/>
      <c r="AV370" s="37"/>
      <c r="AW370" s="37"/>
      <c r="AX370" s="40"/>
      <c r="AY370" s="12">
        <f t="shared" si="3"/>
        <v>0</v>
      </c>
      <c r="AZ370" s="47"/>
      <c r="BA370" s="25"/>
    </row>
    <row r="371" spans="1:53" ht="15" customHeight="1">
      <c r="A371" s="33"/>
      <c r="B371" s="34"/>
      <c r="C371" s="35"/>
      <c r="D371" s="36"/>
      <c r="E371" s="36"/>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c r="AP371" s="37"/>
      <c r="AQ371" s="37"/>
      <c r="AR371" s="37"/>
      <c r="AS371" s="37"/>
      <c r="AT371" s="37"/>
      <c r="AU371" s="37"/>
      <c r="AV371" s="37"/>
      <c r="AW371" s="37"/>
      <c r="AX371" s="40"/>
      <c r="AY371" s="12">
        <f t="shared" si="3"/>
        <v>0</v>
      </c>
      <c r="AZ371" s="47"/>
      <c r="BA371" s="25"/>
    </row>
    <row r="372" spans="1:53" ht="15" customHeight="1">
      <c r="A372" s="33"/>
      <c r="B372" s="34"/>
      <c r="C372" s="35"/>
      <c r="D372" s="36"/>
      <c r="E372" s="36"/>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c r="AP372" s="37"/>
      <c r="AQ372" s="37"/>
      <c r="AR372" s="37"/>
      <c r="AS372" s="37"/>
      <c r="AT372" s="37"/>
      <c r="AU372" s="37"/>
      <c r="AV372" s="37"/>
      <c r="AW372" s="37"/>
      <c r="AX372" s="40"/>
      <c r="AY372" s="12">
        <f t="shared" si="3"/>
        <v>0</v>
      </c>
      <c r="AZ372" s="47"/>
      <c r="BA372" s="25"/>
    </row>
    <row r="373" spans="1:53" ht="15" customHeight="1">
      <c r="A373" s="33"/>
      <c r="B373" s="34"/>
      <c r="C373" s="35"/>
      <c r="D373" s="36"/>
      <c r="E373" s="36"/>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c r="AP373" s="37"/>
      <c r="AQ373" s="37"/>
      <c r="AR373" s="37"/>
      <c r="AS373" s="37"/>
      <c r="AT373" s="37"/>
      <c r="AU373" s="37"/>
      <c r="AV373" s="37"/>
      <c r="AW373" s="37"/>
      <c r="AX373" s="40"/>
      <c r="AY373" s="12">
        <f t="shared" si="3"/>
        <v>0</v>
      </c>
      <c r="AZ373" s="47"/>
      <c r="BA373" s="25"/>
    </row>
    <row r="374" spans="1:53" ht="15" customHeight="1">
      <c r="A374" s="33"/>
      <c r="B374" s="34"/>
      <c r="C374" s="35"/>
      <c r="D374" s="36"/>
      <c r="E374" s="36"/>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c r="AP374" s="37"/>
      <c r="AQ374" s="37"/>
      <c r="AR374" s="37"/>
      <c r="AS374" s="37"/>
      <c r="AT374" s="37"/>
      <c r="AU374" s="37"/>
      <c r="AV374" s="37"/>
      <c r="AW374" s="37"/>
      <c r="AX374" s="40"/>
      <c r="AY374" s="12">
        <f t="shared" si="3"/>
        <v>0</v>
      </c>
      <c r="AZ374" s="47"/>
      <c r="BA374" s="25"/>
    </row>
    <row r="375" spans="1:53" ht="15" customHeight="1">
      <c r="A375" s="33"/>
      <c r="B375" s="34"/>
      <c r="C375" s="35"/>
      <c r="D375" s="36"/>
      <c r="E375" s="36"/>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c r="AP375" s="37"/>
      <c r="AQ375" s="37"/>
      <c r="AR375" s="37"/>
      <c r="AS375" s="37"/>
      <c r="AT375" s="37"/>
      <c r="AU375" s="37"/>
      <c r="AV375" s="37"/>
      <c r="AW375" s="37"/>
      <c r="AX375" s="40"/>
      <c r="AY375" s="12">
        <f t="shared" si="3"/>
        <v>0</v>
      </c>
      <c r="AZ375" s="47"/>
      <c r="BA375" s="25"/>
    </row>
    <row r="376" spans="1:53" ht="15" customHeight="1">
      <c r="A376" s="33"/>
      <c r="B376" s="34"/>
      <c r="C376" s="35"/>
      <c r="D376" s="36"/>
      <c r="E376" s="36"/>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c r="AP376" s="37"/>
      <c r="AQ376" s="37"/>
      <c r="AR376" s="37"/>
      <c r="AS376" s="37"/>
      <c r="AT376" s="37"/>
      <c r="AU376" s="37"/>
      <c r="AV376" s="37"/>
      <c r="AW376" s="37"/>
      <c r="AX376" s="40"/>
      <c r="AY376" s="12">
        <f t="shared" si="3"/>
        <v>0</v>
      </c>
      <c r="AZ376" s="47"/>
      <c r="BA376" s="25"/>
    </row>
    <row r="377" spans="1:53" ht="15" customHeight="1">
      <c r="A377" s="33"/>
      <c r="B377" s="34"/>
      <c r="C377" s="35"/>
      <c r="D377" s="36"/>
      <c r="E377" s="36"/>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c r="AO377" s="37"/>
      <c r="AP377" s="37"/>
      <c r="AQ377" s="37"/>
      <c r="AR377" s="37"/>
      <c r="AS377" s="37"/>
      <c r="AT377" s="37"/>
      <c r="AU377" s="37"/>
      <c r="AV377" s="37"/>
      <c r="AW377" s="37"/>
      <c r="AX377" s="40"/>
      <c r="AY377" s="12">
        <f t="shared" si="3"/>
        <v>0</v>
      </c>
      <c r="AZ377" s="47"/>
      <c r="BA377" s="25"/>
    </row>
    <row r="378" spans="1:53" ht="15" customHeight="1">
      <c r="A378" s="33"/>
      <c r="B378" s="34"/>
      <c r="C378" s="35"/>
      <c r="D378" s="36"/>
      <c r="E378" s="36"/>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c r="AO378" s="37"/>
      <c r="AP378" s="37"/>
      <c r="AQ378" s="37"/>
      <c r="AR378" s="37"/>
      <c r="AS378" s="37"/>
      <c r="AT378" s="37"/>
      <c r="AU378" s="37"/>
      <c r="AV378" s="37"/>
      <c r="AW378" s="37"/>
      <c r="AX378" s="40"/>
      <c r="AY378" s="12">
        <f t="shared" si="3"/>
        <v>0</v>
      </c>
      <c r="AZ378" s="47"/>
      <c r="BA378" s="25"/>
    </row>
    <row r="379" spans="1:53" ht="15" customHeight="1">
      <c r="A379" s="33"/>
      <c r="B379" s="34"/>
      <c r="C379" s="35"/>
      <c r="D379" s="36"/>
      <c r="E379" s="36"/>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c r="AO379" s="37"/>
      <c r="AP379" s="37"/>
      <c r="AQ379" s="37"/>
      <c r="AR379" s="37"/>
      <c r="AS379" s="37"/>
      <c r="AT379" s="37"/>
      <c r="AU379" s="37"/>
      <c r="AV379" s="37"/>
      <c r="AW379" s="37"/>
      <c r="AX379" s="40"/>
      <c r="AY379" s="12">
        <f t="shared" si="3"/>
        <v>0</v>
      </c>
      <c r="AZ379" s="47"/>
      <c r="BA379" s="25"/>
    </row>
    <row r="380" spans="1:53" ht="15" customHeight="1">
      <c r="A380" s="33"/>
      <c r="B380" s="34"/>
      <c r="C380" s="35"/>
      <c r="D380" s="36"/>
      <c r="E380" s="36"/>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c r="AP380" s="37"/>
      <c r="AQ380" s="37"/>
      <c r="AR380" s="37"/>
      <c r="AS380" s="37"/>
      <c r="AT380" s="37"/>
      <c r="AU380" s="37"/>
      <c r="AV380" s="37"/>
      <c r="AW380" s="37"/>
      <c r="AX380" s="40"/>
      <c r="AY380" s="12">
        <f t="shared" si="3"/>
        <v>0</v>
      </c>
      <c r="AZ380" s="47"/>
      <c r="BA380" s="25"/>
    </row>
    <row r="381" spans="1:53" ht="15" customHeight="1">
      <c r="A381" s="33"/>
      <c r="B381" s="34"/>
      <c r="C381" s="35"/>
      <c r="D381" s="36"/>
      <c r="E381" s="36"/>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c r="AP381" s="37"/>
      <c r="AQ381" s="37"/>
      <c r="AR381" s="37"/>
      <c r="AS381" s="37"/>
      <c r="AT381" s="37"/>
      <c r="AU381" s="37"/>
      <c r="AV381" s="37"/>
      <c r="AW381" s="37"/>
      <c r="AX381" s="40"/>
      <c r="AY381" s="12">
        <f t="shared" si="3"/>
        <v>0</v>
      </c>
      <c r="AZ381" s="47"/>
      <c r="BA381" s="25"/>
    </row>
    <row r="382" spans="1:53" ht="15" customHeight="1">
      <c r="A382" s="33"/>
      <c r="B382" s="34"/>
      <c r="C382" s="35"/>
      <c r="D382" s="36"/>
      <c r="E382" s="36"/>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c r="AP382" s="37"/>
      <c r="AQ382" s="37"/>
      <c r="AR382" s="37"/>
      <c r="AS382" s="37"/>
      <c r="AT382" s="37"/>
      <c r="AU382" s="37"/>
      <c r="AV382" s="37"/>
      <c r="AW382" s="37"/>
      <c r="AX382" s="40"/>
      <c r="AY382" s="12">
        <f t="shared" si="3"/>
        <v>0</v>
      </c>
      <c r="AZ382" s="47"/>
      <c r="BA382" s="25"/>
    </row>
    <row r="383" spans="1:53" ht="15" customHeight="1">
      <c r="A383" s="33"/>
      <c r="B383" s="34"/>
      <c r="C383" s="35"/>
      <c r="D383" s="36"/>
      <c r="E383" s="36"/>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c r="AO383" s="37"/>
      <c r="AP383" s="37"/>
      <c r="AQ383" s="37"/>
      <c r="AR383" s="37"/>
      <c r="AS383" s="37"/>
      <c r="AT383" s="37"/>
      <c r="AU383" s="37"/>
      <c r="AV383" s="37"/>
      <c r="AW383" s="37"/>
      <c r="AX383" s="40"/>
      <c r="AY383" s="12">
        <f t="shared" si="3"/>
        <v>0</v>
      </c>
      <c r="AZ383" s="47"/>
      <c r="BA383" s="25"/>
    </row>
    <row r="384" spans="1:53" ht="15" customHeight="1">
      <c r="A384" s="33"/>
      <c r="B384" s="34"/>
      <c r="C384" s="35"/>
      <c r="D384" s="36"/>
      <c r="E384" s="36"/>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c r="AO384" s="37"/>
      <c r="AP384" s="37"/>
      <c r="AQ384" s="37"/>
      <c r="AR384" s="37"/>
      <c r="AS384" s="37"/>
      <c r="AT384" s="37"/>
      <c r="AU384" s="37"/>
      <c r="AV384" s="37"/>
      <c r="AW384" s="37"/>
      <c r="AX384" s="40"/>
      <c r="AY384" s="12">
        <f t="shared" si="3"/>
        <v>0</v>
      </c>
      <c r="AZ384" s="47"/>
      <c r="BA384" s="25"/>
    </row>
    <row r="385" spans="1:53" ht="15" customHeight="1">
      <c r="A385" s="33"/>
      <c r="B385" s="34"/>
      <c r="C385" s="35"/>
      <c r="D385" s="36"/>
      <c r="E385" s="36"/>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c r="AO385" s="37"/>
      <c r="AP385" s="37"/>
      <c r="AQ385" s="37"/>
      <c r="AR385" s="37"/>
      <c r="AS385" s="37"/>
      <c r="AT385" s="37"/>
      <c r="AU385" s="37"/>
      <c r="AV385" s="37"/>
      <c r="AW385" s="37"/>
      <c r="AX385" s="40"/>
      <c r="AY385" s="12">
        <f t="shared" si="3"/>
        <v>0</v>
      </c>
      <c r="AZ385" s="47"/>
      <c r="BA385" s="25"/>
    </row>
    <row r="386" spans="1:53" ht="15" customHeight="1">
      <c r="A386" s="33"/>
      <c r="B386" s="34"/>
      <c r="C386" s="35"/>
      <c r="D386" s="36"/>
      <c r="E386" s="36"/>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c r="AO386" s="37"/>
      <c r="AP386" s="37"/>
      <c r="AQ386" s="37"/>
      <c r="AR386" s="37"/>
      <c r="AS386" s="37"/>
      <c r="AT386" s="37"/>
      <c r="AU386" s="37"/>
      <c r="AV386" s="37"/>
      <c r="AW386" s="37"/>
      <c r="AX386" s="40"/>
      <c r="AY386" s="12">
        <f t="shared" si="3"/>
        <v>0</v>
      </c>
      <c r="AZ386" s="47"/>
      <c r="BA386" s="25"/>
    </row>
    <row r="387" spans="1:53" ht="15" customHeight="1">
      <c r="A387" s="33"/>
      <c r="B387" s="34"/>
      <c r="C387" s="35"/>
      <c r="D387" s="36"/>
      <c r="E387" s="36"/>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c r="AO387" s="37"/>
      <c r="AP387" s="37"/>
      <c r="AQ387" s="37"/>
      <c r="AR387" s="37"/>
      <c r="AS387" s="37"/>
      <c r="AT387" s="37"/>
      <c r="AU387" s="37"/>
      <c r="AV387" s="37"/>
      <c r="AW387" s="37"/>
      <c r="AX387" s="40"/>
      <c r="AY387" s="12">
        <f t="shared" si="3"/>
        <v>0</v>
      </c>
      <c r="AZ387" s="47"/>
      <c r="BA387" s="25"/>
    </row>
    <row r="388" spans="1:53" ht="15" customHeight="1">
      <c r="A388" s="33"/>
      <c r="B388" s="34"/>
      <c r="C388" s="35"/>
      <c r="D388" s="36"/>
      <c r="E388" s="36"/>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c r="AO388" s="37"/>
      <c r="AP388" s="37"/>
      <c r="AQ388" s="37"/>
      <c r="AR388" s="37"/>
      <c r="AS388" s="37"/>
      <c r="AT388" s="37"/>
      <c r="AU388" s="37"/>
      <c r="AV388" s="37"/>
      <c r="AW388" s="37"/>
      <c r="AX388" s="40"/>
      <c r="AY388" s="12">
        <f t="shared" si="3"/>
        <v>0</v>
      </c>
      <c r="AZ388" s="47"/>
      <c r="BA388" s="25"/>
    </row>
    <row r="389" spans="1:53" ht="15" customHeight="1">
      <c r="A389" s="33"/>
      <c r="B389" s="34"/>
      <c r="C389" s="35"/>
      <c r="D389" s="36"/>
      <c r="E389" s="36"/>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c r="AO389" s="37"/>
      <c r="AP389" s="37"/>
      <c r="AQ389" s="37"/>
      <c r="AR389" s="37"/>
      <c r="AS389" s="37"/>
      <c r="AT389" s="37"/>
      <c r="AU389" s="37"/>
      <c r="AV389" s="37"/>
      <c r="AW389" s="37"/>
      <c r="AX389" s="40"/>
      <c r="AY389" s="12">
        <f t="shared" si="3"/>
        <v>0</v>
      </c>
      <c r="AZ389" s="47"/>
      <c r="BA389" s="25"/>
    </row>
    <row r="390" spans="1:53" ht="15" customHeight="1">
      <c r="A390" s="33"/>
      <c r="B390" s="34"/>
      <c r="C390" s="35"/>
      <c r="D390" s="36"/>
      <c r="E390" s="36"/>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c r="AO390" s="37"/>
      <c r="AP390" s="37"/>
      <c r="AQ390" s="37"/>
      <c r="AR390" s="37"/>
      <c r="AS390" s="37"/>
      <c r="AT390" s="37"/>
      <c r="AU390" s="37"/>
      <c r="AV390" s="37"/>
      <c r="AW390" s="37"/>
      <c r="AX390" s="40"/>
      <c r="AY390" s="12">
        <f t="shared" si="3"/>
        <v>0</v>
      </c>
      <c r="AZ390" s="47"/>
      <c r="BA390" s="25"/>
    </row>
    <row r="391" spans="1:53" ht="15" customHeight="1">
      <c r="A391" s="33"/>
      <c r="B391" s="34"/>
      <c r="C391" s="35"/>
      <c r="D391" s="36"/>
      <c r="E391" s="36"/>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c r="AO391" s="37"/>
      <c r="AP391" s="37"/>
      <c r="AQ391" s="37"/>
      <c r="AR391" s="37"/>
      <c r="AS391" s="37"/>
      <c r="AT391" s="37"/>
      <c r="AU391" s="37"/>
      <c r="AV391" s="37"/>
      <c r="AW391" s="37"/>
      <c r="AX391" s="40"/>
      <c r="AY391" s="12">
        <f t="shared" si="3"/>
        <v>0</v>
      </c>
      <c r="AZ391" s="47"/>
      <c r="BA391" s="25"/>
    </row>
    <row r="392" spans="1:53" ht="15" customHeight="1">
      <c r="A392" s="33"/>
      <c r="B392" s="34"/>
      <c r="C392" s="35"/>
      <c r="D392" s="36"/>
      <c r="E392" s="36"/>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c r="AO392" s="37"/>
      <c r="AP392" s="37"/>
      <c r="AQ392" s="37"/>
      <c r="AR392" s="37"/>
      <c r="AS392" s="37"/>
      <c r="AT392" s="37"/>
      <c r="AU392" s="37"/>
      <c r="AV392" s="37"/>
      <c r="AW392" s="37"/>
      <c r="AX392" s="40"/>
      <c r="AY392" s="12">
        <f t="shared" si="3"/>
        <v>0</v>
      </c>
      <c r="AZ392" s="47"/>
      <c r="BA392" s="25"/>
    </row>
    <row r="393" spans="1:53" ht="15" customHeight="1">
      <c r="A393" s="33"/>
      <c r="B393" s="34"/>
      <c r="C393" s="35"/>
      <c r="D393" s="36"/>
      <c r="E393" s="36"/>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c r="AO393" s="37"/>
      <c r="AP393" s="37"/>
      <c r="AQ393" s="37"/>
      <c r="AR393" s="37"/>
      <c r="AS393" s="37"/>
      <c r="AT393" s="37"/>
      <c r="AU393" s="37"/>
      <c r="AV393" s="37"/>
      <c r="AW393" s="37"/>
      <c r="AX393" s="40"/>
      <c r="AY393" s="12">
        <f t="shared" si="3"/>
        <v>0</v>
      </c>
      <c r="AZ393" s="47"/>
      <c r="BA393" s="25"/>
    </row>
    <row r="394" spans="1:53" ht="15" customHeight="1">
      <c r="A394" s="33"/>
      <c r="B394" s="34"/>
      <c r="C394" s="35"/>
      <c r="D394" s="36"/>
      <c r="E394" s="36"/>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c r="AP394" s="37"/>
      <c r="AQ394" s="37"/>
      <c r="AR394" s="37"/>
      <c r="AS394" s="37"/>
      <c r="AT394" s="37"/>
      <c r="AU394" s="37"/>
      <c r="AV394" s="37"/>
      <c r="AW394" s="37"/>
      <c r="AX394" s="40"/>
      <c r="AY394" s="12">
        <f t="shared" si="3"/>
        <v>0</v>
      </c>
      <c r="AZ394" s="47"/>
      <c r="BA394" s="25"/>
    </row>
    <row r="395" spans="1:53" ht="15" customHeight="1">
      <c r="A395" s="33"/>
      <c r="B395" s="34"/>
      <c r="C395" s="35"/>
      <c r="D395" s="36"/>
      <c r="E395" s="36"/>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c r="AP395" s="37"/>
      <c r="AQ395" s="37"/>
      <c r="AR395" s="37"/>
      <c r="AS395" s="37"/>
      <c r="AT395" s="37"/>
      <c r="AU395" s="37"/>
      <c r="AV395" s="37"/>
      <c r="AW395" s="37"/>
      <c r="AX395" s="40"/>
      <c r="AY395" s="12">
        <f t="shared" si="3"/>
        <v>0</v>
      </c>
      <c r="AZ395" s="47"/>
      <c r="BA395" s="25"/>
    </row>
    <row r="396" spans="1:53" ht="15" customHeight="1">
      <c r="A396" s="33"/>
      <c r="B396" s="34"/>
      <c r="C396" s="35"/>
      <c r="D396" s="36"/>
      <c r="E396" s="36"/>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c r="AP396" s="37"/>
      <c r="AQ396" s="37"/>
      <c r="AR396" s="37"/>
      <c r="AS396" s="37"/>
      <c r="AT396" s="37"/>
      <c r="AU396" s="37"/>
      <c r="AV396" s="37"/>
      <c r="AW396" s="37"/>
      <c r="AX396" s="40"/>
      <c r="AY396" s="12">
        <f t="shared" si="3"/>
        <v>0</v>
      </c>
      <c r="AZ396" s="47"/>
      <c r="BA396" s="25"/>
    </row>
    <row r="397" spans="1:53" ht="15" customHeight="1">
      <c r="A397" s="33"/>
      <c r="B397" s="34"/>
      <c r="C397" s="35"/>
      <c r="D397" s="36"/>
      <c r="E397" s="36"/>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c r="AP397" s="37"/>
      <c r="AQ397" s="37"/>
      <c r="AR397" s="37"/>
      <c r="AS397" s="37"/>
      <c r="AT397" s="37"/>
      <c r="AU397" s="37"/>
      <c r="AV397" s="37"/>
      <c r="AW397" s="37"/>
      <c r="AX397" s="40"/>
      <c r="AY397" s="12">
        <f t="shared" si="3"/>
        <v>0</v>
      </c>
      <c r="AZ397" s="47"/>
      <c r="BA397" s="25"/>
    </row>
    <row r="398" spans="1:53" ht="15" customHeight="1">
      <c r="A398" s="33"/>
      <c r="B398" s="34"/>
      <c r="C398" s="35"/>
      <c r="D398" s="36"/>
      <c r="E398" s="36"/>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c r="AP398" s="37"/>
      <c r="AQ398" s="37"/>
      <c r="AR398" s="37"/>
      <c r="AS398" s="37"/>
      <c r="AT398" s="37"/>
      <c r="AU398" s="37"/>
      <c r="AV398" s="37"/>
      <c r="AW398" s="37"/>
      <c r="AX398" s="40"/>
      <c r="AY398" s="12">
        <f t="shared" si="3"/>
        <v>0</v>
      </c>
      <c r="AZ398" s="47"/>
      <c r="BA398" s="25"/>
    </row>
    <row r="399" spans="1:53" ht="15" customHeight="1">
      <c r="A399" s="33"/>
      <c r="B399" s="34"/>
      <c r="C399" s="35"/>
      <c r="D399" s="36"/>
      <c r="E399" s="36"/>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c r="AP399" s="37"/>
      <c r="AQ399" s="37"/>
      <c r="AR399" s="37"/>
      <c r="AS399" s="37"/>
      <c r="AT399" s="37"/>
      <c r="AU399" s="37"/>
      <c r="AV399" s="37"/>
      <c r="AW399" s="37"/>
      <c r="AX399" s="40"/>
      <c r="AY399" s="12">
        <f t="shared" si="3"/>
        <v>0</v>
      </c>
      <c r="AZ399" s="47"/>
      <c r="BA399" s="25"/>
    </row>
    <row r="400" spans="1:53" ht="15" customHeight="1">
      <c r="A400" s="33"/>
      <c r="B400" s="34"/>
      <c r="C400" s="35"/>
      <c r="D400" s="36"/>
      <c r="E400" s="36"/>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c r="AP400" s="37"/>
      <c r="AQ400" s="37"/>
      <c r="AR400" s="37"/>
      <c r="AS400" s="37"/>
      <c r="AT400" s="37"/>
      <c r="AU400" s="37"/>
      <c r="AV400" s="37"/>
      <c r="AW400" s="37"/>
      <c r="AX400" s="40"/>
      <c r="AY400" s="12">
        <f t="shared" si="3"/>
        <v>0</v>
      </c>
      <c r="AZ400" s="47"/>
      <c r="BA400" s="25"/>
    </row>
    <row r="401" spans="1:53" ht="15" customHeight="1">
      <c r="A401" s="33"/>
      <c r="B401" s="34"/>
      <c r="C401" s="35"/>
      <c r="D401" s="36"/>
      <c r="E401" s="36"/>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c r="AP401" s="37"/>
      <c r="AQ401" s="37"/>
      <c r="AR401" s="37"/>
      <c r="AS401" s="37"/>
      <c r="AT401" s="37"/>
      <c r="AU401" s="37"/>
      <c r="AV401" s="37"/>
      <c r="AW401" s="37"/>
      <c r="AX401" s="40"/>
      <c r="AY401" s="12">
        <f t="shared" si="3"/>
        <v>0</v>
      </c>
      <c r="AZ401" s="47"/>
      <c r="BA401" s="25"/>
    </row>
    <row r="402" spans="1:53" ht="15" customHeight="1">
      <c r="A402" s="41"/>
      <c r="B402" s="42"/>
      <c r="C402" s="43"/>
      <c r="D402" s="44"/>
      <c r="E402" s="44"/>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6"/>
      <c r="AY402" s="13">
        <f>SUM(E402:AX402)</f>
        <v>0</v>
      </c>
      <c r="AZ402" s="48"/>
      <c r="BA402" s="25"/>
    </row>
    <row r="403" spans="1:53" ht="15" customHeight="1">
      <c r="A403" s="14"/>
      <c r="B403" s="14"/>
      <c r="C403" s="2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row>
  </sheetData>
  <sheetProtection password="C7F8" sheet="1" objects="1" scenarios="1"/>
  <phoneticPr fontId="1"/>
  <printOptions horizontalCentered="1"/>
  <pageMargins left="0.59055118110236227" right="0.59055118110236227" top="0.98425196850393704" bottom="0.59055118110236227" header="0.31496062992125984" footer="0.31496062992125984"/>
  <pageSetup paperSize="8" orientation="landscape" r:id="rId1"/>
  <legacyDrawing r:id="rId2"/>
  <extLst>
    <ext xmlns:x14="http://schemas.microsoft.com/office/spreadsheetml/2009/9/main" uri="{CCE6A557-97BC-4b89-ADB6-D9C93CAAB3DF}">
      <x14:dataValidations xmlns:xm="http://schemas.microsoft.com/office/excel/2006/main" count="2">
        <x14:dataValidation type="date" allowBlank="1" showInputMessage="1" showErrorMessage="1" error="報告対象期間の日付を入力してください。">
          <x14:formula1>
            <xm:f>漁績報告!$H$2</xm:f>
          </x14:formula1>
          <x14:formula2>
            <xm:f>漁績報告!$H$3</xm:f>
          </x14:formula2>
          <xm:sqref>A3:A402</xm:sqref>
        </x14:dataValidation>
        <x14:dataValidation type="list" allowBlank="1" showInputMessage="1" showErrorMessage="1">
          <x14:formula1>
            <xm:f>OFFSET(漁績報告!$F$7:$F$21,,,COUNTA(漁績報告!$F$7:$F$21))</xm:f>
          </x14:formula1>
          <xm:sqref>B3:B402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H56"/>
  <sheetViews>
    <sheetView zoomScaleNormal="100" workbookViewId="0">
      <selection activeCell="E2" sqref="E2"/>
    </sheetView>
  </sheetViews>
  <sheetFormatPr defaultRowHeight="15.95" customHeight="1"/>
  <cols>
    <col min="1" max="1" width="2.25" style="61" customWidth="1"/>
    <col min="2" max="2" width="12.125" style="60" customWidth="1"/>
    <col min="3" max="8" width="12" style="60" customWidth="1"/>
    <col min="9" max="9" width="10.625" style="60" customWidth="1"/>
    <col min="10" max="16384" width="9" style="60"/>
  </cols>
  <sheetData>
    <row r="1" spans="1:8" ht="14.25">
      <c r="A1" s="121" t="s">
        <v>103</v>
      </c>
      <c r="B1" s="121"/>
      <c r="C1" s="121"/>
      <c r="D1" s="121"/>
      <c r="E1" s="121"/>
      <c r="F1" s="121"/>
      <c r="G1" s="121"/>
      <c r="H1" s="121"/>
    </row>
    <row r="2" spans="1:8" ht="14.25">
      <c r="D2" s="62"/>
    </row>
    <row r="3" spans="1:8" ht="13.5">
      <c r="G3" s="122" t="str">
        <f>IFERROR(VLOOKUP(漁績報告!D5,漁績報告!C7:D18,2,FALSE),"")</f>
        <v/>
      </c>
      <c r="H3" s="123"/>
    </row>
    <row r="4" spans="1:8" ht="13.5"/>
    <row r="5" spans="1:8" ht="13.5">
      <c r="B5" s="60" t="s">
        <v>109</v>
      </c>
      <c r="C5" s="63" t="s">
        <v>111</v>
      </c>
      <c r="D5" s="60" t="s">
        <v>110</v>
      </c>
    </row>
    <row r="6" spans="1:8" ht="13.5"/>
    <row r="7" spans="1:8" ht="13.5">
      <c r="E7" s="64" t="s">
        <v>47</v>
      </c>
      <c r="F7" s="64"/>
      <c r="G7" s="124">
        <f>漁績報告!B7</f>
        <v>0</v>
      </c>
      <c r="H7" s="124"/>
    </row>
    <row r="8" spans="1:8" ht="13.5">
      <c r="E8" s="64" t="s">
        <v>0</v>
      </c>
      <c r="F8" s="64"/>
      <c r="G8" s="124">
        <f>漁績報告!B6</f>
        <v>0</v>
      </c>
      <c r="H8" s="124"/>
    </row>
    <row r="9" spans="1:8" ht="13.5"/>
    <row r="10" spans="1:8" ht="13.5">
      <c r="A10" s="65" t="s">
        <v>95</v>
      </c>
      <c r="B10" s="60" t="s">
        <v>104</v>
      </c>
    </row>
    <row r="11" spans="1:8" ht="13.5">
      <c r="B11" s="125" t="s">
        <v>105</v>
      </c>
      <c r="C11" s="125"/>
      <c r="D11" s="125"/>
      <c r="E11" s="125"/>
      <c r="F11" s="125"/>
      <c r="G11" s="125"/>
      <c r="H11" s="125"/>
    </row>
    <row r="12" spans="1:8" ht="13.5">
      <c r="B12" s="126"/>
      <c r="C12" s="126"/>
      <c r="D12" s="126"/>
      <c r="E12" s="126"/>
      <c r="F12" s="126"/>
      <c r="G12" s="126"/>
      <c r="H12" s="126"/>
    </row>
    <row r="13" spans="1:8" ht="15.95" customHeight="1">
      <c r="B13" s="129" t="s">
        <v>108</v>
      </c>
      <c r="C13" s="131" t="str">
        <f>IF(LEN(漁績報告!G7)&gt;1,漁績報告!G7,"") &amp; IF(LEN(漁績報告!G8)&gt;1," " &amp; 漁績報告!G8,"") &amp; IF(LEN(漁績報告!G9)&gt;1," "&amp; 漁績報告!G9,"") &amp; IF(LEN(漁績報告!G10)&gt;1," " &amp; 漁績報告!G10,"") &amp; IF(LEN(漁績報告!G11)&gt;1, " " &amp; 漁績報告!G11,"")</f>
        <v/>
      </c>
      <c r="D13" s="132"/>
      <c r="E13" s="66" t="s">
        <v>93</v>
      </c>
      <c r="F13" s="135"/>
      <c r="G13" s="135"/>
      <c r="H13" s="135"/>
    </row>
    <row r="14" spans="1:8" ht="15.95" customHeight="1">
      <c r="B14" s="130"/>
      <c r="C14" s="133"/>
      <c r="D14" s="134"/>
      <c r="E14" s="66" t="s">
        <v>94</v>
      </c>
      <c r="F14" s="136">
        <f>IF(LEN(漁績報告!H7)&gt;1,漁績報告!H7,漁績報告!H8)</f>
        <v>0</v>
      </c>
      <c r="G14" s="136"/>
      <c r="H14" s="136"/>
    </row>
    <row r="15" spans="1:8" ht="18" customHeight="1">
      <c r="B15" s="66" t="s">
        <v>87</v>
      </c>
      <c r="C15" s="85" t="s">
        <v>122</v>
      </c>
      <c r="D15" s="85" t="s">
        <v>123</v>
      </c>
      <c r="E15" s="85" t="s">
        <v>124</v>
      </c>
      <c r="F15" s="86" t="s">
        <v>125</v>
      </c>
      <c r="G15" s="67" t="s">
        <v>106</v>
      </c>
      <c r="H15" s="67" t="s">
        <v>107</v>
      </c>
    </row>
    <row r="16" spans="1:8" ht="14.1" customHeight="1">
      <c r="B16" s="127" t="s">
        <v>88</v>
      </c>
      <c r="C16" s="68" t="s">
        <v>89</v>
      </c>
      <c r="D16" s="68" t="s">
        <v>90</v>
      </c>
      <c r="E16" s="68" t="s">
        <v>91</v>
      </c>
      <c r="F16" s="68" t="s">
        <v>120</v>
      </c>
      <c r="G16" s="68" t="s">
        <v>101</v>
      </c>
      <c r="H16" s="69" t="s">
        <v>102</v>
      </c>
    </row>
    <row r="17" spans="2:8" ht="14.1" customHeight="1">
      <c r="B17" s="128"/>
      <c r="C17" s="70" t="s">
        <v>92</v>
      </c>
      <c r="D17" s="71" t="s">
        <v>92</v>
      </c>
      <c r="E17" s="70" t="s">
        <v>92</v>
      </c>
      <c r="F17" s="70" t="s">
        <v>92</v>
      </c>
      <c r="G17" s="71" t="s">
        <v>92</v>
      </c>
      <c r="H17" s="71" t="s">
        <v>92</v>
      </c>
    </row>
    <row r="18" spans="2:8" ht="15.6" customHeight="1">
      <c r="B18" s="72">
        <f>DATE(漁績報告!B$5+IF(漁績報告!D$5&gt;3,2018,2019),漁績報告!D$5,1)</f>
        <v>43435</v>
      </c>
      <c r="C18" s="77">
        <f>SUMIF(別紙!$A$3:$A$402,$B18,別紙!$E$3:$E$402)</f>
        <v>0</v>
      </c>
      <c r="D18" s="77">
        <f>SUMIF(別紙!$A$3:$A$402,$B18,別紙!$F$3:$F$402)</f>
        <v>0</v>
      </c>
      <c r="E18" s="77">
        <f>SUMIF(別紙!$A$3:$A$402,$B18,別紙!$G$3:$G$402)+SUMIF(別紙!$A$3:$A$402,$B18,別紙!$H$3:$H$402)</f>
        <v>0</v>
      </c>
      <c r="F18" s="77">
        <f>SUMIF(別紙!$A$3:$A$402,$B18,別紙!$I$3:$I$402)</f>
        <v>0</v>
      </c>
      <c r="G18" s="77">
        <f>SUMIF(別紙!$A$3:$A$402,$B18,別紙!$J$3:$J$402)</f>
        <v>0</v>
      </c>
      <c r="H18" s="77">
        <f>SUMIF(別紙!$A$3:$A$402,$B18,別紙!$K$3:$K$402)</f>
        <v>0</v>
      </c>
    </row>
    <row r="19" spans="2:8" ht="15.6" customHeight="1">
      <c r="B19" s="72">
        <f>DATE(漁績報告!B$5+IF(漁績報告!D$5&gt;3,2018,2019),漁績報告!D$5,2)</f>
        <v>43436</v>
      </c>
      <c r="C19" s="77">
        <f>SUMIF(別紙!$A$3:$A$402,$B19,別紙!$E$3:$E$402)</f>
        <v>0</v>
      </c>
      <c r="D19" s="77">
        <f>SUMIF(別紙!$A$3:$A$402,$B19,別紙!$F$3:$F$402)</f>
        <v>0</v>
      </c>
      <c r="E19" s="77">
        <f>SUMIF(別紙!$A$3:$A$402,$B19,別紙!$G$3:$G$402)+SUMIF(別紙!$A$3:$A$402,$B19,別紙!$H$3:$H$402)</f>
        <v>0</v>
      </c>
      <c r="F19" s="77">
        <f>SUMIF(別紙!$A$3:$A$402,$B19,別紙!$I$3:$I$402)</f>
        <v>0</v>
      </c>
      <c r="G19" s="77">
        <f>SUMIF(別紙!$A$3:$A$402,$B19,別紙!$J$3:$J$402)</f>
        <v>0</v>
      </c>
      <c r="H19" s="77">
        <f>SUMIF(別紙!$A$3:$A$402,$B19,別紙!$K$3:$K$402)</f>
        <v>0</v>
      </c>
    </row>
    <row r="20" spans="2:8" ht="15.6" customHeight="1">
      <c r="B20" s="72">
        <f>DATE(漁績報告!B$5+IF(漁績報告!D$5&gt;3,2018,2019),漁績報告!D$5,3)</f>
        <v>43437</v>
      </c>
      <c r="C20" s="77">
        <f>SUMIF(別紙!$A$3:$A$402,$B20,別紙!$E$3:$E$402)</f>
        <v>0</v>
      </c>
      <c r="D20" s="77">
        <f>SUMIF(別紙!$A$3:$A$402,$B20,別紙!$F$3:$F$402)</f>
        <v>0</v>
      </c>
      <c r="E20" s="77">
        <f>SUMIF(別紙!$A$3:$A$402,$B20,別紙!$G$3:$G$402)+SUMIF(別紙!$A$3:$A$402,$B20,別紙!$H$3:$H$402)</f>
        <v>0</v>
      </c>
      <c r="F20" s="77">
        <f>SUMIF(別紙!$A$3:$A$402,$B20,別紙!$I$3:$I$402)</f>
        <v>0</v>
      </c>
      <c r="G20" s="77">
        <f>SUMIF(別紙!$A$3:$A$402,$B20,別紙!$J$3:$J$402)</f>
        <v>0</v>
      </c>
      <c r="H20" s="77">
        <f>SUMIF(別紙!$A$3:$A$402,$B20,別紙!$K$3:$K$402)</f>
        <v>0</v>
      </c>
    </row>
    <row r="21" spans="2:8" ht="15.6" customHeight="1">
      <c r="B21" s="72">
        <f>DATE(漁績報告!B$5+IF(漁績報告!D$5&gt;3,2018,2019),漁績報告!D$5,4)</f>
        <v>43438</v>
      </c>
      <c r="C21" s="77">
        <f>SUMIF(別紙!$A$3:$A$402,$B21,別紙!$E$3:$E$402)</f>
        <v>0</v>
      </c>
      <c r="D21" s="77">
        <f>SUMIF(別紙!$A$3:$A$402,$B21,別紙!$F$3:$F$402)</f>
        <v>0</v>
      </c>
      <c r="E21" s="77">
        <f>SUMIF(別紙!$A$3:$A$402,$B21,別紙!$G$3:$G$402)+SUMIF(別紙!$A$3:$A$402,$B21,別紙!$H$3:$H$402)</f>
        <v>0</v>
      </c>
      <c r="F21" s="77">
        <f>SUMIF(別紙!$A$3:$A$402,$B21,別紙!$I$3:$I$402)</f>
        <v>0</v>
      </c>
      <c r="G21" s="77">
        <f>SUMIF(別紙!$A$3:$A$402,$B21,別紙!$J$3:$J$402)</f>
        <v>0</v>
      </c>
      <c r="H21" s="77">
        <f>SUMIF(別紙!$A$3:$A$402,$B21,別紙!$K$3:$K$402)</f>
        <v>0</v>
      </c>
    </row>
    <row r="22" spans="2:8" ht="15.6" customHeight="1">
      <c r="B22" s="72">
        <f>DATE(漁績報告!B$5+IF(漁績報告!D$5&gt;3,2018,2019),漁績報告!D$5,5)</f>
        <v>43439</v>
      </c>
      <c r="C22" s="77">
        <f>SUMIF(別紙!$A$3:$A$402,$B22,別紙!$E$3:$E$402)</f>
        <v>0</v>
      </c>
      <c r="D22" s="77">
        <f>SUMIF(別紙!$A$3:$A$402,$B22,別紙!$F$3:$F$402)</f>
        <v>0</v>
      </c>
      <c r="E22" s="77">
        <f>SUMIF(別紙!$A$3:$A$402,$B22,別紙!$G$3:$G$402)+SUMIF(別紙!$A$3:$A$402,$B22,別紙!$H$3:$H$402)</f>
        <v>0</v>
      </c>
      <c r="F22" s="77">
        <f>SUMIF(別紙!$A$3:$A$402,$B22,別紙!$I$3:$I$402)</f>
        <v>0</v>
      </c>
      <c r="G22" s="77">
        <f>SUMIF(別紙!$A$3:$A$402,$B22,別紙!$J$3:$J$402)</f>
        <v>0</v>
      </c>
      <c r="H22" s="77">
        <f>SUMIF(別紙!$A$3:$A$402,$B22,別紙!$K$3:$K$402)</f>
        <v>0</v>
      </c>
    </row>
    <row r="23" spans="2:8" ht="15.6" customHeight="1">
      <c r="B23" s="72">
        <f>DATE(漁績報告!B$5+IF(漁績報告!D$5&gt;3,2018,2019),漁績報告!D$5,6)</f>
        <v>43440</v>
      </c>
      <c r="C23" s="77">
        <f>SUMIF(別紙!$A$3:$A$402,$B23,別紙!$E$3:$E$402)</f>
        <v>0</v>
      </c>
      <c r="D23" s="77">
        <f>SUMIF(別紙!$A$3:$A$402,$B23,別紙!$F$3:$F$402)</f>
        <v>0</v>
      </c>
      <c r="E23" s="77">
        <f>SUMIF(別紙!$A$3:$A$402,$B23,別紙!$G$3:$G$402)+SUMIF(別紙!$A$3:$A$402,$B23,別紙!$H$3:$H$402)</f>
        <v>0</v>
      </c>
      <c r="F23" s="77">
        <f>SUMIF(別紙!$A$3:$A$402,$B23,別紙!$I$3:$I$402)</f>
        <v>0</v>
      </c>
      <c r="G23" s="77">
        <f>SUMIF(別紙!$A$3:$A$402,$B23,別紙!$J$3:$J$402)</f>
        <v>0</v>
      </c>
      <c r="H23" s="77">
        <f>SUMIF(別紙!$A$3:$A$402,$B23,別紙!$K$3:$K$402)</f>
        <v>0</v>
      </c>
    </row>
    <row r="24" spans="2:8" ht="15.6" customHeight="1">
      <c r="B24" s="72">
        <f>DATE(漁績報告!B$5+IF(漁績報告!D$5&gt;3,2018,2019),漁績報告!D$5,7)</f>
        <v>43441</v>
      </c>
      <c r="C24" s="77">
        <f>SUMIF(別紙!$A$3:$A$402,$B24,別紙!$E$3:$E$402)</f>
        <v>0</v>
      </c>
      <c r="D24" s="77">
        <f>SUMIF(別紙!$A$3:$A$402,$B24,別紙!$F$3:$F$402)</f>
        <v>0</v>
      </c>
      <c r="E24" s="77">
        <f>SUMIF(別紙!$A$3:$A$402,$B24,別紙!$G$3:$G$402)+SUMIF(別紙!$A$3:$A$402,$B24,別紙!$H$3:$H$402)</f>
        <v>0</v>
      </c>
      <c r="F24" s="77">
        <f>SUMIF(別紙!$A$3:$A$402,$B24,別紙!$I$3:$I$402)</f>
        <v>0</v>
      </c>
      <c r="G24" s="77">
        <f>SUMIF(別紙!$A$3:$A$402,$B24,別紙!$J$3:$J$402)</f>
        <v>0</v>
      </c>
      <c r="H24" s="77">
        <f>SUMIF(別紙!$A$3:$A$402,$B24,別紙!$K$3:$K$402)</f>
        <v>0</v>
      </c>
    </row>
    <row r="25" spans="2:8" ht="15.6" customHeight="1">
      <c r="B25" s="72">
        <f>DATE(漁績報告!B$5+IF(漁績報告!D$5&gt;3,2018,2019),漁績報告!D$5,8)</f>
        <v>43442</v>
      </c>
      <c r="C25" s="77">
        <f>SUMIF(別紙!$A$3:$A$402,$B25,別紙!$E$3:$E$402)</f>
        <v>0</v>
      </c>
      <c r="D25" s="77">
        <f>SUMIF(別紙!$A$3:$A$402,$B25,別紙!$F$3:$F$402)</f>
        <v>0</v>
      </c>
      <c r="E25" s="77">
        <f>SUMIF(別紙!$A$3:$A$402,$B25,別紙!$G$3:$G$402)+SUMIF(別紙!$A$3:$A$402,$B25,別紙!$H$3:$H$402)</f>
        <v>0</v>
      </c>
      <c r="F25" s="77">
        <f>SUMIF(別紙!$A$3:$A$402,$B25,別紙!$I$3:$I$402)</f>
        <v>0</v>
      </c>
      <c r="G25" s="77">
        <f>SUMIF(別紙!$A$3:$A$402,$B25,別紙!$J$3:$J$402)</f>
        <v>0</v>
      </c>
      <c r="H25" s="77">
        <f>SUMIF(別紙!$A$3:$A$402,$B25,別紙!$K$3:$K$402)</f>
        <v>0</v>
      </c>
    </row>
    <row r="26" spans="2:8" ht="15.6" customHeight="1">
      <c r="B26" s="72">
        <f>DATE(漁績報告!B$5+IF(漁績報告!D$5&gt;3,2018,2019),漁績報告!D$5,9)</f>
        <v>43443</v>
      </c>
      <c r="C26" s="77">
        <f>SUMIF(別紙!$A$3:$A$402,$B26,別紙!$E$3:$E$402)</f>
        <v>0</v>
      </c>
      <c r="D26" s="77">
        <f>SUMIF(別紙!$A$3:$A$402,$B26,別紙!$F$3:$F$402)</f>
        <v>0</v>
      </c>
      <c r="E26" s="77">
        <f>SUMIF(別紙!$A$3:$A$402,$B26,別紙!$G$3:$G$402)+SUMIF(別紙!$A$3:$A$402,$B26,別紙!$H$3:$H$402)</f>
        <v>0</v>
      </c>
      <c r="F26" s="77">
        <f>SUMIF(別紙!$A$3:$A$402,$B26,別紙!$I$3:$I$402)</f>
        <v>0</v>
      </c>
      <c r="G26" s="77">
        <f>SUMIF(別紙!$A$3:$A$402,$B26,別紙!$J$3:$J$402)</f>
        <v>0</v>
      </c>
      <c r="H26" s="77">
        <f>SUMIF(別紙!$A$3:$A$402,$B26,別紙!$K$3:$K$402)</f>
        <v>0</v>
      </c>
    </row>
    <row r="27" spans="2:8" ht="15.6" customHeight="1">
      <c r="B27" s="72">
        <f>DATE(漁績報告!B$5+IF(漁績報告!D$5&gt;3,2018,2019),漁績報告!D$5,10)</f>
        <v>43444</v>
      </c>
      <c r="C27" s="77">
        <f>SUMIF(別紙!$A$3:$A$402,$B27,別紙!$E$3:$E$402)</f>
        <v>0</v>
      </c>
      <c r="D27" s="77">
        <f>SUMIF(別紙!$A$3:$A$402,$B27,別紙!$F$3:$F$402)</f>
        <v>0</v>
      </c>
      <c r="E27" s="77">
        <f>SUMIF(別紙!$A$3:$A$402,$B27,別紙!$G$3:$G$402)+SUMIF(別紙!$A$3:$A$402,$B27,別紙!$H$3:$H$402)</f>
        <v>0</v>
      </c>
      <c r="F27" s="77">
        <f>SUMIF(別紙!$A$3:$A$402,$B27,別紙!$I$3:$I$402)</f>
        <v>0</v>
      </c>
      <c r="G27" s="77">
        <f>SUMIF(別紙!$A$3:$A$402,$B27,別紙!$J$3:$J$402)</f>
        <v>0</v>
      </c>
      <c r="H27" s="77">
        <f>SUMIF(別紙!$A$3:$A$402,$B27,別紙!$K$3:$K$402)</f>
        <v>0</v>
      </c>
    </row>
    <row r="28" spans="2:8" ht="15.6" customHeight="1">
      <c r="B28" s="72">
        <f>DATE(漁績報告!B$5+IF(漁績報告!D$5&gt;3,2018,2019),漁績報告!D$5,11)</f>
        <v>43445</v>
      </c>
      <c r="C28" s="77">
        <f>SUMIF(別紙!$A$3:$A$402,$B28,別紙!$E$3:$E$402)</f>
        <v>0</v>
      </c>
      <c r="D28" s="77">
        <f>SUMIF(別紙!$A$3:$A$402,$B28,別紙!$F$3:$F$402)</f>
        <v>0</v>
      </c>
      <c r="E28" s="77">
        <f>SUMIF(別紙!$A$3:$A$402,$B28,別紙!$G$3:$G$402)+SUMIF(別紙!$A$3:$A$402,$B28,別紙!$H$3:$H$402)</f>
        <v>0</v>
      </c>
      <c r="F28" s="77">
        <f>SUMIF(別紙!$A$3:$A$402,$B28,別紙!$I$3:$I$402)</f>
        <v>0</v>
      </c>
      <c r="G28" s="77">
        <f>SUMIF(別紙!$A$3:$A$402,$B28,別紙!$J$3:$J$402)</f>
        <v>0</v>
      </c>
      <c r="H28" s="77">
        <f>SUMIF(別紙!$A$3:$A$402,$B28,別紙!$K$3:$K$402)</f>
        <v>0</v>
      </c>
    </row>
    <row r="29" spans="2:8" ht="15.6" customHeight="1">
      <c r="B29" s="72">
        <f>DATE(漁績報告!B$5+IF(漁績報告!D$5&gt;3,2018,2019),漁績報告!D$5,12)</f>
        <v>43446</v>
      </c>
      <c r="C29" s="77">
        <f>SUMIF(別紙!$A$3:$A$402,$B29,別紙!$E$3:$E$402)</f>
        <v>0</v>
      </c>
      <c r="D29" s="77">
        <f>SUMIF(別紙!$A$3:$A$402,$B29,別紙!$F$3:$F$402)</f>
        <v>0</v>
      </c>
      <c r="E29" s="77">
        <f>SUMIF(別紙!$A$3:$A$402,$B29,別紙!$G$3:$G$402)+SUMIF(別紙!$A$3:$A$402,$B29,別紙!$H$3:$H$402)</f>
        <v>0</v>
      </c>
      <c r="F29" s="77">
        <f>SUMIF(別紙!$A$3:$A$402,$B29,別紙!$I$3:$I$402)</f>
        <v>0</v>
      </c>
      <c r="G29" s="77">
        <f>SUMIF(別紙!$A$3:$A$402,$B29,別紙!$J$3:$J$402)</f>
        <v>0</v>
      </c>
      <c r="H29" s="77">
        <f>SUMIF(別紙!$A$3:$A$402,$B29,別紙!$K$3:$K$402)</f>
        <v>0</v>
      </c>
    </row>
    <row r="30" spans="2:8" ht="15.6" customHeight="1">
      <c r="B30" s="72">
        <f>DATE(漁績報告!B$5+IF(漁績報告!D$5&gt;3,2018,2019),漁績報告!D$5,13)</f>
        <v>43447</v>
      </c>
      <c r="C30" s="77">
        <f>SUMIF(別紙!$A$3:$A$402,$B30,別紙!$E$3:$E$402)</f>
        <v>0</v>
      </c>
      <c r="D30" s="77">
        <f>SUMIF(別紙!$A$3:$A$402,$B30,別紙!$F$3:$F$402)</f>
        <v>0</v>
      </c>
      <c r="E30" s="77">
        <f>SUMIF(別紙!$A$3:$A$402,$B30,別紙!$G$3:$G$402)+SUMIF(別紙!$A$3:$A$402,$B30,別紙!$H$3:$H$402)</f>
        <v>0</v>
      </c>
      <c r="F30" s="77">
        <f>SUMIF(別紙!$A$3:$A$402,$B30,別紙!$I$3:$I$402)</f>
        <v>0</v>
      </c>
      <c r="G30" s="77">
        <f>SUMIF(別紙!$A$3:$A$402,$B30,別紙!$J$3:$J$402)</f>
        <v>0</v>
      </c>
      <c r="H30" s="77">
        <f>SUMIF(別紙!$A$3:$A$402,$B30,別紙!$K$3:$K$402)</f>
        <v>0</v>
      </c>
    </row>
    <row r="31" spans="2:8" ht="15.6" customHeight="1">
      <c r="B31" s="72">
        <f>DATE(漁績報告!B$5+IF(漁績報告!D$5&gt;3,2018,2019),漁績報告!D$5,14)</f>
        <v>43448</v>
      </c>
      <c r="C31" s="77">
        <f>SUMIF(別紙!$A$3:$A$402,$B31,別紙!$E$3:$E$402)</f>
        <v>0</v>
      </c>
      <c r="D31" s="77">
        <f>SUMIF(別紙!$A$3:$A$402,$B31,別紙!$F$3:$F$402)</f>
        <v>0</v>
      </c>
      <c r="E31" s="77">
        <f>SUMIF(別紙!$A$3:$A$402,$B31,別紙!$G$3:$G$402)+SUMIF(別紙!$A$3:$A$402,$B31,別紙!$H$3:$H$402)</f>
        <v>0</v>
      </c>
      <c r="F31" s="77">
        <f>SUMIF(別紙!$A$3:$A$402,$B31,別紙!$I$3:$I$402)</f>
        <v>0</v>
      </c>
      <c r="G31" s="77">
        <f>SUMIF(別紙!$A$3:$A$402,$B31,別紙!$J$3:$J$402)</f>
        <v>0</v>
      </c>
      <c r="H31" s="77">
        <f>SUMIF(別紙!$A$3:$A$402,$B31,別紙!$K$3:$K$402)</f>
        <v>0</v>
      </c>
    </row>
    <row r="32" spans="2:8" ht="15.6" customHeight="1">
      <c r="B32" s="72">
        <f>DATE(漁績報告!B$5+IF(漁績報告!D$5&gt;3,2018,2019),漁績報告!D$5,15)</f>
        <v>43449</v>
      </c>
      <c r="C32" s="77">
        <f>SUMIF(別紙!$A$3:$A$402,$B32,別紙!$E$3:$E$402)</f>
        <v>0</v>
      </c>
      <c r="D32" s="77">
        <f>SUMIF(別紙!$A$3:$A$402,$B32,別紙!$F$3:$F$402)</f>
        <v>0</v>
      </c>
      <c r="E32" s="77">
        <f>SUMIF(別紙!$A$3:$A$402,$B32,別紙!$G$3:$G$402)+SUMIF(別紙!$A$3:$A$402,$B32,別紙!$H$3:$H$402)</f>
        <v>0</v>
      </c>
      <c r="F32" s="77">
        <f>SUMIF(別紙!$A$3:$A$402,$B32,別紙!$I$3:$I$402)</f>
        <v>0</v>
      </c>
      <c r="G32" s="77">
        <f>SUMIF(別紙!$A$3:$A$402,$B32,別紙!$J$3:$J$402)</f>
        <v>0</v>
      </c>
      <c r="H32" s="77">
        <f>SUMIF(別紙!$A$3:$A$402,$B32,別紙!$K$3:$K$402)</f>
        <v>0</v>
      </c>
    </row>
    <row r="33" spans="2:8" ht="15.6" customHeight="1">
      <c r="B33" s="72">
        <f>DATE(漁績報告!B$5+IF(漁績報告!D$5&gt;3,2018,2019),漁績報告!D$5,16)</f>
        <v>43450</v>
      </c>
      <c r="C33" s="77">
        <f>SUMIF(別紙!$A$3:$A$402,$B33,別紙!$E$3:$E$402)</f>
        <v>0</v>
      </c>
      <c r="D33" s="77">
        <f>SUMIF(別紙!$A$3:$A$402,$B33,別紙!$F$3:$F$402)</f>
        <v>0</v>
      </c>
      <c r="E33" s="77">
        <f>SUMIF(別紙!$A$3:$A$402,$B33,別紙!$G$3:$G$402)+SUMIF(別紙!$A$3:$A$402,$B33,別紙!$H$3:$H$402)</f>
        <v>0</v>
      </c>
      <c r="F33" s="77">
        <f>SUMIF(別紙!$A$3:$A$402,$B33,別紙!$I$3:$I$402)</f>
        <v>0</v>
      </c>
      <c r="G33" s="77">
        <f>SUMIF(別紙!$A$3:$A$402,$B33,別紙!$J$3:$J$402)</f>
        <v>0</v>
      </c>
      <c r="H33" s="77">
        <f>SUMIF(別紙!$A$3:$A$402,$B33,別紙!$K$3:$K$402)</f>
        <v>0</v>
      </c>
    </row>
    <row r="34" spans="2:8" ht="15.6" customHeight="1">
      <c r="B34" s="72">
        <f>DATE(漁績報告!B$5+IF(漁績報告!D$5&gt;3,2018,2019),漁績報告!D$5,17)</f>
        <v>43451</v>
      </c>
      <c r="C34" s="77">
        <f>SUMIF(別紙!$A$3:$A$402,$B34,別紙!$E$3:$E$402)</f>
        <v>0</v>
      </c>
      <c r="D34" s="77">
        <f>SUMIF(別紙!$A$3:$A$402,$B34,別紙!$F$3:$F$402)</f>
        <v>0</v>
      </c>
      <c r="E34" s="77">
        <f>SUMIF(別紙!$A$3:$A$402,$B34,別紙!$G$3:$G$402)+SUMIF(別紙!$A$3:$A$402,$B34,別紙!$H$3:$H$402)</f>
        <v>0</v>
      </c>
      <c r="F34" s="77">
        <f>SUMIF(別紙!$A$3:$A$402,$B34,別紙!$I$3:$I$402)</f>
        <v>0</v>
      </c>
      <c r="G34" s="77">
        <f>SUMIF(別紙!$A$3:$A$402,$B34,別紙!$J$3:$J$402)</f>
        <v>0</v>
      </c>
      <c r="H34" s="77">
        <f>SUMIF(別紙!$A$3:$A$402,$B34,別紙!$K$3:$K$402)</f>
        <v>0</v>
      </c>
    </row>
    <row r="35" spans="2:8" ht="15.6" customHeight="1">
      <c r="B35" s="72">
        <f>DATE(漁績報告!B$5+IF(漁績報告!D$5&gt;3,2018,2019),漁績報告!D$5,18)</f>
        <v>43452</v>
      </c>
      <c r="C35" s="77">
        <f>SUMIF(別紙!$A$3:$A$402,$B35,別紙!$E$3:$E$402)</f>
        <v>0</v>
      </c>
      <c r="D35" s="77">
        <f>SUMIF(別紙!$A$3:$A$402,$B35,別紙!$F$3:$F$402)</f>
        <v>0</v>
      </c>
      <c r="E35" s="77">
        <f>SUMIF(別紙!$A$3:$A$402,$B35,別紙!$G$3:$G$402)+SUMIF(別紙!$A$3:$A$402,$B35,別紙!$H$3:$H$402)</f>
        <v>0</v>
      </c>
      <c r="F35" s="77">
        <f>SUMIF(別紙!$A$3:$A$402,$B35,別紙!$I$3:$I$402)</f>
        <v>0</v>
      </c>
      <c r="G35" s="77">
        <f>SUMIF(別紙!$A$3:$A$402,$B35,別紙!$J$3:$J$402)</f>
        <v>0</v>
      </c>
      <c r="H35" s="77">
        <f>SUMIF(別紙!$A$3:$A$402,$B35,別紙!$K$3:$K$402)</f>
        <v>0</v>
      </c>
    </row>
    <row r="36" spans="2:8" ht="15.6" customHeight="1">
      <c r="B36" s="72">
        <f>DATE(漁績報告!B$5+IF(漁績報告!D$5&gt;3,2018,2019),漁績報告!D$5,19)</f>
        <v>43453</v>
      </c>
      <c r="C36" s="77">
        <f>SUMIF(別紙!$A$3:$A$402,$B36,別紙!$E$3:$E$402)</f>
        <v>0</v>
      </c>
      <c r="D36" s="77">
        <f>SUMIF(別紙!$A$3:$A$402,$B36,別紙!$F$3:$F$402)</f>
        <v>0</v>
      </c>
      <c r="E36" s="77">
        <f>SUMIF(別紙!$A$3:$A$402,$B36,別紙!$G$3:$G$402)+SUMIF(別紙!$A$3:$A$402,$B36,別紙!$H$3:$H$402)</f>
        <v>0</v>
      </c>
      <c r="F36" s="77">
        <f>SUMIF(別紙!$A$3:$A$402,$B36,別紙!$I$3:$I$402)</f>
        <v>0</v>
      </c>
      <c r="G36" s="77">
        <f>SUMIF(別紙!$A$3:$A$402,$B36,別紙!$J$3:$J$402)</f>
        <v>0</v>
      </c>
      <c r="H36" s="77">
        <f>SUMIF(別紙!$A$3:$A$402,$B36,別紙!$K$3:$K$402)</f>
        <v>0</v>
      </c>
    </row>
    <row r="37" spans="2:8" ht="15.6" customHeight="1">
      <c r="B37" s="72">
        <f>DATE(漁績報告!B$5+IF(漁績報告!D$5&gt;3,2018,2019),漁績報告!D$5,20)</f>
        <v>43454</v>
      </c>
      <c r="C37" s="77">
        <f>SUMIF(別紙!$A$3:$A$402,$B37,別紙!$E$3:$E$402)</f>
        <v>0</v>
      </c>
      <c r="D37" s="77">
        <f>SUMIF(別紙!$A$3:$A$402,$B37,別紙!$F$3:$F$402)</f>
        <v>0</v>
      </c>
      <c r="E37" s="77">
        <f>SUMIF(別紙!$A$3:$A$402,$B37,別紙!$G$3:$G$402)+SUMIF(別紙!$A$3:$A$402,$B37,別紙!$H$3:$H$402)</f>
        <v>0</v>
      </c>
      <c r="F37" s="77">
        <f>SUMIF(別紙!$A$3:$A$402,$B37,別紙!$I$3:$I$402)</f>
        <v>0</v>
      </c>
      <c r="G37" s="77">
        <f>SUMIF(別紙!$A$3:$A$402,$B37,別紙!$J$3:$J$402)</f>
        <v>0</v>
      </c>
      <c r="H37" s="77">
        <f>SUMIF(別紙!$A$3:$A$402,$B37,別紙!$K$3:$K$402)</f>
        <v>0</v>
      </c>
    </row>
    <row r="38" spans="2:8" ht="15.6" customHeight="1">
      <c r="B38" s="72">
        <f>DATE(漁績報告!B$5+IF(漁績報告!D$5&gt;3,2018,2019),漁績報告!D$5,21)</f>
        <v>43455</v>
      </c>
      <c r="C38" s="77">
        <f>SUMIF(別紙!$A$3:$A$402,$B38,別紙!$E$3:$E$402)</f>
        <v>0</v>
      </c>
      <c r="D38" s="77">
        <f>SUMIF(別紙!$A$3:$A$402,$B38,別紙!$F$3:$F$402)</f>
        <v>0</v>
      </c>
      <c r="E38" s="77">
        <f>SUMIF(別紙!$A$3:$A$402,$B38,別紙!$G$3:$G$402)+SUMIF(別紙!$A$3:$A$402,$B38,別紙!$H$3:$H$402)</f>
        <v>0</v>
      </c>
      <c r="F38" s="77">
        <f>SUMIF(別紙!$A$3:$A$402,$B38,別紙!$I$3:$I$402)</f>
        <v>0</v>
      </c>
      <c r="G38" s="77">
        <f>SUMIF(別紙!$A$3:$A$402,$B38,別紙!$J$3:$J$402)</f>
        <v>0</v>
      </c>
      <c r="H38" s="77">
        <f>SUMIF(別紙!$A$3:$A$402,$B38,別紙!$K$3:$K$402)</f>
        <v>0</v>
      </c>
    </row>
    <row r="39" spans="2:8" ht="15.6" customHeight="1">
      <c r="B39" s="72">
        <f>DATE(漁績報告!B$5+IF(漁績報告!D$5&gt;3,2018,2019),漁績報告!D$5,22)</f>
        <v>43456</v>
      </c>
      <c r="C39" s="77">
        <f>SUMIF(別紙!$A$3:$A$402,$B39,別紙!$E$3:$E$402)</f>
        <v>0</v>
      </c>
      <c r="D39" s="77">
        <f>SUMIF(別紙!$A$3:$A$402,$B39,別紙!$F$3:$F$402)</f>
        <v>0</v>
      </c>
      <c r="E39" s="77">
        <f>SUMIF(別紙!$A$3:$A$402,$B39,別紙!$G$3:$G$402)+SUMIF(別紙!$A$3:$A$402,$B39,別紙!$H$3:$H$402)</f>
        <v>0</v>
      </c>
      <c r="F39" s="77">
        <f>SUMIF(別紙!$A$3:$A$402,$B39,別紙!$I$3:$I$402)</f>
        <v>0</v>
      </c>
      <c r="G39" s="77">
        <f>SUMIF(別紙!$A$3:$A$402,$B39,別紙!$J$3:$J$402)</f>
        <v>0</v>
      </c>
      <c r="H39" s="77">
        <f>SUMIF(別紙!$A$3:$A$402,$B39,別紙!$K$3:$K$402)</f>
        <v>0</v>
      </c>
    </row>
    <row r="40" spans="2:8" ht="15.6" customHeight="1">
      <c r="B40" s="72">
        <f>DATE(漁績報告!B$5+IF(漁績報告!D$5&gt;3,2018,2019),漁績報告!D$5,23)</f>
        <v>43457</v>
      </c>
      <c r="C40" s="77">
        <f>SUMIF(別紙!$A$3:$A$402,$B40,別紙!$E$3:$E$402)</f>
        <v>0</v>
      </c>
      <c r="D40" s="77">
        <f>SUMIF(別紙!$A$3:$A$402,$B40,別紙!$F$3:$F$402)</f>
        <v>0</v>
      </c>
      <c r="E40" s="77">
        <f>SUMIF(別紙!$A$3:$A$402,$B40,別紙!$G$3:$G$402)+SUMIF(別紙!$A$3:$A$402,$B40,別紙!$H$3:$H$402)</f>
        <v>0</v>
      </c>
      <c r="F40" s="77">
        <f>SUMIF(別紙!$A$3:$A$402,$B40,別紙!$I$3:$I$402)</f>
        <v>0</v>
      </c>
      <c r="G40" s="77">
        <f>SUMIF(別紙!$A$3:$A$402,$B40,別紙!$J$3:$J$402)</f>
        <v>0</v>
      </c>
      <c r="H40" s="77">
        <f>SUMIF(別紙!$A$3:$A$402,$B40,別紙!$K$3:$K$402)</f>
        <v>0</v>
      </c>
    </row>
    <row r="41" spans="2:8" ht="15.6" customHeight="1">
      <c r="B41" s="72">
        <f>DATE(漁績報告!B$5+IF(漁績報告!D$5&gt;3,2018,2019),漁績報告!D$5,24)</f>
        <v>43458</v>
      </c>
      <c r="C41" s="77">
        <f>SUMIF(別紙!$A$3:$A$402,$B41,別紙!$E$3:$E$402)</f>
        <v>0</v>
      </c>
      <c r="D41" s="77">
        <f>SUMIF(別紙!$A$3:$A$402,$B41,別紙!$F$3:$F$402)</f>
        <v>0</v>
      </c>
      <c r="E41" s="77">
        <f>SUMIF(別紙!$A$3:$A$402,$B41,別紙!$G$3:$G$402)+SUMIF(別紙!$A$3:$A$402,$B41,別紙!$H$3:$H$402)</f>
        <v>0</v>
      </c>
      <c r="F41" s="77">
        <f>SUMIF(別紙!$A$3:$A$402,$B41,別紙!$I$3:$I$402)</f>
        <v>0</v>
      </c>
      <c r="G41" s="77">
        <f>SUMIF(別紙!$A$3:$A$402,$B41,別紙!$J$3:$J$402)</f>
        <v>0</v>
      </c>
      <c r="H41" s="77">
        <f>SUMIF(別紙!$A$3:$A$402,$B41,別紙!$K$3:$K$402)</f>
        <v>0</v>
      </c>
    </row>
    <row r="42" spans="2:8" ht="15.6" customHeight="1">
      <c r="B42" s="72">
        <f>DATE(漁績報告!B$5+IF(漁績報告!D$5&gt;3,2018,2019),漁績報告!D$5,25)</f>
        <v>43459</v>
      </c>
      <c r="C42" s="77">
        <f>SUMIF(別紙!$A$3:$A$402,$B42,別紙!$E$3:$E$402)</f>
        <v>0</v>
      </c>
      <c r="D42" s="77">
        <f>SUMIF(別紙!$A$3:$A$402,$B42,別紙!$F$3:$F$402)</f>
        <v>0</v>
      </c>
      <c r="E42" s="77">
        <f>SUMIF(別紙!$A$3:$A$402,$B42,別紙!$G$3:$G$402)+SUMIF(別紙!$A$3:$A$402,$B42,別紙!$H$3:$H$402)</f>
        <v>0</v>
      </c>
      <c r="F42" s="77">
        <f>SUMIF(別紙!$A$3:$A$402,$B42,別紙!$I$3:$I$402)</f>
        <v>0</v>
      </c>
      <c r="G42" s="77">
        <f>SUMIF(別紙!$A$3:$A$402,$B42,別紙!$J$3:$J$402)</f>
        <v>0</v>
      </c>
      <c r="H42" s="77">
        <f>SUMIF(別紙!$A$3:$A$402,$B42,別紙!$K$3:$K$402)</f>
        <v>0</v>
      </c>
    </row>
    <row r="43" spans="2:8" ht="15.6" customHeight="1">
      <c r="B43" s="72">
        <f>DATE(漁績報告!B$5+IF(漁績報告!D$5&gt;3,2018,2019),漁績報告!D$5,26)</f>
        <v>43460</v>
      </c>
      <c r="C43" s="77">
        <f>SUMIF(別紙!$A$3:$A$402,$B43,別紙!$E$3:$E$402)</f>
        <v>0</v>
      </c>
      <c r="D43" s="77">
        <f>SUMIF(別紙!$A$3:$A$402,$B43,別紙!$F$3:$F$402)</f>
        <v>0</v>
      </c>
      <c r="E43" s="77">
        <f>SUMIF(別紙!$A$3:$A$402,$B43,別紙!$G$3:$G$402)+SUMIF(別紙!$A$3:$A$402,$B43,別紙!$H$3:$H$402)</f>
        <v>0</v>
      </c>
      <c r="F43" s="77">
        <f>SUMIF(別紙!$A$3:$A$402,$B43,別紙!$I$3:$I$402)</f>
        <v>0</v>
      </c>
      <c r="G43" s="77">
        <f>SUMIF(別紙!$A$3:$A$402,$B43,別紙!$J$3:$J$402)</f>
        <v>0</v>
      </c>
      <c r="H43" s="77">
        <f>SUMIF(別紙!$A$3:$A$402,$B43,別紙!$K$3:$K$402)</f>
        <v>0</v>
      </c>
    </row>
    <row r="44" spans="2:8" ht="15.6" customHeight="1">
      <c r="B44" s="72">
        <f>DATE(漁績報告!B$5+IF(漁績報告!D$5&gt;3,2018,2019),漁績報告!D$5,27)</f>
        <v>43461</v>
      </c>
      <c r="C44" s="77">
        <f>SUMIF(別紙!$A$3:$A$402,$B44,別紙!$E$3:$E$402)</f>
        <v>0</v>
      </c>
      <c r="D44" s="77">
        <f>SUMIF(別紙!$A$3:$A$402,$B44,別紙!$F$3:$F$402)</f>
        <v>0</v>
      </c>
      <c r="E44" s="77">
        <f>SUMIF(別紙!$A$3:$A$402,$B44,別紙!$G$3:$G$402)+SUMIF(別紙!$A$3:$A$402,$B44,別紙!$H$3:$H$402)</f>
        <v>0</v>
      </c>
      <c r="F44" s="77">
        <f>SUMIF(別紙!$A$3:$A$402,$B44,別紙!$I$3:$I$402)</f>
        <v>0</v>
      </c>
      <c r="G44" s="77">
        <f>SUMIF(別紙!$A$3:$A$402,$B44,別紙!$J$3:$J$402)</f>
        <v>0</v>
      </c>
      <c r="H44" s="77">
        <f>SUMIF(別紙!$A$3:$A$402,$B44,別紙!$K$3:$K$402)</f>
        <v>0</v>
      </c>
    </row>
    <row r="45" spans="2:8" ht="15.6" customHeight="1">
      <c r="B45" s="72">
        <f>DATE(漁績報告!B$5+IF(漁績報告!D$5&gt;3,2018,2019),漁績報告!D$5,28)</f>
        <v>43462</v>
      </c>
      <c r="C45" s="77">
        <f>SUMIF(別紙!$A$3:$A$402,$B45,別紙!$E$3:$E$402)</f>
        <v>0</v>
      </c>
      <c r="D45" s="77">
        <f>SUMIF(別紙!$A$3:$A$402,$B45,別紙!$F$3:$F$402)</f>
        <v>0</v>
      </c>
      <c r="E45" s="77">
        <f>SUMIF(別紙!$A$3:$A$402,$B45,別紙!$G$3:$G$402)+SUMIF(別紙!$A$3:$A$402,$B45,別紙!$H$3:$H$402)</f>
        <v>0</v>
      </c>
      <c r="F45" s="77">
        <f>SUMIF(別紙!$A$3:$A$402,$B45,別紙!$I$3:$I$402)</f>
        <v>0</v>
      </c>
      <c r="G45" s="77">
        <f>SUMIF(別紙!$A$3:$A$402,$B45,別紙!$J$3:$J$402)</f>
        <v>0</v>
      </c>
      <c r="H45" s="77">
        <f>SUMIF(別紙!$A$3:$A$402,$B45,別紙!$K$3:$K$402)</f>
        <v>0</v>
      </c>
    </row>
    <row r="46" spans="2:8" ht="15.6" customHeight="1">
      <c r="B46" s="72" t="str">
        <f>IF(漁績報告!D$5=MONTH(DATE(漁績報告!B$5+IF(漁績報告!D$5&gt;3,2018,2019),漁績報告!D$5,29)),DATE(漁績報告!B$5+IF(漁績報告!D$5&gt;3,2018,2019),漁績報告!D$5,29),"")</f>
        <v/>
      </c>
      <c r="C46" s="77">
        <f>SUMIF(別紙!$A$3:$A$402,$B46,別紙!$E$3:$E$402)</f>
        <v>0</v>
      </c>
      <c r="D46" s="77">
        <f>SUMIF(別紙!$A$3:$A$402,$B46,別紙!$F$3:$F$402)</f>
        <v>0</v>
      </c>
      <c r="E46" s="77">
        <f>SUMIF(別紙!$A$3:$A$402,$B46,別紙!$G$3:$G$402)+SUMIF(別紙!$A$3:$A$402,$B46,別紙!$H$3:$H$402)</f>
        <v>0</v>
      </c>
      <c r="F46" s="77">
        <f>SUMIF(別紙!$A$3:$A$402,$B46,別紙!$I$3:$I$402)</f>
        <v>0</v>
      </c>
      <c r="G46" s="77">
        <f>SUMIF(別紙!$A$3:$A$402,$B46,別紙!$J$3:$J$402)</f>
        <v>0</v>
      </c>
      <c r="H46" s="77">
        <f>SUMIF(別紙!$A$3:$A$402,$B46,別紙!$K$3:$K$402)</f>
        <v>0</v>
      </c>
    </row>
    <row r="47" spans="2:8" ht="15.6" customHeight="1">
      <c r="B47" s="72" t="str">
        <f>IF(漁績報告!D$5=MONTH(DATE(漁績報告!B$5+IF(漁績報告!D$5&gt;3,2018,2019),漁績報告!D$5,30)),DATE(漁績報告!B$5+IF(漁績報告!D$5&gt;3,2018,2019),漁績報告!D$5,30),"")</f>
        <v/>
      </c>
      <c r="C47" s="77">
        <f>SUMIF(別紙!$A$3:$A$402,$B47,別紙!$E$3:$E$402)</f>
        <v>0</v>
      </c>
      <c r="D47" s="77">
        <f>SUMIF(別紙!$A$3:$A$402,$B47,別紙!$F$3:$F$402)</f>
        <v>0</v>
      </c>
      <c r="E47" s="77">
        <f>SUMIF(別紙!$A$3:$A$402,$B47,別紙!$G$3:$G$402)+SUMIF(別紙!$A$3:$A$402,$B47,別紙!$H$3:$H$402)</f>
        <v>0</v>
      </c>
      <c r="F47" s="77">
        <f>SUMIF(別紙!$A$3:$A$402,$B47,別紙!$I$3:$I$402)</f>
        <v>0</v>
      </c>
      <c r="G47" s="77">
        <f>SUMIF(別紙!$A$3:$A$402,$B47,別紙!$J$3:$J$402)</f>
        <v>0</v>
      </c>
      <c r="H47" s="77">
        <f>SUMIF(別紙!$A$3:$A$402,$B47,別紙!$K$3:$K$402)</f>
        <v>0</v>
      </c>
    </row>
    <row r="48" spans="2:8" ht="15.6" customHeight="1">
      <c r="B48" s="72" t="str">
        <f>IF(漁績報告!D$5=MONTH(DATE(漁績報告!B$5+IF(漁績報告!D$5&gt;3,2018,2019),漁績報告!D$5,31)),DATE(漁績報告!B$5+IF(漁績報告!D$5&gt;3,2018,2019),漁績報告!D$5,31),"")</f>
        <v/>
      </c>
      <c r="C48" s="77">
        <f>SUMIF(別紙!$A$3:$A$402,$B48,別紙!$E$3:$E$402)</f>
        <v>0</v>
      </c>
      <c r="D48" s="77">
        <f>SUMIF(別紙!$A$3:$A$402,$B48,別紙!$F$3:$F$402)</f>
        <v>0</v>
      </c>
      <c r="E48" s="77">
        <f>SUMIF(別紙!$A$3:$A$402,$B48,別紙!$G$3:$G$402)+SUMIF(別紙!$A$3:$A$402,$B48,別紙!$H$3:$H$402)</f>
        <v>0</v>
      </c>
      <c r="F48" s="77">
        <f>SUMIF(別紙!$A$3:$A$402,$B48,別紙!$I$3:$I$402)</f>
        <v>0</v>
      </c>
      <c r="G48" s="77">
        <f>SUMIF(別紙!$A$3:$A$402,$B48,別紙!$J$3:$J$402)</f>
        <v>0</v>
      </c>
      <c r="H48" s="77">
        <f>SUMIF(別紙!$A$3:$A$402,$B48,別紙!$K$3:$K$402)</f>
        <v>0</v>
      </c>
    </row>
    <row r="49" spans="1:8" ht="13.5"/>
    <row r="50" spans="1:8" ht="13.5">
      <c r="A50" s="65" t="s">
        <v>96</v>
      </c>
      <c r="B50" s="60" t="s">
        <v>97</v>
      </c>
    </row>
    <row r="51" spans="1:8" ht="13.5" customHeight="1">
      <c r="B51" s="120" t="s">
        <v>161</v>
      </c>
      <c r="C51" s="120"/>
      <c r="D51" s="120"/>
      <c r="E51" s="120"/>
      <c r="F51" s="120"/>
      <c r="G51" s="120"/>
      <c r="H51" s="120"/>
    </row>
    <row r="52" spans="1:8" ht="13.5">
      <c r="B52" s="120"/>
      <c r="C52" s="120"/>
      <c r="D52" s="120"/>
      <c r="E52" s="120"/>
      <c r="F52" s="120"/>
      <c r="G52" s="120"/>
      <c r="H52" s="120"/>
    </row>
    <row r="53" spans="1:8" ht="13.5">
      <c r="B53" s="120"/>
      <c r="C53" s="120"/>
      <c r="D53" s="120"/>
      <c r="E53" s="120"/>
      <c r="F53" s="120"/>
      <c r="G53" s="120"/>
      <c r="H53" s="120"/>
    </row>
    <row r="54" spans="1:8" ht="13.5">
      <c r="B54" s="120"/>
      <c r="C54" s="120"/>
      <c r="D54" s="120"/>
      <c r="E54" s="120"/>
      <c r="F54" s="120"/>
      <c r="G54" s="120"/>
      <c r="H54" s="120"/>
    </row>
    <row r="55" spans="1:8" ht="13.5">
      <c r="B55" s="120"/>
      <c r="C55" s="120"/>
      <c r="D55" s="120"/>
      <c r="E55" s="120"/>
      <c r="F55" s="120"/>
      <c r="G55" s="120"/>
      <c r="H55" s="120"/>
    </row>
    <row r="56" spans="1:8" ht="13.5">
      <c r="B56" s="120"/>
      <c r="C56" s="120"/>
      <c r="D56" s="120"/>
      <c r="E56" s="120"/>
      <c r="F56" s="120"/>
      <c r="G56" s="120"/>
      <c r="H56" s="120"/>
    </row>
  </sheetData>
  <sheetProtection algorithmName="SHA-512" hashValue="ZZA2sUAPHTrNWhgxl2340u96e4IthNNvuuc0oP/zezB1xql6T9pQYng77clxiNsrKf/orVdnkorUrN+N635K/Q==" saltValue="Ppc8YlkzUNZNclVpPebBVA==" spinCount="100000" sheet="1" objects="1" scenarios="1"/>
  <mergeCells count="11">
    <mergeCell ref="B51:H56"/>
    <mergeCell ref="A1:H1"/>
    <mergeCell ref="G3:H3"/>
    <mergeCell ref="G7:H7"/>
    <mergeCell ref="G8:H8"/>
    <mergeCell ref="B11:H12"/>
    <mergeCell ref="B16:B17"/>
    <mergeCell ref="B13:B14"/>
    <mergeCell ref="C13:D14"/>
    <mergeCell ref="F13:H13"/>
    <mergeCell ref="F14:H14"/>
  </mergeCells>
  <phoneticPr fontId="1"/>
  <pageMargins left="0.78740157480314965" right="0.78740157480314965" top="0.78740157480314965" bottom="0.39370078740157483" header="0.31496062992125984" footer="0.31496062992125984"/>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39"/>
  <sheetViews>
    <sheetView zoomScaleNormal="100" workbookViewId="0">
      <pane ySplit="1" topLeftCell="A2" activePane="bottomLeft" state="frozen"/>
      <selection pane="bottomLeft" activeCell="A10" sqref="A10"/>
    </sheetView>
  </sheetViews>
  <sheetFormatPr defaultRowHeight="13.5"/>
  <cols>
    <col min="1" max="1" width="21.75" style="74" bestFit="1" customWidth="1"/>
    <col min="2" max="2" width="35.625" style="74" bestFit="1" customWidth="1"/>
    <col min="3" max="16384" width="9" style="74"/>
  </cols>
  <sheetData>
    <row r="1" spans="1:3">
      <c r="A1" s="73" t="s">
        <v>41</v>
      </c>
      <c r="B1" s="73" t="s">
        <v>3</v>
      </c>
    </row>
    <row r="2" spans="1:3">
      <c r="A2" s="75" t="s">
        <v>7</v>
      </c>
      <c r="B2" s="75" t="s">
        <v>7</v>
      </c>
      <c r="C2" s="74" t="s">
        <v>61</v>
      </c>
    </row>
    <row r="3" spans="1:3">
      <c r="A3" s="90" t="s">
        <v>4</v>
      </c>
      <c r="B3" s="91" t="s">
        <v>58</v>
      </c>
    </row>
    <row r="4" spans="1:3">
      <c r="A4" s="92"/>
      <c r="B4" s="93" t="s">
        <v>126</v>
      </c>
    </row>
    <row r="5" spans="1:3">
      <c r="A5" s="90" t="s">
        <v>5</v>
      </c>
      <c r="B5" s="90" t="s">
        <v>6</v>
      </c>
    </row>
    <row r="6" spans="1:3">
      <c r="A6" s="94" t="s">
        <v>8</v>
      </c>
      <c r="B6" s="95" t="s">
        <v>9</v>
      </c>
    </row>
    <row r="7" spans="1:3">
      <c r="A7" s="90"/>
      <c r="B7" s="96" t="s">
        <v>10</v>
      </c>
    </row>
    <row r="8" spans="1:3">
      <c r="A8" s="97" t="s">
        <v>11</v>
      </c>
      <c r="B8" s="95" t="s">
        <v>12</v>
      </c>
    </row>
    <row r="9" spans="1:3">
      <c r="A9" s="90" t="s">
        <v>13</v>
      </c>
      <c r="B9" s="95" t="s">
        <v>13</v>
      </c>
    </row>
    <row r="10" spans="1:3">
      <c r="A10" s="92"/>
      <c r="B10" s="93" t="s">
        <v>14</v>
      </c>
    </row>
    <row r="11" spans="1:3">
      <c r="A11" s="94" t="s">
        <v>15</v>
      </c>
      <c r="B11" s="95" t="s">
        <v>16</v>
      </c>
    </row>
    <row r="12" spans="1:3">
      <c r="A12" s="90"/>
      <c r="B12" s="96" t="s">
        <v>17</v>
      </c>
    </row>
    <row r="13" spans="1:3">
      <c r="A13" s="92"/>
      <c r="B13" s="93" t="s">
        <v>18</v>
      </c>
    </row>
    <row r="14" spans="1:3">
      <c r="A14" s="94" t="s">
        <v>59</v>
      </c>
      <c r="B14" s="95" t="s">
        <v>19</v>
      </c>
    </row>
    <row r="15" spans="1:3">
      <c r="A15" s="90"/>
      <c r="B15" s="96" t="s">
        <v>20</v>
      </c>
    </row>
    <row r="16" spans="1:3">
      <c r="A16" s="90"/>
      <c r="B16" s="96" t="s">
        <v>21</v>
      </c>
    </row>
    <row r="17" spans="1:2">
      <c r="A17" s="90"/>
      <c r="B17" s="96" t="s">
        <v>22</v>
      </c>
    </row>
    <row r="18" spans="1:2">
      <c r="A18" s="92"/>
      <c r="B18" s="93" t="s">
        <v>23</v>
      </c>
    </row>
    <row r="19" spans="1:2">
      <c r="A19" s="90" t="s">
        <v>60</v>
      </c>
      <c r="B19" s="91" t="s">
        <v>24</v>
      </c>
    </row>
    <row r="20" spans="1:2">
      <c r="A20" s="90"/>
      <c r="B20" s="96" t="s">
        <v>25</v>
      </c>
    </row>
    <row r="21" spans="1:2">
      <c r="A21" s="90"/>
      <c r="B21" s="96" t="s">
        <v>26</v>
      </c>
    </row>
    <row r="22" spans="1:2">
      <c r="A22" s="90"/>
      <c r="B22" s="96" t="s">
        <v>27</v>
      </c>
    </row>
    <row r="23" spans="1:2">
      <c r="A23" s="94" t="s">
        <v>28</v>
      </c>
      <c r="B23" s="95" t="s">
        <v>29</v>
      </c>
    </row>
    <row r="24" spans="1:2">
      <c r="A24" s="94" t="s">
        <v>30</v>
      </c>
      <c r="B24" s="95" t="s">
        <v>31</v>
      </c>
    </row>
    <row r="25" spans="1:2">
      <c r="A25" s="92"/>
      <c r="B25" s="93" t="s">
        <v>32</v>
      </c>
    </row>
    <row r="26" spans="1:2">
      <c r="A26" s="94" t="s">
        <v>33</v>
      </c>
      <c r="B26" s="95" t="s">
        <v>34</v>
      </c>
    </row>
    <row r="27" spans="1:2">
      <c r="A27" s="97" t="s">
        <v>35</v>
      </c>
      <c r="B27" s="97" t="s">
        <v>35</v>
      </c>
    </row>
    <row r="28" spans="1:2">
      <c r="A28" s="90" t="s">
        <v>118</v>
      </c>
      <c r="B28" s="90" t="s">
        <v>118</v>
      </c>
    </row>
    <row r="29" spans="1:2">
      <c r="A29" s="97" t="s">
        <v>127</v>
      </c>
      <c r="B29" s="97" t="s">
        <v>36</v>
      </c>
    </row>
    <row r="30" spans="1:2">
      <c r="A30" s="90" t="s">
        <v>114</v>
      </c>
      <c r="B30" s="91" t="s">
        <v>115</v>
      </c>
    </row>
    <row r="31" spans="1:2">
      <c r="A31" s="92"/>
      <c r="B31" s="96" t="s">
        <v>116</v>
      </c>
    </row>
    <row r="32" spans="1:2">
      <c r="A32" s="97" t="s">
        <v>37</v>
      </c>
      <c r="B32" s="97" t="s">
        <v>38</v>
      </c>
    </row>
    <row r="33" spans="1:2">
      <c r="A33" s="90" t="s">
        <v>117</v>
      </c>
      <c r="B33" s="90" t="s">
        <v>117</v>
      </c>
    </row>
    <row r="34" spans="1:2">
      <c r="A34" s="97" t="s">
        <v>39</v>
      </c>
      <c r="B34" s="97" t="s">
        <v>40</v>
      </c>
    </row>
    <row r="35" spans="1:2">
      <c r="A35" s="76"/>
      <c r="B35" s="76"/>
    </row>
    <row r="36" spans="1:2">
      <c r="A36" s="76"/>
      <c r="B36" s="76"/>
    </row>
    <row r="37" spans="1:2">
      <c r="A37" s="76"/>
      <c r="B37" s="76"/>
    </row>
    <row r="38" spans="1:2">
      <c r="A38" s="76"/>
      <c r="B38" s="76"/>
    </row>
    <row r="39" spans="1:2">
      <c r="A39" s="76"/>
      <c r="B39" s="76"/>
    </row>
  </sheetData>
  <sheetProtection algorithmName="SHA-512" hashValue="QfQAKpxfo6jBBSDf+FIsB62fUFwCpZfU8RFFTP03s/dKVNt4RFzeRPH28WWgnERzNKEalajWZjpUSf8RRuCAkA==" saltValue="wjlUK/YnAN4ojEWZQJN4WA==" spinCount="100000" sheet="1" objects="1" scenarios="1"/>
  <phoneticPr fontId="1"/>
  <printOptions headings="1"/>
  <pageMargins left="0.70866141732283472" right="0.70866141732283472"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漁績報告</vt:lpstr>
      <vt:lpstr>別紙</vt:lpstr>
      <vt:lpstr>TAC報告</vt:lpstr>
      <vt:lpstr>リスト</vt:lpstr>
      <vt:lpstr>別紙!Print_Area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宇野</cp:lastModifiedBy>
  <cp:lastPrinted>2022-03-27T14:20:52Z</cp:lastPrinted>
  <dcterms:created xsi:type="dcterms:W3CDTF">2020-05-23T02:35:16Z</dcterms:created>
  <dcterms:modified xsi:type="dcterms:W3CDTF">2023-07-07T06:47:18Z</dcterms:modified>
</cp:coreProperties>
</file>