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5509830C-A0A3-44D5-A64F-D94E30DE22F0}"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AM34" i="10"/>
  <c r="U34" i="10"/>
  <c r="U35" i="10" s="1"/>
  <c r="U36" i="10" s="1"/>
  <c r="U37" i="10" s="1"/>
  <c r="C34" i="10"/>
  <c r="BE34" i="10" l="1"/>
  <c r="BW34" i="10"/>
  <c r="BW35" i="10" s="1"/>
  <c r="BW36" i="10" s="1"/>
  <c r="BW37" i="10" s="1"/>
  <c r="BW38" i="10" s="1"/>
  <c r="BW39" i="10" s="1"/>
  <c r="BW40" i="10" s="1"/>
  <c r="BW41" i="10" s="1"/>
  <c r="BW42" i="10" s="1"/>
  <c r="BW43" i="10" s="1"/>
  <c r="CO34" i="10"/>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<sst xmlns="http://schemas.openxmlformats.org/spreadsheetml/2006/main" count="1187" uniqueCount="623">
  <si>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</si>
  <si>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</si>
  <si>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</si>
  <si>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</si>
  <si>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</si>
  <si>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</si>
  <si>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</si>
  <si>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</si>
  <si>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</si>
  <si>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</si>
  <si>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</si>
  <si>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</si>
  <si>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</si>
  <si>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</si>
  <si>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</si>
  <si>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</si>
  <si>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</si>
  <si>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</si>
  <si>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</si>
  <si>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</si>
  <si>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</si>
  <si>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</si>
  <si>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</si>
  <si>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</si>
  <si>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</si>
  <si>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</si>
  <si>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</si>
  <si>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</si>
  <si>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</si>
  <si>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</si>
  <si>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</si>
  <si>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</si>
  <si>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</si>
  <si>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</si>
  <si>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</si>
  <si>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</si>
  <si>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</si>
  <si>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</si>
  <si>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</si>
  <si>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</si>
  <si>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</si>
  <si>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</si>
  <si>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</si>
  <si>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</si>
  <si>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</si>
  <si>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</si>
  <si>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</si>
  <si>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</si>
  <si>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</si>
  <si>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</si>
  <si>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</si>
  <si>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</si>
  <si>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</si>
  <si>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</si>
  <si>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</si>
  <si>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</si>
  <si>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</si>
  <si>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</si>
  <si>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</si>
  <si>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</si>
  <si>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</si>
  <si>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</si>
  <si>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</si>
  <si>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</si>
  <si>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</si>
  <si>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</si>
  <si>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</si>
  <si>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</si>
  <si>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</si>
  <si>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</si>
  <si>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</si>
  <si>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</si>
  <si>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</si>
  <si>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</si>
  <si>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</si>
  <si>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</si>
  <si>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</si>
  <si>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</si>
  <si>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</si>
  <si>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</si>
  <si>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</si>
  <si>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</si>
  <si>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</si>
  <si>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</si>
  <si>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</si>
  <si>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</si>
  <si>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</si>
  <si>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</si>
  <si>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</si>
  <si>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</si>
  <si>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</si>
  <si>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</si>
  <si>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</si>
  <si>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</si>
  <si>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</si>
  <si>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</si>
  <si>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</si>
  <si>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</si>
  <si>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</si>
  <si>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</si>
  <si>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</si>
  <si>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</si>
  <si>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</si>
  <si>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</si>
  <si>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</si>
  <si>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</si>
  <si>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</si>
  <si>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</si>
  <si>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</si>
  <si>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</si>
  <si>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</si>
  <si>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</si>
  <si>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</si>
  <si>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</si>
  <si>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</si>
  <si>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</si>
  <si>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</si>
  <si>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</si>
  <si>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</si>
  <si>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</si>
  <si>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</si>
  <si>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</si>
  <si>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</si>
  <si>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</si>
  <si>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</si>
  <si>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</si>
  <si>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</si>
  <si>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</si>
  <si>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</si>
  <si>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</si>
  <si>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</si>
  <si>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</si>
  <si>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</si>
  <si>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</si>
  <si>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</si>
  <si>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</si>
  <si>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</si>
  <si>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</si>
  <si>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</si>
  <si>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</si>
  <si>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</si>
  <si>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</si>
  <si>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</si>
  <si>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</si>
  <si>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</si>
  <si>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</si>
  <si>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</si>
  <si>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</si>
  <si>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</si>
  <si>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</si>
  <si>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</si>
  <si>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</si>
  <si>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</si>
  <si>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</si>
  <si>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</si>
  <si>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</si>
  <si>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</si>
  <si>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</si>
  <si>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</si>
  <si>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</si>
  <si>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</si>
  <si>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</si>
  <si>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</si>
  <si>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</si>
  <si>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</si>
  <si>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</si>
  <si>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</si>
  <si>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</si>
  <si>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</si>
  <si>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</si>
  <si>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</si>
  <si>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</si>
  <si>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</si>
  <si>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</si>
  <si>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</si>
  <si>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</si>
  <si>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</si>
  <si>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</si>
  <si>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</si>
  <si>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</si>
  <si>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</si>
  <si>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</si>
  <si>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</si>
  <si>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</si>
  <si>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</si>
  <si>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</si>
  <si>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</si>
  <si>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</si>
  <si>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</si>
  <si>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</si>
  <si>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</si>
  <si>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</si>
  <si>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</si>
  <si>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</si>
  <si>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</si>
  <si>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</si>
  <si>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</si>
  <si>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</si>
  <si>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</si>
  <si>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</si>
  <si>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</si>
  <si>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</si>
  <si>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</si>
  <si>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</si>
  <si>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</si>
  <si>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</si>
  <si>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</si>
  <si>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</si>
  <si>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</si>
  <si>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</si>
  <si>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</si>
  <si>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</si>
  <si>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</si>
  <si>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</si>
  <si>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</si>
  <si>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</si>
  <si>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</si>
  <si>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</si>
  <si>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</si>
  <si>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愛媛県松野町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</si>
  <si>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</si>
  <si>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</si>
  <si>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</si>
  <si>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</si>
  <si>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</si>
  <si>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</si>
  <si>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</si>
  <si>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</si>
  <si>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</si>
  <si>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</si>
  <si>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</si>
  <si>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</si>
  <si>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</si>
  <si>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</si>
  <si>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</si>
  <si>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</si>
  <si>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</si>
  <si>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</si>
  <si>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</si>
  <si>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</si>
  <si>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</si>
  <si>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</si>
  <si>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</si>
  <si>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</si>
  <si>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</si>
  <si>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</si>
  <si>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</si>
  <si>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</si>
  <si>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</si>
  <si>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</si>
  <si>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</si>
  <si>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</si>
  <si>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</si>
  <si>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</si>
  <si>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</si>
  <si>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</si>
  <si>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</si>
  <si>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</si>
  <si>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</si>
  <si>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</si>
  <si>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</si>
  <si>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</si>
  <si>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</si>
  <si>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</si>
  <si>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</si>
  <si>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</si>
  <si>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</si>
  <si>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</si>
  <si>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</si>
  <si>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</si>
  <si>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</si>
  <si>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</si>
  <si>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</si>
  <si>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</si>
  <si>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</si>
  <si>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</si>
  <si>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</si>
  <si>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</si>
  <si>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</si>
  <si>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</si>
  <si>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</si>
  <si>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</si>
  <si>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</si>
  <si>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</si>
  <si>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</si>
  <si>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</si>
  <si>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</si>
  <si>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</si>
  <si>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</si>
  <si>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</si>
  <si>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</si>
  <si>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</si>
  <si>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</si>
  <si>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</si>
  <si>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</si>
  <si>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</si>
  <si>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</si>
  <si>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</si>
  <si>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</si>
  <si>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</si>
  <si>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</si>
  <si>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</si>
  <si>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</si>
  <si>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</si>
  <si>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</si>
  <si>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</si>
  <si>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</si>
  <si>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</si>
  <si>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</si>
  <si>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</si>
  <si>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</si>
  <si>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</si>
  <si>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</si>
  <si>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</si>
  <si>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</si>
  <si>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</si>
  <si>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</si>
  <si>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</si>
  <si>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</si>
  <si>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</si>
  <si>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</si>
  <si>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</si>
  <si>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</si>
  <si>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</si>
  <si>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</si>
  <si>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</si>
  <si>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</si>
  <si>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</si>
  <si>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</si>
  <si>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</si>
  <si>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</si>
  <si>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</si>
  <si>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</si>
  <si>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</si>
  <si>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</si>
  <si>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</si>
  <si>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</si>
  <si>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</si>
  <si>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</si>
  <si>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</si>
  <si>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</si>
  <si>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</si>
  <si>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</si>
  <si>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</si>
  <si>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</si>
  <si>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</si>
  <si>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</si>
  <si>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</si>
  <si>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</si>
  <si>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</si>
  <si>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</si>
  <si>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</si>
  <si>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</si>
  <si>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</si>
  <si>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</si>
  <si>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</si>
  <si>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</si>
  <si>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</si>
  <si>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</si>
  <si>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</si>
  <si>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</si>
  <si>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</si>
  <si>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</si>
  <si>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</si>
  <si>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</si>
  <si>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</si>
  <si>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</si>
  <si>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</si>
  <si>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</si>
  <si>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</si>
  <si>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</si>
  <si>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</si>
  <si>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</si>
  <si>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愛媛県松野町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</si>
  <si>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</si>
  <si>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</si>
  <si>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</si>
  <si>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</si>
  <si>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</si>
  <si>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</si>
  <si>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</si>
  <si>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</si>
  <si>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</si>
  <si>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</si>
  <si>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</si>
  <si>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</si>
  <si>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</si>
  <si>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</si>
  <si>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</si>
  <si>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</si>
  <si>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</si>
  <si>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</si>
  <si>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</si>
  <si>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</si>
  <si>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</si>
  <si>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</si>
  <si>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</si>
  <si>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</si>
  <si>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</si>
  <si>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</si>
  <si>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</si>
  <si>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</si>
  <si>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</si>
  <si>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</si>
  <si>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</si>
  <si>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</si>
  <si>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</si>
  <si>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</si>
  <si>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</si>
  <si>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国民健康保険中央診療所特別会計</t>
    <phoneticPr fontId="5"/>
  </si>
  <si>
    <t>介護保険特別会計</t>
    <phoneticPr fontId="5"/>
  </si>
  <si>
    <t>後期高齢者医療保険事業特別会計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</si>
  <si>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</si>
  <si>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</si>
  <si>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</si>
  <si>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</si>
  <si>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</si>
  <si>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</si>
  <si>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</si>
  <si>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</si>
  <si>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</si>
  <si>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</si>
  <si>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</si>
  <si>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</si>
  <si>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</si>
  <si>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</si>
  <si>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</si>
  <si>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</si>
  <si>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</si>
  <si>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</si>
  <si>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</si>
  <si>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</si>
  <si>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</si>
  <si>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</si>
  <si>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</si>
  <si>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</si>
  <si>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</si>
  <si>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</si>
  <si>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</si>
  <si>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</si>
  <si>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</si>
  <si>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</si>
  <si>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</si>
  <si>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</si>
  <si>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</si>
  <si>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</si>
  <si>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</si>
  <si>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</si>
  <si>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</si>
  <si>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</si>
  <si>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</si>
  <si>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</si>
  <si>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</si>
  <si>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</si>
  <si>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</si>
  <si>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</si>
  <si>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</si>
  <si>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</si>
  <si>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</si>
  <si>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</si>
  <si>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</si>
  <si>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</si>
  <si>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</si>
  <si>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</si>
  <si>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</si>
  <si>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</si>
  <si>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</si>
  <si>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</si>
  <si>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</si>
  <si>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</si>
  <si>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</si>
  <si>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</si>
  <si>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</si>
  <si>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</si>
  <si>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</si>
  <si>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</si>
  <si>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</si>
  <si>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</si>
  <si>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</si>
  <si>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</si>
  <si>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</si>
  <si>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</si>
  <si>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</si>
  <si>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</si>
  <si>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</si>
  <si>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</si>
  <si>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</si>
  <si>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</si>
  <si>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</si>
  <si>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</si>
  <si>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</si>
  <si>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</si>
  <si>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</si>
  <si>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</si>
  <si>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</si>
  <si>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</si>
  <si>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</si>
  <si>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</si>
  <si>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</si>
  <si>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</si>
  <si>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</si>
  <si>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</si>
  <si>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</si>
  <si>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</si>
  <si>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</si>
  <si>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</si>
  <si>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</si>
  <si>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</si>
  <si>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</si>
  <si>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</si>
  <si>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</si>
  <si>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</si>
  <si>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</si>
  <si>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</si>
  <si>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</si>
  <si>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</si>
  <si>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</si>
  <si>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</si>
  <si>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</si>
  <si>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</si>
  <si>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</si>
  <si>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</si>
  <si>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</si>
  <si>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</si>
  <si>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</si>
  <si>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</si>
  <si>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</si>
  <si>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</si>
  <si>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</si>
  <si>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</si>
  <si>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</si>
  <si>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</si>
  <si>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</si>
  <si>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</si>
  <si>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</si>
  <si>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</si>
  <si>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</si>
  <si>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</si>
  <si>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</si>
  <si>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</si>
  <si>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</si>
  <si>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</si>
  <si>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</si>
  <si>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</si>
  <si>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</si>
  <si>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</si>
  <si>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</si>
  <si>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</si>
  <si>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</si>
  <si>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</si>
  <si>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</si>
  <si>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</si>
  <si>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</si>
  <si>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</si>
  <si>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3.30</t>
  </si>
  <si>
    <t>▲ 2.10</t>
  </si>
  <si>
    <t>▲ 0.06</t>
  </si>
  <si>
    <t>▲ 3.46</t>
  </si>
  <si>
    <t>住宅新築資金等貸付事業特別会計</t>
  </si>
  <si>
    <t>▲ 1.97</t>
  </si>
  <si>
    <t>▲ 1.99</t>
  </si>
  <si>
    <t>▲ 1.86</t>
  </si>
  <si>
    <t>▲ 1.59</t>
  </si>
  <si>
    <t>▲ 1.52</t>
  </si>
  <si>
    <t>一般会計</t>
  </si>
  <si>
    <t>簡易水道特別会計</t>
  </si>
  <si>
    <t>介護保険特別会計</t>
  </si>
  <si>
    <t>国民健康保険特別会計</t>
  </si>
  <si>
    <t>国民健康保険中央診療所特別会計</t>
  </si>
  <si>
    <t>後期高齢者医療保険事業特別会計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</si>
  <si>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</si>
  <si>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</si>
  <si>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</si>
  <si>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</si>
  <si>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</si>
  <si>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</si>
  <si>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</si>
  <si>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</si>
  <si>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株式会社松野町農林公社</t>
  </si>
  <si>
    <t>株式会社まちづくり松野</t>
  </si>
  <si>
    <t>地域福祉基金</t>
    <rPh sb="0" eb="2">
      <t>チイキ</t>
    </rPh>
    <rPh sb="2" eb="4">
      <t>フクシ</t>
    </rPh>
    <rPh sb="4" eb="6">
      <t>キキン</t>
    </rPh>
    <phoneticPr fontId="5"/>
  </si>
  <si>
    <t>ふるさと応援基金</t>
    <rPh sb="4" eb="6">
      <t>オウエン</t>
    </rPh>
    <rPh sb="6" eb="8">
      <t>キキン</t>
    </rPh>
    <phoneticPr fontId="2"/>
  </si>
  <si>
    <t>災害対策基金</t>
    <rPh sb="0" eb="2">
      <t>サイガイ</t>
    </rPh>
    <rPh sb="2" eb="4">
      <t>タイサク</t>
    </rPh>
    <rPh sb="4" eb="6">
      <t>キキン</t>
    </rPh>
    <phoneticPr fontId="2"/>
  </si>
  <si>
    <t>森林環境譲与税基金</t>
    <rPh sb="0" eb="2">
      <t>シンリン</t>
    </rPh>
    <rPh sb="2" eb="4">
      <t>カンキョウ</t>
    </rPh>
    <rPh sb="4" eb="6">
      <t>ジョウヨ</t>
    </rPh>
    <rPh sb="6" eb="7">
      <t>ゼイ</t>
    </rPh>
    <rPh sb="7" eb="9">
      <t>キキン</t>
    </rPh>
    <phoneticPr fontId="2"/>
  </si>
  <si>
    <t>人材育成基金</t>
    <rPh sb="0" eb="2">
      <t>ジンザイ</t>
    </rPh>
    <rPh sb="2" eb="4">
      <t>イクセイ</t>
    </rPh>
    <rPh sb="4" eb="6">
      <t>キキン</t>
    </rPh>
    <phoneticPr fontId="2"/>
  </si>
  <si>
    <t>愛媛県市町総合事務組合（退職手当事業分）</t>
  </si>
  <si>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</si>
  <si>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</si>
  <si>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</si>
  <si>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</si>
  <si>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</si>
  <si>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愛媛地方税滞納整理機構（一般会計）</t>
  </si>
  <si>
    <t>愛媛県後期高齢者医療広域連合（一般会計）</t>
  </si>
  <si>
    <t>愛媛県後期高齢者医療広域連合（後期高齢者医療特別会計）</t>
  </si>
  <si>
    <t>宇和島地区広域事務組合（一般会計）</t>
  </si>
  <si>
    <t>宇和島地区広域事務組合（介護保険事業特別会計）</t>
  </si>
  <si>
    <t>法非適用企業</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</si>
  <si>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</si>
  <si>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</si>
  <si>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</si>
  <si>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</si>
  <si>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</si>
  <si>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</si>
  <si>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</si>
  <si>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</si>
  <si>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</si>
  <si>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</si>
  <si>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</si>
  <si>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</si>
  <si>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</si>
  <si>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</si>
  <si>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</si>
  <si>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</si>
  <si>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</si>
  <si>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</si>
  <si>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</si>
  <si>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</si>
  <si>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近年の大型事業の実施により、平成24年度以降は、地方債現在高が増加している。また、平成27年度から算定されていなかった将来負担比率が平成30年度から算定されることとなり、これまで回復傾向であった財政状況に陰りが見え始めているところである。
　今後の財政見通しについて中長期財政計画の試算によると、公債費が庁舎建設事業や大型事業の元金償還が開始されることなどにより増加し、当面の間は悪化傾向で推移する見通しである。
　国・県補助事業や過疎対策事業債ソフト事業分を活用しながら、事業の緊急性等を考慮し、これまで以上に事業を厳選する等、起債発行の抑制に努め、財政健全化を基調とした財政運営に努めていく計画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</si>
  <si>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</si>
  <si>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</si>
  <si>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</si>
  <si>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上記有形固定資産減価償却率の欄で分析しているとおり、当町の有形固定資産は法定耐用年数を迎えるまでの期間が類似団体と比較して長いことから、今後の施設整備に要する負担は比較的少ないと想定している。また、将来負担比率については平成29年度までは類似団体と同様に算定されていなかったが、平成30年度からは算定されはじめ、令和３年度からは庁舎建設事業により大幅に悪化している。
　有形固定資産の整備については町が策定している公共施設等総合管理計画等に基づき、統廃合も含めて公共施設の最適化を計画的に実施することによって、事業費の平準化を図っていく予定である。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</si>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</sst>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i/>
      <sz val="11"/>
      <color rgb="FF7F7F7F"/>
      <name val="Yu Gothic"/>
      <family val="2"/>
      <charset val="128"/>
    </font>
    <font>
      <sz val="14"/>
      <color rgb="FF000000"/>
      <name val="DejaVu Sans"/>
      <family val="2"/>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pplyNumberFormat="0" applyFill="0" applyBorder="0" applyAlignment="0" applyProtection="0">
      <alignment vertical="center"/>
    </xf>
    <xf numFmtId="0" fontId="40"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8" fillId="0" borderId="49" xfId="3" quotePrefix="1"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9" fillId="0" borderId="109" xfId="20"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9" fillId="0" borderId="122" xfId="20"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7" xfId="12" quotePrefix="1"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1"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説明文" xfId="20" builtinId="53"/>
    <cellStyle name="標準" xfId="0" builtinId="0"/>
    <cellStyle name="標準 2" xfId="6" xr:uid="{00000000-0005-0000-0000-000002000000}"/>
    <cellStyle name="標準 2 2" xfId="7" xr:uid="{00000000-0005-0000-0000-000003000000}"/>
    <cellStyle name="標準 2 3" xfId="10" xr:uid="{00000000-0005-0000-0000-000004000000}"/>
    <cellStyle name="標準 3" xfId="11" xr:uid="{00000000-0005-0000-0000-000005000000}"/>
    <cellStyle name="標準 4" xfId="5" xr:uid="{00000000-0005-0000-0000-000006000000}"/>
    <cellStyle name="標準 4_APAHO401600" xfId="1" xr:uid="{00000000-0005-0000-0000-000007000000}"/>
    <cellStyle name="標準 4_APAHO4019001" xfId="4" xr:uid="{00000000-0005-0000-0000-000008000000}"/>
    <cellStyle name="標準 4_ZJ08_022012_青森市_2010" xfId="3"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96042C7D-9EFA-4BEB-9D2A-DD1B90C18BAD}"/>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D076-4842-B3C0-09CCC51568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110787</c:v>
                </c:pt>
                <c:pt idx="1">
                  <c:v>173383</c:v>
                </c:pt>
                <c:pt idx="2">
                  <c:v>186024</c:v>
                </c:pt>
                <c:pt idx="3">
                  <c:v>605110</c:v>
                </c:pt>
                <c:pt idx="4">
                  <c:v>296522</c:v>
                </c:pt>
              </c:numCache>
            </c:numRef>
          </c:val>
          <c:smooth val="0"/>
          <c:extLst>
            <c:ext xmlns:c16="http://schemas.microsoft.com/office/drawing/2014/chart" uri="{C3380CC4-5D6E-409C-BE32-E72D297353CC}">
              <c16:uniqueId val="{00000001-D076-4842-B3C0-09CCC51568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3.02</c:v>
                </c:pt>
                <c:pt idx="1">
                  <c:v>3.26</c:v>
                </c:pt>
                <c:pt idx="2">
                  <c:v>2.94</c:v>
                </c:pt>
                <c:pt idx="3">
                  <c:v>9.0500000000000007</c:v>
                </c:pt>
                <c:pt idx="4">
                  <c:v>5.64</c:v>
                </c:pt>
              </c:numCache>
            </c:numRef>
          </c:val>
          <c:extLst>
            <c:ext xmlns:c16="http://schemas.microsoft.com/office/drawing/2014/chart" uri="{C3380CC4-5D6E-409C-BE32-E72D297353CC}">
              <c16:uniqueId val="{00000000-7BDA-47E7-A614-8757216BE4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40.69</c:v>
                </c:pt>
                <c:pt idx="1">
                  <c:v>40.74</c:v>
                </c:pt>
                <c:pt idx="2">
                  <c:v>40.299999999999997</c:v>
                </c:pt>
                <c:pt idx="3">
                  <c:v>38.619999999999997</c:v>
                </c:pt>
                <c:pt idx="4">
                  <c:v>44.46</c:v>
                </c:pt>
              </c:numCache>
            </c:numRef>
          </c:val>
          <c:extLst>
            <c:ext xmlns:c16="http://schemas.microsoft.com/office/drawing/2014/chart" uri="{C3380CC4-5D6E-409C-BE32-E72D297353CC}">
              <c16:uniqueId val="{00000001-7BDA-47E7-A614-8757216BE4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-3.3</c:v>
                </c:pt>
                <c:pt idx="1">
                  <c:v>-2.1</c:v>
                </c:pt>
                <c:pt idx="2">
                  <c:v>-0.06</c:v>
                </c:pt>
                <c:pt idx="3">
                  <c:v>6.43</c:v>
                </c:pt>
                <c:pt idx="4">
                  <c:v>-3.46</c:v>
                </c:pt>
              </c:numCache>
            </c:numRef>
          </c:val>
          <c:smooth val="0"/>
          <c:extLst>
            <c:ext xmlns:c16="http://schemas.microsoft.com/office/drawing/2014/chart" uri="{C3380CC4-5D6E-409C-BE32-E72D297353CC}">
              <c16:uniqueId val="{00000002-7BDA-47E7-A614-8757216BE4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0F2-4EAD-8D0F-6F98949033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F2-4EAD-8D0F-6F98949033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0F2-4EAD-8D0F-6F98949033CA}"/>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0.08</c:v>
                </c:pt>
                <c:pt idx="4">
                  <c:v>#N/A</c:v>
                </c:pt>
                <c:pt idx="5">
                  <c:v>0.06</c:v>
                </c:pt>
                <c:pt idx="6">
                  <c:v>#N/A</c:v>
                </c:pt>
                <c:pt idx="7">
                  <c:v>0.06</c:v>
                </c:pt>
                <c:pt idx="8">
                  <c:v>#N/A</c:v>
                </c:pt>
                <c:pt idx="9">
                  <c:v>0.06</c:v>
                </c:pt>
              </c:numCache>
            </c:numRef>
          </c:val>
          <c:extLst>
            <c:ext xmlns:c16="http://schemas.microsoft.com/office/drawing/2014/chart" uri="{C3380CC4-5D6E-409C-BE32-E72D297353CC}">
              <c16:uniqueId val="{00000003-50F2-4EAD-8D0F-6F98949033CA}"/>
            </c:ext>
          </c:extLst>
        </c:ser>
        <c:ser>
          <c:idx val="4"/>
          <c:order val="4"/>
          <c:tx>
            <c:strRef>
              <c:f>データシート!$A$31</c:f>
              <c:strCache>
                <c:ptCount val="1"/>
                <c:pt idx="0">
                  <c:v>国民健康保険中央診療所特別会計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0.08</c:v>
                </c:pt>
                <c:pt idx="4">
                  <c:v>#N/A</c:v>
                </c:pt>
                <c:pt idx="5">
                  <c:v>0.34</c:v>
                </c:pt>
                <c:pt idx="6">
                  <c:v>#N/A</c:v>
                </c:pt>
                <c:pt idx="7">
                  <c:v>0.24</c:v>
                </c:pt>
                <c:pt idx="8">
                  <c:v>#N/A</c:v>
                </c:pt>
                <c:pt idx="9">
                  <c:v>0.15</c:v>
                </c:pt>
              </c:numCache>
            </c:numRef>
          </c:val>
          <c:extLst>
            <c:ext xmlns:c16="http://schemas.microsoft.com/office/drawing/2014/chart" uri="{C3380CC4-5D6E-409C-BE32-E72D297353CC}">
              <c16:uniqueId val="{00000004-50F2-4EAD-8D0F-6F98949033C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0.92</c:v>
                </c:pt>
                <c:pt idx="2">
                  <c:v>#N/A</c:v>
                </c:pt>
                <c:pt idx="3">
                  <c:v>1.76</c:v>
                </c:pt>
                <c:pt idx="4">
                  <c:v>#N/A</c:v>
                </c:pt>
                <c:pt idx="5">
                  <c:v>1.45</c:v>
                </c:pt>
                <c:pt idx="6">
                  <c:v>#N/A</c:v>
                </c:pt>
                <c:pt idx="7">
                  <c:v>0.94</c:v>
                </c:pt>
                <c:pt idx="8">
                  <c:v>#N/A</c:v>
                </c:pt>
                <c:pt idx="9">
                  <c:v>1.56</c:v>
                </c:pt>
              </c:numCache>
            </c:numRef>
          </c:val>
          <c:extLst>
            <c:ext xmlns:c16="http://schemas.microsoft.com/office/drawing/2014/chart" uri="{C3380CC4-5D6E-409C-BE32-E72D297353CC}">
              <c16:uniqueId val="{00000005-50F2-4EAD-8D0F-6F98949033C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1.37</c:v>
                </c:pt>
                <c:pt idx="2">
                  <c:v>#N/A</c:v>
                </c:pt>
                <c:pt idx="3">
                  <c:v>0.97</c:v>
                </c:pt>
                <c:pt idx="4">
                  <c:v>#N/A</c:v>
                </c:pt>
                <c:pt idx="5">
                  <c:v>1.41</c:v>
                </c:pt>
                <c:pt idx="6">
                  <c:v>#N/A</c:v>
                </c:pt>
                <c:pt idx="7">
                  <c:v>1.05</c:v>
                </c:pt>
                <c:pt idx="8">
                  <c:v>#N/A</c:v>
                </c:pt>
                <c:pt idx="9">
                  <c:v>2.08</c:v>
                </c:pt>
              </c:numCache>
            </c:numRef>
          </c:val>
          <c:extLst>
            <c:ext xmlns:c16="http://schemas.microsoft.com/office/drawing/2014/chart" uri="{C3380CC4-5D6E-409C-BE32-E72D297353CC}">
              <c16:uniqueId val="{00000006-50F2-4EAD-8D0F-6F98949033CA}"/>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0.83</c:v>
                </c:pt>
                <c:pt idx="2">
                  <c:v>#N/A</c:v>
                </c:pt>
                <c:pt idx="3">
                  <c:v>0.94</c:v>
                </c:pt>
                <c:pt idx="4">
                  <c:v>#N/A</c:v>
                </c:pt>
                <c:pt idx="5">
                  <c:v>0.89</c:v>
                </c:pt>
                <c:pt idx="6">
                  <c:v>#N/A</c:v>
                </c:pt>
                <c:pt idx="7">
                  <c:v>0.62</c:v>
                </c:pt>
                <c:pt idx="8">
                  <c:v>#N/A</c:v>
                </c:pt>
                <c:pt idx="9">
                  <c:v>5.26</c:v>
                </c:pt>
              </c:numCache>
            </c:numRef>
          </c:val>
          <c:extLst>
            <c:ext xmlns:c16="http://schemas.microsoft.com/office/drawing/2014/chart" uri="{C3380CC4-5D6E-409C-BE32-E72D297353CC}">
              <c16:uniqueId val="{00000007-50F2-4EAD-8D0F-6F98949033C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4.99</c:v>
                </c:pt>
                <c:pt idx="2">
                  <c:v>#N/A</c:v>
                </c:pt>
                <c:pt idx="3">
                  <c:v>5.25</c:v>
                </c:pt>
                <c:pt idx="4">
                  <c:v>#N/A</c:v>
                </c:pt>
                <c:pt idx="5">
                  <c:v>4.8</c:v>
                </c:pt>
                <c:pt idx="6">
                  <c:v>#N/A</c:v>
                </c:pt>
                <c:pt idx="7">
                  <c:v>10.64</c:v>
                </c:pt>
                <c:pt idx="8">
                  <c:v>#N/A</c:v>
                </c:pt>
                <c:pt idx="9">
                  <c:v>7.16</c:v>
                </c:pt>
              </c:numCache>
            </c:numRef>
          </c:val>
          <c:extLst>
            <c:ext xmlns:c16="http://schemas.microsoft.com/office/drawing/2014/chart" uri="{C3380CC4-5D6E-409C-BE32-E72D297353CC}">
              <c16:uniqueId val="{00000008-50F2-4EAD-8D0F-6F98949033CA}"/>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1.97</c:v>
                </c:pt>
                <c:pt idx="1">
                  <c:v>#N/A</c:v>
                </c:pt>
                <c:pt idx="2">
                  <c:v>1.99</c:v>
                </c:pt>
                <c:pt idx="3">
                  <c:v>#N/A</c:v>
                </c:pt>
                <c:pt idx="4">
                  <c:v>1.86</c:v>
                </c:pt>
                <c:pt idx="5">
                  <c:v>#N/A</c:v>
                </c:pt>
                <c:pt idx="6">
                  <c:v>1.59</c:v>
                </c:pt>
                <c:pt idx="7">
                  <c:v>#N/A</c:v>
                </c:pt>
                <c:pt idx="8">
                  <c:v>1.52</c:v>
                </c:pt>
                <c:pt idx="9">
                  <c:v>#N/A</c:v>
                </c:pt>
              </c:numCache>
            </c:numRef>
          </c:val>
          <c:extLst>
            <c:ext xmlns:c16="http://schemas.microsoft.com/office/drawing/2014/chart" uri="{C3380CC4-5D6E-409C-BE32-E72D297353CC}">
              <c16:uniqueId val="{00000009-50F2-4EAD-8D0F-6F98949033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311</c:v>
                </c:pt>
                <c:pt idx="5">
                  <c:v>327</c:v>
                </c:pt>
                <c:pt idx="8">
                  <c:v>356</c:v>
                </c:pt>
                <c:pt idx="11">
                  <c:v>419</c:v>
                </c:pt>
                <c:pt idx="14">
                  <c:v>430</c:v>
                </c:pt>
              </c:numCache>
            </c:numRef>
          </c:val>
          <c:extLst>
            <c:ext xmlns:c16="http://schemas.microsoft.com/office/drawing/2014/chart" uri="{C3380CC4-5D6E-409C-BE32-E72D297353CC}">
              <c16:uniqueId val="{00000000-D0EC-4ABF-B6CC-2D450A4964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EC-4ABF-B6CC-2D450A4964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c:v>
                </c:pt>
                <c:pt idx="3">
                  <c:v>6</c:v>
                </c:pt>
                <c:pt idx="6">
                  <c:v>3</c:v>
                </c:pt>
                <c:pt idx="9">
                  <c:v>2</c:v>
                </c:pt>
                <c:pt idx="12">
                  <c:v>1</c:v>
                </c:pt>
              </c:numCache>
            </c:numRef>
          </c:val>
          <c:extLst>
            <c:ext xmlns:c16="http://schemas.microsoft.com/office/drawing/2014/chart" uri="{C3380CC4-5D6E-409C-BE32-E72D297353CC}">
              <c16:uniqueId val="{00000002-D0EC-4ABF-B6CC-2D450A4964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5</c:v>
                </c:pt>
                <c:pt idx="6">
                  <c:v>8</c:v>
                </c:pt>
                <c:pt idx="9">
                  <c:v>11</c:v>
                </c:pt>
                <c:pt idx="12">
                  <c:v>15</c:v>
                </c:pt>
              </c:numCache>
            </c:numRef>
          </c:val>
          <c:extLst>
            <c:ext xmlns:c16="http://schemas.microsoft.com/office/drawing/2014/chart" uri="{C3380CC4-5D6E-409C-BE32-E72D297353CC}">
              <c16:uniqueId val="{00000003-D0EC-4ABF-B6CC-2D450A4964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c:v>
                </c:pt>
                <c:pt idx="3">
                  <c:v>12</c:v>
                </c:pt>
                <c:pt idx="6">
                  <c:v>19</c:v>
                </c:pt>
                <c:pt idx="9">
                  <c:v>13</c:v>
                </c:pt>
                <c:pt idx="12">
                  <c:v>19</c:v>
                </c:pt>
              </c:numCache>
            </c:numRef>
          </c:val>
          <c:extLst>
            <c:ext xmlns:c16="http://schemas.microsoft.com/office/drawing/2014/chart" uri="{C3380CC4-5D6E-409C-BE32-E72D297353CC}">
              <c16:uniqueId val="{00000004-D0EC-4ABF-B6CC-2D450A4964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EC-4ABF-B6CC-2D450A4964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EC-4ABF-B6CC-2D450A4964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371</c:v>
                </c:pt>
                <c:pt idx="3">
                  <c:v>393</c:v>
                </c:pt>
                <c:pt idx="6">
                  <c:v>439</c:v>
                </c:pt>
                <c:pt idx="9">
                  <c:v>518</c:v>
                </c:pt>
                <c:pt idx="12">
                  <c:v>536</c:v>
                </c:pt>
              </c:numCache>
            </c:numRef>
          </c:val>
          <c:extLst>
            <c:ext xmlns:c16="http://schemas.microsoft.com/office/drawing/2014/chart" uri="{C3380CC4-5D6E-409C-BE32-E72D297353CC}">
              <c16:uniqueId val="{00000007-D0EC-4ABF-B6CC-2D450A4964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84</c:v>
                </c:pt>
                <c:pt idx="2">
                  <c:v>#N/A</c:v>
                </c:pt>
                <c:pt idx="3">
                  <c:v>#N/A</c:v>
                </c:pt>
                <c:pt idx="4">
                  <c:v>89</c:v>
                </c:pt>
                <c:pt idx="5">
                  <c:v>#N/A</c:v>
                </c:pt>
                <c:pt idx="6">
                  <c:v>#N/A</c:v>
                </c:pt>
                <c:pt idx="7">
                  <c:v>113</c:v>
                </c:pt>
                <c:pt idx="8">
                  <c:v>#N/A</c:v>
                </c:pt>
                <c:pt idx="9">
                  <c:v>#N/A</c:v>
                </c:pt>
                <c:pt idx="10">
                  <c:v>125</c:v>
                </c:pt>
                <c:pt idx="11">
                  <c:v>#N/A</c:v>
                </c:pt>
                <c:pt idx="12">
                  <c:v>#N/A</c:v>
                </c:pt>
                <c:pt idx="13">
                  <c:v>141</c:v>
                </c:pt>
                <c:pt idx="14">
                  <c:v>#N/A</c:v>
                </c:pt>
              </c:numCache>
            </c:numRef>
          </c:val>
          <c:smooth val="0"/>
          <c:extLst>
            <c:ext xmlns:c16="http://schemas.microsoft.com/office/drawing/2014/chart" uri="{C3380CC4-5D6E-409C-BE32-E72D297353CC}">
              <c16:uniqueId val="{00000008-D0EC-4ABF-B6CC-2D450A4964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3534</c:v>
                </c:pt>
                <c:pt idx="5">
                  <c:v>3563</c:v>
                </c:pt>
                <c:pt idx="8">
                  <c:v>3526</c:v>
                </c:pt>
                <c:pt idx="11">
                  <c:v>3935</c:v>
                </c:pt>
                <c:pt idx="14">
                  <c:v>4046</c:v>
                </c:pt>
              </c:numCache>
            </c:numRef>
          </c:val>
          <c:extLst>
            <c:ext xmlns:c16="http://schemas.microsoft.com/office/drawing/2014/chart" uri="{C3380CC4-5D6E-409C-BE32-E72D297353CC}">
              <c16:uniqueId val="{00000000-7A98-47AB-8542-26C3C7422D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c:v>
                </c:pt>
                <c:pt idx="5">
                  <c:v>2</c:v>
                </c:pt>
                <c:pt idx="8">
                  <c:v>2</c:v>
                </c:pt>
                <c:pt idx="11">
                  <c:v>128</c:v>
                </c:pt>
                <c:pt idx="14">
                  <c:v>124</c:v>
                </c:pt>
              </c:numCache>
            </c:numRef>
          </c:val>
          <c:extLst>
            <c:ext xmlns:c16="http://schemas.microsoft.com/office/drawing/2014/chart" uri="{C3380CC4-5D6E-409C-BE32-E72D297353CC}">
              <c16:uniqueId val="{00000001-7A98-47AB-8542-26C3C7422D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1621</c:v>
                </c:pt>
                <c:pt idx="5">
                  <c:v>1616</c:v>
                </c:pt>
                <c:pt idx="8">
                  <c:v>1670</c:v>
                </c:pt>
                <c:pt idx="11">
                  <c:v>1598</c:v>
                </c:pt>
                <c:pt idx="14">
                  <c:v>1717</c:v>
                </c:pt>
              </c:numCache>
            </c:numRef>
          </c:val>
          <c:extLst>
            <c:ext xmlns:c16="http://schemas.microsoft.com/office/drawing/2014/chart" uri="{C3380CC4-5D6E-409C-BE32-E72D297353CC}">
              <c16:uniqueId val="{00000002-7A98-47AB-8542-26C3C7422D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98-47AB-8542-26C3C7422D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98-47AB-8542-26C3C7422D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98-47AB-8542-26C3C7422D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726</c:v>
                </c:pt>
                <c:pt idx="3">
                  <c:v>731</c:v>
                </c:pt>
                <c:pt idx="6">
                  <c:v>649</c:v>
                </c:pt>
                <c:pt idx="9">
                  <c:v>612</c:v>
                </c:pt>
                <c:pt idx="12">
                  <c:v>608</c:v>
                </c:pt>
              </c:numCache>
            </c:numRef>
          </c:val>
          <c:extLst>
            <c:ext xmlns:c16="http://schemas.microsoft.com/office/drawing/2014/chart" uri="{C3380CC4-5D6E-409C-BE32-E72D297353CC}">
              <c16:uniqueId val="{00000006-7A98-47AB-8542-26C3C7422D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111</c:v>
                </c:pt>
                <c:pt idx="3">
                  <c:v>124</c:v>
                </c:pt>
                <c:pt idx="6">
                  <c:v>116</c:v>
                </c:pt>
                <c:pt idx="9">
                  <c:v>106</c:v>
                </c:pt>
                <c:pt idx="12">
                  <c:v>92</c:v>
                </c:pt>
              </c:numCache>
            </c:numRef>
          </c:val>
          <c:extLst>
            <c:ext xmlns:c16="http://schemas.microsoft.com/office/drawing/2014/chart" uri="{C3380CC4-5D6E-409C-BE32-E72D297353CC}">
              <c16:uniqueId val="{00000007-7A98-47AB-8542-26C3C7422D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65</c:v>
                </c:pt>
                <c:pt idx="3">
                  <c:v>70</c:v>
                </c:pt>
                <c:pt idx="6">
                  <c:v>60</c:v>
                </c:pt>
                <c:pt idx="9">
                  <c:v>71</c:v>
                </c:pt>
                <c:pt idx="12">
                  <c:v>99</c:v>
                </c:pt>
              </c:numCache>
            </c:numRef>
          </c:val>
          <c:extLst>
            <c:ext xmlns:c16="http://schemas.microsoft.com/office/drawing/2014/chart" uri="{C3380CC4-5D6E-409C-BE32-E72D297353CC}">
              <c16:uniqueId val="{00000008-7A98-47AB-8542-26C3C7422D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21</c:v>
                </c:pt>
                <c:pt idx="3">
                  <c:v>15</c:v>
                </c:pt>
                <c:pt idx="6">
                  <c:v>9</c:v>
                </c:pt>
                <c:pt idx="9">
                  <c:v>7</c:v>
                </c:pt>
                <c:pt idx="12">
                  <c:v>5</c:v>
                </c:pt>
              </c:numCache>
            </c:numRef>
          </c:val>
          <c:extLst>
            <c:ext xmlns:c16="http://schemas.microsoft.com/office/drawing/2014/chart" uri="{C3380CC4-5D6E-409C-BE32-E72D297353CC}">
              <c16:uniqueId val="{00000009-7A98-47AB-8542-26C3C7422D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4377</c:v>
                </c:pt>
                <c:pt idx="3">
                  <c:v>4438</c:v>
                </c:pt>
                <c:pt idx="6">
                  <c:v>4451</c:v>
                </c:pt>
                <c:pt idx="9">
                  <c:v>5521</c:v>
                </c:pt>
                <c:pt idx="12">
                  <c:v>5761</c:v>
                </c:pt>
              </c:numCache>
            </c:numRef>
          </c:val>
          <c:extLst>
            <c:ext xmlns:c16="http://schemas.microsoft.com/office/drawing/2014/chart" uri="{C3380CC4-5D6E-409C-BE32-E72D297353CC}">
              <c16:uniqueId val="{0000000A-7A98-47AB-8542-26C3C7422D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142</c:v>
                </c:pt>
                <c:pt idx="2">
                  <c:v>#N/A</c:v>
                </c:pt>
                <c:pt idx="3">
                  <c:v>#N/A</c:v>
                </c:pt>
                <c:pt idx="4">
                  <c:v>197</c:v>
                </c:pt>
                <c:pt idx="5">
                  <c:v>#N/A</c:v>
                </c:pt>
                <c:pt idx="6">
                  <c:v>#N/A</c:v>
                </c:pt>
                <c:pt idx="7">
                  <c:v>88</c:v>
                </c:pt>
                <c:pt idx="8">
                  <c:v>#N/A</c:v>
                </c:pt>
                <c:pt idx="9">
                  <c:v>#N/A</c:v>
                </c:pt>
                <c:pt idx="10">
                  <c:v>655</c:v>
                </c:pt>
                <c:pt idx="11">
                  <c:v>#N/A</c:v>
                </c:pt>
                <c:pt idx="12">
                  <c:v>#N/A</c:v>
                </c:pt>
                <c:pt idx="13">
                  <c:v>679</c:v>
                </c:pt>
                <c:pt idx="14">
                  <c:v>#N/A</c:v>
                </c:pt>
              </c:numCache>
            </c:numRef>
          </c:val>
          <c:smooth val="0"/>
          <c:extLst>
            <c:ext xmlns:c16="http://schemas.microsoft.com/office/drawing/2014/chart" uri="{C3380CC4-5D6E-409C-BE32-E72D297353CC}">
              <c16:uniqueId val="{0000000B-7A98-47AB-8542-26C3C7422D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907</c:v>
                </c:pt>
                <c:pt idx="1">
                  <c:v>964</c:v>
                </c:pt>
                <c:pt idx="2">
                  <c:v>1101</c:v>
                </c:pt>
              </c:numCache>
            </c:numRef>
          </c:val>
          <c:extLst>
            <c:ext xmlns:c16="http://schemas.microsoft.com/office/drawing/2014/chart" uri="{C3380CC4-5D6E-409C-BE32-E72D297353CC}">
              <c16:uniqueId val="{00000000-957A-43A4-83B7-C22AA8571D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65</c:v>
                </c:pt>
                <c:pt idx="1">
                  <c:v>115</c:v>
                </c:pt>
                <c:pt idx="2">
                  <c:v>115</c:v>
                </c:pt>
              </c:numCache>
            </c:numRef>
          </c:val>
          <c:extLst>
            <c:ext xmlns:c16="http://schemas.microsoft.com/office/drawing/2014/chart" uri="{C3380CC4-5D6E-409C-BE32-E72D297353CC}">
              <c16:uniqueId val="{00000001-957A-43A4-83B7-C22AA8571D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458</c:v>
                </c:pt>
                <c:pt idx="1">
                  <c:v>281</c:v>
                </c:pt>
                <c:pt idx="2">
                  <c:v>268</c:v>
                </c:pt>
              </c:numCache>
            </c:numRef>
          </c:val>
          <c:extLst>
            <c:ext xmlns:c16="http://schemas.microsoft.com/office/drawing/2014/chart" uri="{C3380CC4-5D6E-409C-BE32-E72D297353CC}">
              <c16:uniqueId val="{00000002-957A-43A4-83B7-C22AA8571D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{FF206DA0-823C-4ADE-ABD4-2D3C89EBA559}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8EE-4435-917A-8F856401CB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{C574C890-DDDB-4133-ADA9-E694033F8371}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EE-4435-917A-8F856401CB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{8314B725-4A73-407F-A93E-C064D65E9690}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EE-4435-917A-8F856401CB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{B60FFD59-EBE6-4AA3-839B-DACDC0C5F369}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EE-4435-917A-8F856401CB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{DD827A29-81A5-4299-9C6A-4D87ECA3CF80}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EE-4435-917A-8F856401CBC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{1FF93FF0-8103-4839-A021-59D041177821}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8EE-4435-917A-8F856401CBC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{41572C85-F36A-45F5-852D-680A960558CC}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8EE-4435-917A-8F856401CBC8}"/>
                </c:ext>
              </c:extLst>
            </c:dLbl>
            <c:dLbl>
              <c:idx val="24"/>
              <c:layout>
                <c:manualLayout>
                  <c:x val="-3.0189547152788491E-2"/>
                  <c:y val="-7.1890549119365099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{3E9D29B4-B46F-41D4-A368-0B73F84CF1E6}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8EE-4435-917A-8F856401CBC8}"/>
                </c:ext>
              </c:extLst>
            </c:dLbl>
            <c:dLbl>
              <c:idx val="32"/>
              <c:layout>
                <c:manualLayout>
                  <c:x val="-3.3841954147679966E-2"/>
                  <c:y val="-5.7587535092365423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{0B554BA6-AC6D-4748-AA90-4939B0E740E6}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8EE-4435-917A-8F856401CB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55.1</c:v>
                </c:pt>
                <c:pt idx="8">
                  <c:v>55.6</c:v>
                </c:pt>
                <c:pt idx="16">
                  <c:v>57.1</c:v>
                </c:pt>
                <c:pt idx="24">
                  <c:v>53.1</c:v>
                </c:pt>
                <c:pt idx="32">
                  <c:v>53.4</c:v>
                </c:pt>
              </c:numCache>
            </c:numRef>
          </c:xVal>
          <c:yVal>
            <c:numRef>
              <c:f>公会計指標分析・財政指標組合せ分析表!$BP$51:$DC$51</c:f>
              <c:numCache>
                <c:formatCode>#,##0.0;"▲ "#,##0.0</c:formatCode>
                <c:ptCount val="40"/>
                <c:pt idx="0">
                  <c:v>8</c:v>
                </c:pt>
                <c:pt idx="8">
                  <c:v>11.1</c:v>
                </c:pt>
                <c:pt idx="16">
                  <c:v>4.5999999999999996</c:v>
                </c:pt>
                <c:pt idx="24">
                  <c:v>31.3</c:v>
                </c:pt>
                <c:pt idx="32">
                  <c:v>32.9</c:v>
                </c:pt>
              </c:numCache>
            </c:numRef>
          </c:yVal>
          <c:smooth val="0"/>
          <c:extLst>
            <c:ext xmlns:c16="http://schemas.microsoft.com/office/drawing/2014/chart" uri="{C3380CC4-5D6E-409C-BE32-E72D297353CC}">
              <c16:uniqueId val="{00000009-78EE-4435-917A-8F856401CB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{566FAEA8-630E-4C3D-9DBD-38F4CF6C6BCC}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8EE-4435-917A-8F856401CB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{7178514B-867D-4E03-8139-8EF1D56BA263}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EE-4435-917A-8F856401CB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{43D3AD73-27EE-4F18-BE83-DC2DEBA6E481}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EE-4435-917A-8F856401CB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{0938EB41-B9A7-4E66-AF51-1BA9EDFB2FDB}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EE-4435-917A-8F856401CB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{5E6D079F-43FC-4094-AB8A-E4540650ACE0}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EE-4435-917A-8F856401CBC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{6217FF93-A10A-4B7E-A8A6-FC2D34392B30}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8EE-4435-917A-8F856401CBC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{FCC1429A-B9F4-48BC-A0D3-11C966AED0BA}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8EE-4435-917A-8F856401CBC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{E3D240E6-783C-4A10-BEE2-A67E6C3F7F1B}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8EE-4435-917A-8F856401CBC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{DFB957C0-2CD9-46E6-828D-C167CAA02FCA}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8EE-4435-917A-8F856401CB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8EE-4435-917A-8F856401CBC8}"/>
            </c:ext>
          </c:extLst>
        </c:ser>
        <c:dLbls>
          <c:showLegendKey val="0"/>
          <c:showVal val="1"/>
          <c:showCatName val="0"/>
          <c:showSerName val="0"/>
          <c:showPercent val="0"/>
          <c:showBubbleSize val="0"/>
        </c:dLbls>
        <c:axId val="46179840"/>
        <c:axId val="46181760"/>
      </c:scatterChart>
      <c:valAx>
        <c:axId val="46179840"/>
        <c:scaling>
          <c:orientation val="maxMin"/>
          <c:max val="63"/>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{76DC1B97-E048-41E9-A1FC-E6B291658E44}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9CB-4A77-9A2C-2D4E635F72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{AD1E10A4-E2BF-4C8D-B400-239E0C6BA095}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CB-4A77-9A2C-2D4E635F72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{AD6ACA7A-AEA6-4058-8A9B-782A16F19A85}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CB-4A77-9A2C-2D4E635F72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{B4D7E5B9-9DD8-4922-8161-AF9FD252D3E3}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CB-4A77-9A2C-2D4E635F72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{D4DF4FA5-D438-418F-84F4-E4013D9C55FF}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CB-4A77-9A2C-2D4E635F724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{3E342B2B-1129-40AA-B00A-8E90BCC1DE10}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9CB-4A77-9A2C-2D4E635F724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{937D00C6-7314-4B8A-B9DA-16F616618B64}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9CB-4A77-9A2C-2D4E635F724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{02C8F9E3-1731-46A8-90A7-B303008F3A3D}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9CB-4A77-9A2C-2D4E635F724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{A8FEC578-A5E0-4777-8F73-97CAAA4B3E61}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9CB-4A77-9A2C-2D4E635F72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4.8</c:v>
                </c:pt>
                <c:pt idx="16">
                  <c:v>5.2</c:v>
                </c:pt>
                <c:pt idx="24">
                  <c:v>5.6</c:v>
                </c:pt>
                <c:pt idx="32">
                  <c:v>6.2</c:v>
                </c:pt>
              </c:numCache>
            </c:numRef>
          </c:xVal>
          <c:yVal>
            <c:numRef>
              <c:f>公会計指標分析・財政指標組合せ分析表!$BP$73:$DC$73</c:f>
              <c:numCache>
                <c:formatCode>#,##0.0;"▲ "#,##0.0</c:formatCode>
                <c:ptCount val="40"/>
                <c:pt idx="0">
                  <c:v>8</c:v>
                </c:pt>
                <c:pt idx="8">
                  <c:v>11.1</c:v>
                </c:pt>
                <c:pt idx="16">
                  <c:v>4.5999999999999996</c:v>
                </c:pt>
                <c:pt idx="24">
                  <c:v>31.3</c:v>
                </c:pt>
                <c:pt idx="32">
                  <c:v>32.9</c:v>
                </c:pt>
              </c:numCache>
            </c:numRef>
          </c:yVal>
          <c:smooth val="0"/>
          <c:extLst>
            <c:ext xmlns:c16="http://schemas.microsoft.com/office/drawing/2014/chart" uri="{C3380CC4-5D6E-409C-BE32-E72D297353CC}">
              <c16:uniqueId val="{00000009-19CB-4A77-9A2C-2D4E635F724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{03856F6B-C6E1-40E8-9B53-BB5DED6CB134}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9CB-4A77-9A2C-2D4E635F724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{92BE74F3-FE02-4E38-9C47-149CB9CA8727}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CB-4A77-9A2C-2D4E635F72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{AA39703E-7FC9-4E4C-B3E3-D737323CE7D3}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CB-4A77-9A2C-2D4E635F72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{EDFB7DAE-5215-4171-9570-C4D236F6200E}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CB-4A77-9A2C-2D4E635F72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{FF2F6549-E5E4-40F8-98B3-26D168207E88}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CB-4A77-9A2C-2D4E635F724E}"/>
                </c:ext>
              </c:extLst>
            </c:dLbl>
            <c:dLbl>
              <c:idx val="8"/>
              <c:layout>
                <c:manualLayout>
                  <c:x val="-1.817180363723253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{F960F866-8470-47E1-B179-5D3046381ABA}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9CB-4A77-9A2C-2D4E635F724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{066E2BFE-17F2-4783-AC7E-FBE002E4C67F}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9CB-4A77-9A2C-2D4E635F724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{943347E6-8F7A-47EC-A29C-442ECD0FCAF0}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9CB-4A77-9A2C-2D4E635F724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{1F227471-4180-4F5C-87D9-3B949B246FAF}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9CB-4A77-9A2C-2D4E635F72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9CB-4A77-9A2C-2D4E635F724E}"/>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a:solidFill>
                <a:schemeClr val="tx1"/>
              </a:solidFill>
              <a:effectLst/>
              <a:latin typeface="+mn-lt"/>
              <a:ea typeface="+mn-ea"/>
              <a:cs typeface="+mn-cs"/>
            </a:rPr>
            <a:t>　</a:t>
          </a:r>
          <a:r>
            <a:rPr lang="ja-JP" altLang="en-US" sz="1100" b="0">
              <a:solidFill>
                <a:schemeClr val="tx1"/>
              </a:solidFill>
              <a:effectLst/>
              <a:latin typeface="+mn-lt"/>
              <a:ea typeface="+mn-ea"/>
              <a:cs typeface="+mn-cs"/>
            </a:rPr>
            <a:t>平成</a:t>
          </a:r>
          <a:r>
            <a:rPr lang="en-US" altLang="ja-JP" sz="1100" b="0">
              <a:solidFill>
                <a:schemeClr val="tx1"/>
              </a:solidFill>
              <a:effectLst/>
              <a:latin typeface="+mn-lt"/>
              <a:ea typeface="+mn-ea"/>
              <a:cs typeface="+mn-cs"/>
            </a:rPr>
            <a:t>16</a:t>
          </a:r>
          <a:r>
            <a:rPr lang="ja-JP" altLang="en-US" sz="1100" b="0">
              <a:solidFill>
                <a:schemeClr val="tx1"/>
              </a:solidFill>
              <a:effectLst/>
              <a:latin typeface="+mn-lt"/>
              <a:ea typeface="+mn-ea"/>
              <a:cs typeface="+mn-cs"/>
            </a:rPr>
            <a:t>年度から平成</a:t>
          </a:r>
          <a:r>
            <a:rPr lang="en-US" altLang="ja-JP" sz="1100" b="0">
              <a:solidFill>
                <a:schemeClr val="tx1"/>
              </a:solidFill>
              <a:effectLst/>
              <a:latin typeface="+mn-lt"/>
              <a:ea typeface="+mn-ea"/>
              <a:cs typeface="+mn-cs"/>
            </a:rPr>
            <a:t>23</a:t>
          </a:r>
          <a:r>
            <a:rPr lang="ja-JP" altLang="en-US" sz="1100" b="0">
              <a:solidFill>
                <a:schemeClr val="tx1"/>
              </a:solidFill>
              <a:effectLst/>
              <a:latin typeface="+mn-lt"/>
              <a:ea typeface="+mn-ea"/>
              <a:cs typeface="+mn-cs"/>
            </a:rPr>
            <a:t>年度の８年間において、普通建設事業に係る新規地方債の発行を抑制した結果、元利償還金は減少傾向で推移していたが、平成</a:t>
          </a:r>
          <a:r>
            <a:rPr lang="en-US" altLang="ja-JP" sz="1100" b="0">
              <a:solidFill>
                <a:schemeClr val="tx1"/>
              </a:solidFill>
              <a:effectLst/>
              <a:latin typeface="+mn-lt"/>
              <a:ea typeface="+mn-ea"/>
              <a:cs typeface="+mn-cs"/>
            </a:rPr>
            <a:t>24</a:t>
          </a:r>
          <a:r>
            <a:rPr lang="ja-JP" altLang="en-US" sz="1100" b="0">
              <a:solidFill>
                <a:schemeClr val="tx1"/>
              </a:solidFill>
              <a:effectLst/>
              <a:latin typeface="+mn-lt"/>
              <a:ea typeface="+mn-ea"/>
              <a:cs typeface="+mn-cs"/>
            </a:rPr>
            <a:t>年度以降は、松野中学校建設事業や宇和島地区広域事務組合における汚泥再生処理センター建設事業及び熱回収施設等建設事業等の財源として多額の地方債を発行したことにより、</a:t>
          </a:r>
          <a:r>
            <a:rPr lang="en-US" altLang="ja-JP" sz="1100" b="0">
              <a:solidFill>
                <a:schemeClr val="tx1"/>
              </a:solidFill>
              <a:effectLst/>
              <a:latin typeface="+mn-lt"/>
              <a:ea typeface="+mn-ea"/>
              <a:cs typeface="+mn-cs"/>
            </a:rPr>
            <a:t>平成29年度を機に</a:t>
          </a:r>
          <a:r>
            <a:rPr lang="ja-JP" altLang="en-US" sz="1100" b="0">
              <a:solidFill>
                <a:schemeClr val="tx1"/>
              </a:solidFill>
              <a:effectLst/>
              <a:latin typeface="+mn-lt"/>
              <a:ea typeface="+mn-ea"/>
              <a:cs typeface="+mn-cs"/>
            </a:rPr>
            <a:t>上昇</a:t>
          </a:r>
          <a:r>
            <a:rPr lang="en-US" altLang="ja-JP" sz="1100" b="0">
              <a:solidFill>
                <a:schemeClr val="tx1"/>
              </a:solidFill>
              <a:effectLst/>
              <a:latin typeface="+mn-lt"/>
              <a:ea typeface="+mn-ea"/>
              <a:cs typeface="+mn-cs"/>
            </a:rPr>
            <a:t>に転じていることから、今後は更なる事業の厳選等により、地方債の発行抑制に努める必要がある。</a:t>
          </a:r>
          <a:endParaRPr lang="ja-JP" altLang="ja-JP" sz="14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b="0">
              <a:solidFill>
                <a:schemeClr val="tx1"/>
              </a:solidFill>
              <a:effectLst/>
              <a:latin typeface="+mn-lt"/>
              <a:ea typeface="+mn-ea"/>
              <a:cs typeface="+mn-cs"/>
            </a:rPr>
            <a:t>　将来負担額の主なものは、地方債現在高と退職手当負担見込額となっている。</a:t>
          </a:r>
          <a:endParaRPr lang="ja-JP" altLang="ja-JP" sz="1100">
            <a:solidFill>
              <a:schemeClr val="tx1"/>
            </a:solidFill>
            <a:effectLst/>
          </a:endParaRPr>
        </a:p>
        <a:p>
          <a:r>
            <a:rPr lang="en-US" altLang="ja-JP" sz="1000" b="0">
              <a:solidFill>
                <a:schemeClr val="tx1"/>
              </a:solidFill>
              <a:effectLst/>
              <a:latin typeface="+mn-lt"/>
              <a:ea typeface="+mn-ea"/>
              <a:cs typeface="+mn-cs"/>
            </a:rPr>
            <a:t>　地方債現在高は、25年度の松野中学校建設事業をはじめ</a:t>
          </a:r>
          <a:r>
            <a:rPr lang="ja-JP" altLang="ja-JP" sz="1000" b="0">
              <a:solidFill>
                <a:schemeClr val="tx1"/>
              </a:solidFill>
              <a:effectLst/>
              <a:latin typeface="+mn-lt"/>
              <a:ea typeface="+mn-ea"/>
              <a:cs typeface="+mn-cs"/>
            </a:rPr>
            <a:t>、</a:t>
          </a:r>
          <a:r>
            <a:rPr lang="en-US" altLang="ja-JP" sz="1000" b="0">
              <a:solidFill>
                <a:schemeClr val="tx1"/>
              </a:solidFill>
              <a:effectLst/>
              <a:latin typeface="+mn-lt"/>
              <a:ea typeface="+mn-ea"/>
              <a:cs typeface="+mn-cs"/>
            </a:rPr>
            <a:t>27</a:t>
          </a:r>
          <a:r>
            <a:rPr lang="ja-JP" altLang="ja-JP" sz="1000" b="0">
              <a:solidFill>
                <a:schemeClr val="tx1"/>
              </a:solidFill>
              <a:effectLst/>
              <a:latin typeface="+mn-lt"/>
              <a:ea typeface="+mn-ea"/>
              <a:cs typeface="+mn-cs"/>
            </a:rPr>
            <a:t>・</a:t>
          </a:r>
          <a:r>
            <a:rPr lang="en-US" altLang="ja-JP" sz="1000" b="0">
              <a:solidFill>
                <a:schemeClr val="tx1"/>
              </a:solidFill>
              <a:effectLst/>
              <a:latin typeface="+mn-lt"/>
              <a:ea typeface="+mn-ea"/>
              <a:cs typeface="+mn-cs"/>
            </a:rPr>
            <a:t>28</a:t>
          </a:r>
          <a:r>
            <a:rPr lang="ja-JP" altLang="ja-JP" sz="1000" b="0">
              <a:solidFill>
                <a:schemeClr val="tx1"/>
              </a:solidFill>
              <a:effectLst/>
              <a:latin typeface="+mn-lt"/>
              <a:ea typeface="+mn-ea"/>
              <a:cs typeface="+mn-cs"/>
            </a:rPr>
            <a:t>年度には、宇和島地区広域事務組合における熱回収施設・汚泥再生処理センター建設事業が、</a:t>
          </a:r>
          <a:r>
            <a:rPr lang="en-US" altLang="ja-JP" sz="1000" b="0">
              <a:solidFill>
                <a:schemeClr val="tx1"/>
              </a:solidFill>
              <a:effectLst/>
              <a:latin typeface="+mn-lt"/>
              <a:ea typeface="+mn-ea"/>
              <a:cs typeface="+mn-cs"/>
            </a:rPr>
            <a:t>28</a:t>
          </a:r>
          <a:r>
            <a:rPr lang="ja-JP" altLang="ja-JP" sz="1000" b="0">
              <a:solidFill>
                <a:schemeClr val="tx1"/>
              </a:solidFill>
              <a:effectLst/>
              <a:latin typeface="+mn-lt"/>
              <a:ea typeface="+mn-ea"/>
              <a:cs typeface="+mn-cs"/>
            </a:rPr>
            <a:t>・</a:t>
          </a:r>
          <a:r>
            <a:rPr lang="en-US" altLang="ja-JP" sz="1000" b="0">
              <a:solidFill>
                <a:schemeClr val="tx1"/>
              </a:solidFill>
              <a:effectLst/>
              <a:latin typeface="+mn-lt"/>
              <a:ea typeface="+mn-ea"/>
              <a:cs typeface="+mn-cs"/>
            </a:rPr>
            <a:t>29</a:t>
          </a:r>
          <a:r>
            <a:rPr lang="ja-JP" altLang="ja-JP" sz="1000" b="0">
              <a:solidFill>
                <a:schemeClr val="tx1"/>
              </a:solidFill>
              <a:effectLst/>
              <a:latin typeface="+mn-lt"/>
              <a:ea typeface="+mn-ea"/>
              <a:cs typeface="+mn-cs"/>
            </a:rPr>
            <a:t>年度には定住住宅建設事業、令和元年度からは新庁舎建設事業が開始されており、近年は、地方創生に対応した各種</a:t>
          </a:r>
          <a:r>
            <a:rPr lang="en-US" altLang="ja-JP" sz="1000" b="0">
              <a:solidFill>
                <a:schemeClr val="tx1"/>
              </a:solidFill>
              <a:effectLst/>
              <a:latin typeface="+mn-lt"/>
              <a:ea typeface="+mn-ea"/>
              <a:cs typeface="+mn-cs"/>
            </a:rPr>
            <a:t>重点プロジェクト事業の実施によ</a:t>
          </a:r>
          <a:r>
            <a:rPr lang="ja-JP" altLang="ja-JP" sz="1000" b="0">
              <a:solidFill>
                <a:schemeClr val="tx1"/>
              </a:solidFill>
              <a:effectLst/>
              <a:latin typeface="+mn-lt"/>
              <a:ea typeface="+mn-ea"/>
              <a:cs typeface="+mn-cs"/>
            </a:rPr>
            <a:t>る起債の発行により、</a:t>
          </a:r>
          <a:r>
            <a:rPr lang="en-US" altLang="ja-JP" sz="1000" b="0">
              <a:solidFill>
                <a:schemeClr val="tx1"/>
              </a:solidFill>
              <a:effectLst/>
              <a:latin typeface="+mn-lt"/>
              <a:ea typeface="+mn-ea"/>
              <a:cs typeface="+mn-cs"/>
            </a:rPr>
            <a:t>増加傾向となっている。</a:t>
          </a:r>
          <a:endParaRPr lang="ja-JP" altLang="ja-JP" sz="1100">
            <a:solidFill>
              <a:schemeClr val="tx1"/>
            </a:solidFill>
            <a:effectLst/>
          </a:endParaRPr>
        </a:p>
        <a:p>
          <a:r>
            <a:rPr lang="en-US" altLang="ja-JP" sz="1000" b="0">
              <a:solidFill>
                <a:schemeClr val="tx1"/>
              </a:solidFill>
              <a:effectLst/>
              <a:latin typeface="+mn-lt"/>
              <a:ea typeface="+mn-ea"/>
              <a:cs typeface="+mn-cs"/>
            </a:rPr>
            <a:t>　</a:t>
          </a:r>
          <a:r>
            <a:rPr lang="ja-JP" altLang="ja-JP" sz="1000" b="0">
              <a:solidFill>
                <a:schemeClr val="tx1"/>
              </a:solidFill>
              <a:effectLst/>
              <a:latin typeface="+mn-lt"/>
              <a:ea typeface="+mn-ea"/>
              <a:cs typeface="+mn-cs"/>
            </a:rPr>
            <a:t>また、</a:t>
          </a:r>
          <a:r>
            <a:rPr lang="en-US" altLang="ja-JP" sz="1000" b="0">
              <a:solidFill>
                <a:schemeClr val="tx1"/>
              </a:solidFill>
              <a:effectLst/>
              <a:latin typeface="+mn-lt"/>
              <a:ea typeface="+mn-ea"/>
              <a:cs typeface="+mn-cs"/>
            </a:rPr>
            <a:t>充当可能財源等に</a:t>
          </a:r>
          <a:r>
            <a:rPr lang="ja-JP" altLang="ja-JP" sz="1000" b="0">
              <a:solidFill>
                <a:schemeClr val="tx1"/>
              </a:solidFill>
              <a:effectLst/>
              <a:latin typeface="+mn-lt"/>
              <a:ea typeface="+mn-ea"/>
              <a:cs typeface="+mn-cs"/>
            </a:rPr>
            <a:t>おいて</a:t>
          </a:r>
          <a:r>
            <a:rPr lang="ja-JP" altLang="en-US" sz="1000" b="0">
              <a:solidFill>
                <a:schemeClr val="tx1"/>
              </a:solidFill>
              <a:effectLst/>
              <a:latin typeface="+mn-lt"/>
              <a:ea typeface="+mn-ea"/>
              <a:cs typeface="+mn-cs"/>
            </a:rPr>
            <a:t>は</a:t>
          </a:r>
          <a:r>
            <a:rPr lang="ja-JP" altLang="ja-JP" sz="1000" b="0">
              <a:solidFill>
                <a:schemeClr val="tx1"/>
              </a:solidFill>
              <a:effectLst/>
              <a:latin typeface="+mn-lt"/>
              <a:ea typeface="+mn-ea"/>
              <a:cs typeface="+mn-cs"/>
            </a:rPr>
            <a:t>、財政調整基金残高</a:t>
          </a:r>
          <a:r>
            <a:rPr lang="ja-JP" altLang="en-US" sz="1000" b="0">
              <a:solidFill>
                <a:schemeClr val="tx1"/>
              </a:solidFill>
              <a:effectLst/>
              <a:latin typeface="+mn-lt"/>
              <a:ea typeface="+mn-ea"/>
              <a:cs typeface="+mn-cs"/>
            </a:rPr>
            <a:t>が</a:t>
          </a:r>
          <a:r>
            <a:rPr lang="en-US" altLang="ja-JP" sz="1000" b="0">
              <a:solidFill>
                <a:schemeClr val="tx1"/>
              </a:solidFill>
              <a:effectLst/>
              <a:latin typeface="+mn-lt"/>
              <a:ea typeface="+mn-ea"/>
              <a:cs typeface="+mn-cs"/>
            </a:rPr>
            <a:t>、</a:t>
          </a:r>
          <a:r>
            <a:rPr lang="ja-JP" altLang="ja-JP" sz="1000" b="0">
              <a:solidFill>
                <a:schemeClr val="tx1"/>
              </a:solidFill>
              <a:effectLst/>
              <a:latin typeface="+mn-lt"/>
              <a:ea typeface="+mn-ea"/>
              <a:cs typeface="+mn-cs"/>
            </a:rPr>
            <a:t>令和</a:t>
          </a:r>
          <a:r>
            <a:rPr lang="ja-JP" altLang="en-US" sz="1000" b="0">
              <a:solidFill>
                <a:schemeClr val="tx1"/>
              </a:solidFill>
              <a:effectLst/>
              <a:latin typeface="+mn-lt"/>
              <a:ea typeface="+mn-ea"/>
              <a:cs typeface="+mn-cs"/>
            </a:rPr>
            <a:t>４</a:t>
          </a:r>
          <a:r>
            <a:rPr lang="ja-JP" altLang="ja-JP" sz="1000" b="0">
              <a:solidFill>
                <a:schemeClr val="tx1"/>
              </a:solidFill>
              <a:effectLst/>
              <a:latin typeface="+mn-lt"/>
              <a:ea typeface="+mn-ea"/>
              <a:cs typeface="+mn-cs"/>
            </a:rPr>
            <a:t>年度に</a:t>
          </a:r>
          <a:r>
            <a:rPr lang="en-US" altLang="ja-JP" sz="1000" b="0">
              <a:solidFill>
                <a:schemeClr val="tx1"/>
              </a:solidFill>
              <a:effectLst/>
              <a:latin typeface="+mn-lt"/>
              <a:ea typeface="+mn-ea"/>
              <a:cs typeface="+mn-cs"/>
            </a:rPr>
            <a:t>歳計剰余金処分による積立てを行うとともに、財源不足に対する取崩し</a:t>
          </a:r>
          <a:r>
            <a:rPr lang="ja-JP" altLang="ja-JP" sz="1000" b="0">
              <a:solidFill>
                <a:schemeClr val="tx1"/>
              </a:solidFill>
              <a:effectLst/>
              <a:latin typeface="+mn-lt"/>
              <a:ea typeface="+mn-ea"/>
              <a:cs typeface="+mn-cs"/>
            </a:rPr>
            <a:t>が不要となったため、基金の</a:t>
          </a:r>
          <a:r>
            <a:rPr lang="ja-JP" altLang="ja-JP" sz="1000">
              <a:solidFill>
                <a:schemeClr val="tx1"/>
              </a:solidFill>
              <a:effectLst/>
              <a:latin typeface="+mn-lt"/>
              <a:ea typeface="+mn-ea"/>
              <a:cs typeface="+mn-cs"/>
            </a:rPr>
            <a:t>積み増しができたことにより増となっている。</a:t>
          </a:r>
          <a:endParaRPr lang="ja-JP" altLang="ja-JP" sz="1100">
            <a:solidFill>
              <a:schemeClr val="tx1"/>
            </a:solidFill>
            <a:effectLst/>
          </a:endParaRPr>
        </a:p>
        <a:p>
          <a:pPr eaLnBrk="1" fontAlgn="auto" latinLnBrk="0" hangingPunct="1"/>
          <a:r>
            <a:rPr lang="ja-JP" altLang="ja-JP" sz="1000">
              <a:solidFill>
                <a:schemeClr val="tx1"/>
              </a:solidFill>
              <a:effectLst/>
              <a:latin typeface="+mn-lt"/>
              <a:ea typeface="+mn-ea"/>
              <a:cs typeface="+mn-cs"/>
            </a:rPr>
            <a:t>　</a:t>
          </a:r>
          <a:r>
            <a:rPr lang="en-US" altLang="ja-JP" sz="1000" b="0">
              <a:solidFill>
                <a:schemeClr val="tx1"/>
              </a:solidFill>
              <a:effectLst/>
              <a:latin typeface="+mn-lt"/>
              <a:ea typeface="+mn-ea"/>
              <a:cs typeface="+mn-cs"/>
            </a:rPr>
            <a:t>今後</a:t>
          </a:r>
          <a:r>
            <a:rPr lang="ja-JP" altLang="ja-JP" sz="1000" b="0">
              <a:solidFill>
                <a:schemeClr val="tx1"/>
              </a:solidFill>
              <a:effectLst/>
              <a:latin typeface="+mn-lt"/>
              <a:ea typeface="+mn-ea"/>
              <a:cs typeface="+mn-cs"/>
            </a:rPr>
            <a:t>においても、</a:t>
          </a:r>
          <a:r>
            <a:rPr lang="en-US" altLang="ja-JP" sz="1000" b="0">
              <a:solidFill>
                <a:schemeClr val="tx1"/>
              </a:solidFill>
              <a:effectLst/>
              <a:latin typeface="+mn-lt"/>
              <a:ea typeface="+mn-ea"/>
              <a:cs typeface="+mn-cs"/>
            </a:rPr>
            <a:t>更なる行財政改革等に取り組み、事業の厳選による普通建設事業費や人件費等の抑制に努める必要がある。</a:t>
          </a:r>
          <a:endParaRPr lang="ja-JP" altLang="ja-JP" sz="11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chemeClr val="tx1"/>
              </a:solidFill>
              <a:effectLst/>
              <a:latin typeface="+mn-lt"/>
              <a:ea typeface="+mn-ea"/>
              <a:cs typeface="+mn-cs"/>
            </a:rPr>
            <a:t>（増減理由）</a:t>
          </a:r>
          <a:endParaRPr lang="ja-JP" altLang="ja-JP" sz="1600">
            <a:solidFill>
              <a:schemeClr val="tx1"/>
            </a:solidFill>
            <a:effectLst/>
          </a:endParaRPr>
        </a:p>
        <a:p>
          <a:r>
            <a:rPr lang="en-US" altLang="ja-JP" sz="1200" b="0">
              <a:solidFill>
                <a:schemeClr val="tx1"/>
              </a:solidFill>
              <a:effectLst/>
              <a:latin typeface="+mn-lt"/>
              <a:ea typeface="+mn-ea"/>
              <a:cs typeface="+mn-cs"/>
            </a:rPr>
            <a:t>　28年度まで増加傾向であった財政調整基金については、近年実施してきた中学校建設事業をはじめ、宇和島地区広域事務組合における汚泥再生処理センター及び熱回収施設等建設事業、虹の森公園及び森の国ぽっぽ温泉改修事業等の大型建設事業の実施に伴い、多額の地方債を発行したことによる公債費の増を主要因として、</a:t>
          </a:r>
          <a:r>
            <a:rPr lang="ja-JP" altLang="ja-JP" sz="1200" b="0">
              <a:solidFill>
                <a:schemeClr val="tx1"/>
              </a:solidFill>
              <a:effectLst/>
              <a:latin typeface="+mn-lt"/>
              <a:ea typeface="+mn-ea"/>
              <a:cs typeface="+mn-cs"/>
            </a:rPr>
            <a:t>財源不足に対応するため令和元年度まで取崩しを余儀なくされていたところであるが、</a:t>
          </a:r>
          <a:r>
            <a:rPr lang="ja-JP" altLang="en-US" sz="1200" b="0">
              <a:solidFill>
                <a:schemeClr val="tx1"/>
              </a:solidFill>
              <a:effectLst/>
              <a:latin typeface="+mn-lt"/>
              <a:ea typeface="+mn-ea"/>
              <a:cs typeface="+mn-cs"/>
            </a:rPr>
            <a:t>令和２年度から令和４年度においては、新型コロナウイルス感染症の影響による事業費の縮小等により</a:t>
          </a:r>
          <a:r>
            <a:rPr lang="ja-JP" altLang="ja-JP" sz="1200" b="0">
              <a:solidFill>
                <a:schemeClr val="tx1"/>
              </a:solidFill>
              <a:effectLst/>
              <a:latin typeface="+mn-lt"/>
              <a:ea typeface="+mn-ea"/>
              <a:cs typeface="+mn-cs"/>
            </a:rPr>
            <a:t>取崩しが不要と</a:t>
          </a:r>
          <a:r>
            <a:rPr lang="ja-JP" altLang="en-US" sz="1200" b="0">
              <a:solidFill>
                <a:schemeClr val="tx1"/>
              </a:solidFill>
              <a:effectLst/>
              <a:latin typeface="+mn-lt"/>
              <a:ea typeface="+mn-ea"/>
              <a:cs typeface="+mn-cs"/>
            </a:rPr>
            <a:t>なっており、令和４年度末の基金全体の残高は対前年度比</a:t>
          </a:r>
          <a:r>
            <a:rPr lang="en-US" altLang="ja-JP" sz="1200" b="0">
              <a:solidFill>
                <a:schemeClr val="tx1"/>
              </a:solidFill>
              <a:effectLst/>
              <a:latin typeface="+mn-lt"/>
              <a:ea typeface="+mn-ea"/>
              <a:cs typeface="+mn-cs"/>
            </a:rPr>
            <a:t>125</a:t>
          </a:r>
          <a:r>
            <a:rPr lang="ja-JP" altLang="en-US" sz="1200" b="0">
              <a:solidFill>
                <a:schemeClr val="tx1"/>
              </a:solidFill>
              <a:effectLst/>
              <a:latin typeface="+mn-lt"/>
              <a:ea typeface="+mn-ea"/>
              <a:cs typeface="+mn-cs"/>
            </a:rPr>
            <a:t>百万円・</a:t>
          </a:r>
          <a:r>
            <a:rPr lang="en-US" altLang="ja-JP" sz="1200" b="0">
              <a:solidFill>
                <a:schemeClr val="tx1"/>
              </a:solidFill>
              <a:effectLst/>
              <a:latin typeface="+mn-lt"/>
              <a:ea typeface="+mn-ea"/>
              <a:cs typeface="+mn-cs"/>
            </a:rPr>
            <a:t>9.2</a:t>
          </a:r>
          <a:r>
            <a:rPr lang="ja-JP" altLang="en-US" sz="1200" b="0">
              <a:solidFill>
                <a:schemeClr val="tx1"/>
              </a:solidFill>
              <a:effectLst/>
              <a:latin typeface="+mn-lt"/>
              <a:ea typeface="+mn-ea"/>
              <a:cs typeface="+mn-cs"/>
            </a:rPr>
            <a:t>ポイント増となっている</a:t>
          </a:r>
          <a:r>
            <a:rPr lang="ja-JP" altLang="ja-JP" sz="1200" b="0">
              <a:solidFill>
                <a:schemeClr val="tx1"/>
              </a:solidFill>
              <a:effectLst/>
              <a:latin typeface="+mn-lt"/>
              <a:ea typeface="+mn-ea"/>
              <a:cs typeface="+mn-cs"/>
            </a:rPr>
            <a:t>。</a:t>
          </a:r>
          <a:endParaRPr lang="en-US" altLang="ja-JP" sz="1200" b="0">
            <a:solidFill>
              <a:schemeClr val="tx1"/>
            </a:solidFill>
            <a:effectLst/>
            <a:latin typeface="+mn-lt"/>
            <a:ea typeface="+mn-ea"/>
            <a:cs typeface="+mn-cs"/>
          </a:endParaRPr>
        </a:p>
        <a:p>
          <a:r>
            <a:rPr lang="en-US" altLang="ja-JP" sz="1200" b="0">
              <a:solidFill>
                <a:schemeClr val="tx1"/>
              </a:solidFill>
              <a:effectLst/>
              <a:latin typeface="+mn-lt"/>
              <a:ea typeface="+mn-ea"/>
              <a:cs typeface="+mn-cs"/>
            </a:rPr>
            <a:t>（今後の方針）</a:t>
          </a:r>
          <a:endParaRPr lang="ja-JP" altLang="ja-JP" sz="1600">
            <a:solidFill>
              <a:schemeClr val="tx1"/>
            </a:solidFill>
            <a:effectLst/>
          </a:endParaRPr>
        </a:p>
        <a:p>
          <a:r>
            <a:rPr lang="en-US" altLang="ja-JP" sz="1200" b="0">
              <a:solidFill>
                <a:srgbClr val="FF0000"/>
              </a:solidFill>
              <a:effectLst/>
              <a:latin typeface="+mn-lt"/>
              <a:ea typeface="+mn-ea"/>
              <a:cs typeface="+mn-cs"/>
            </a:rPr>
            <a:t>　</a:t>
          </a:r>
          <a:r>
            <a:rPr lang="ja-JP" altLang="en-US" sz="1200" b="0">
              <a:solidFill>
                <a:schemeClr val="tx1"/>
              </a:solidFill>
              <a:effectLst/>
              <a:latin typeface="+mn-lt"/>
              <a:ea typeface="+mn-ea"/>
              <a:cs typeface="+mn-cs"/>
            </a:rPr>
            <a:t>庁舎建設事業に</a:t>
          </a:r>
          <a:r>
            <a:rPr lang="ja-JP" altLang="ja-JP" sz="1200" b="0">
              <a:solidFill>
                <a:schemeClr val="tx1"/>
              </a:solidFill>
              <a:effectLst/>
              <a:latin typeface="+mn-lt"/>
              <a:ea typeface="+mn-ea"/>
              <a:cs typeface="+mn-cs"/>
            </a:rPr>
            <a:t>多額の地方債を発行するほか、</a:t>
          </a:r>
          <a:r>
            <a:rPr lang="en-US" altLang="ja-JP" sz="1200" b="0">
              <a:solidFill>
                <a:schemeClr val="tx1"/>
              </a:solidFill>
              <a:effectLst/>
              <a:latin typeface="+mn-lt"/>
              <a:ea typeface="+mn-ea"/>
              <a:cs typeface="+mn-cs"/>
            </a:rPr>
            <a:t>近年</a:t>
          </a:r>
          <a:r>
            <a:rPr lang="ja-JP" altLang="ja-JP" sz="1200" b="0">
              <a:solidFill>
                <a:schemeClr val="tx1"/>
              </a:solidFill>
              <a:effectLst/>
              <a:latin typeface="+mn-lt"/>
              <a:ea typeface="+mn-ea"/>
              <a:cs typeface="+mn-cs"/>
            </a:rPr>
            <a:t>は</a:t>
          </a:r>
          <a:r>
            <a:rPr lang="en-US" altLang="ja-JP" sz="1200" b="0">
              <a:solidFill>
                <a:schemeClr val="tx1"/>
              </a:solidFill>
              <a:effectLst/>
              <a:latin typeface="+mn-lt"/>
              <a:ea typeface="+mn-ea"/>
              <a:cs typeface="+mn-cs"/>
            </a:rPr>
            <a:t>、松野中学校建設事業をはじめとした重点プロジェクト事業の実施に伴</a:t>
          </a:r>
          <a:r>
            <a:rPr lang="ja-JP" altLang="ja-JP" sz="1200" b="0">
              <a:solidFill>
                <a:schemeClr val="tx1"/>
              </a:solidFill>
              <a:effectLst/>
              <a:latin typeface="+mn-lt"/>
              <a:ea typeface="+mn-ea"/>
              <a:cs typeface="+mn-cs"/>
            </a:rPr>
            <a:t>い、</a:t>
          </a:r>
          <a:r>
            <a:rPr lang="en-US" altLang="ja-JP" sz="1200" b="0">
              <a:solidFill>
                <a:schemeClr val="tx1"/>
              </a:solidFill>
              <a:effectLst/>
              <a:latin typeface="+mn-lt"/>
              <a:ea typeface="+mn-ea"/>
              <a:cs typeface="+mn-cs"/>
            </a:rPr>
            <a:t>多額の地方債</a:t>
          </a:r>
          <a:r>
            <a:rPr lang="ja-JP" altLang="ja-JP" sz="1200" b="0">
              <a:solidFill>
                <a:schemeClr val="tx1"/>
              </a:solidFill>
              <a:effectLst/>
              <a:latin typeface="+mn-lt"/>
              <a:ea typeface="+mn-ea"/>
              <a:cs typeface="+mn-cs"/>
            </a:rPr>
            <a:t>を発行している。そのため、今後更に</a:t>
          </a:r>
          <a:r>
            <a:rPr lang="en-US" altLang="ja-JP" sz="1200" b="0">
              <a:solidFill>
                <a:schemeClr val="tx1"/>
              </a:solidFill>
              <a:effectLst/>
              <a:latin typeface="+mn-lt"/>
              <a:ea typeface="+mn-ea"/>
              <a:cs typeface="+mn-cs"/>
            </a:rPr>
            <a:t>公債費が増加傾向で推移</a:t>
          </a:r>
          <a:r>
            <a:rPr lang="ja-JP" altLang="ja-JP" sz="1200" b="0">
              <a:solidFill>
                <a:schemeClr val="tx1"/>
              </a:solidFill>
              <a:effectLst/>
              <a:latin typeface="+mn-lt"/>
              <a:ea typeface="+mn-ea"/>
              <a:cs typeface="+mn-cs"/>
            </a:rPr>
            <a:t>し</a:t>
          </a:r>
          <a:r>
            <a:rPr lang="en-US" altLang="ja-JP" sz="1200" b="0">
              <a:solidFill>
                <a:schemeClr val="tx1"/>
              </a:solidFill>
              <a:effectLst/>
              <a:latin typeface="+mn-lt"/>
              <a:ea typeface="+mn-ea"/>
              <a:cs typeface="+mn-cs"/>
            </a:rPr>
            <a:t>、基金の取り崩しは余儀なくされる</a:t>
          </a:r>
          <a:r>
            <a:rPr lang="ja-JP" altLang="ja-JP" sz="1200" b="0">
              <a:solidFill>
                <a:schemeClr val="tx1"/>
              </a:solidFill>
              <a:effectLst/>
              <a:latin typeface="+mn-lt"/>
              <a:ea typeface="+mn-ea"/>
              <a:cs typeface="+mn-cs"/>
            </a:rPr>
            <a:t>見通しである。</a:t>
          </a:r>
          <a:endParaRPr lang="ja-JP" altLang="ja-JP" sz="1600">
            <a:solidFill>
              <a:schemeClr val="tx1"/>
            </a:solidFill>
            <a:effectLst/>
          </a:endParaRPr>
        </a:p>
        <a:p>
          <a:r>
            <a:rPr lang="en-US" altLang="ja-JP" sz="1200" b="0">
              <a:solidFill>
                <a:schemeClr val="tx1"/>
              </a:solidFill>
              <a:effectLst/>
              <a:latin typeface="+mn-lt"/>
              <a:ea typeface="+mn-ea"/>
              <a:cs typeface="+mn-cs"/>
            </a:rPr>
            <a:t>　今後は、第５次行財政改革大綱や推進プラン等に基づき、更なる事務事業の見直し、施設の統廃合など、歳出の合理化等行財政改革を徹底し健全財政に努める必要がある。</a:t>
          </a:r>
          <a:endParaRPr lang="ja-JP" altLang="ja-JP" sz="1600">
            <a:solidFill>
              <a:schemeClr val="tx1"/>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chemeClr val="tx1"/>
              </a:solidFill>
              <a:effectLst/>
              <a:latin typeface="+mn-lt"/>
              <a:ea typeface="+mn-ea"/>
              <a:cs typeface="+mn-cs"/>
            </a:rPr>
            <a:t>（基金の使途）</a:t>
          </a:r>
          <a:endParaRPr lang="ja-JP" altLang="ja-JP" sz="1200">
            <a:solidFill>
              <a:schemeClr val="tx1"/>
            </a:solidFill>
            <a:effectLst/>
            <a:latin typeface="+mn-lt"/>
          </a:endParaRPr>
        </a:p>
        <a:p>
          <a:r>
            <a:rPr lang="en-US" altLang="ja-JP" sz="1200" b="0">
              <a:solidFill>
                <a:schemeClr val="tx1"/>
              </a:solidFill>
              <a:effectLst/>
              <a:latin typeface="+mn-lt"/>
              <a:ea typeface="+mn-ea"/>
              <a:cs typeface="+mn-cs"/>
            </a:rPr>
            <a:t>　○主な基金</a:t>
          </a:r>
          <a:endParaRPr lang="ja-JP" altLang="ja-JP" sz="1200">
            <a:solidFill>
              <a:schemeClr val="tx1"/>
            </a:solidFill>
            <a:effectLst/>
            <a:latin typeface="+mn-lt"/>
          </a:endParaRPr>
        </a:p>
        <a:p>
          <a:r>
            <a:rPr lang="en-US" altLang="ja-JP" sz="1200" b="0">
              <a:solidFill>
                <a:schemeClr val="tx1"/>
              </a:solidFill>
              <a:effectLst/>
              <a:latin typeface="+mn-lt"/>
              <a:ea typeface="+mn-ea"/>
              <a:cs typeface="+mn-cs"/>
            </a:rPr>
            <a:t>　　・地域福祉基金　</a:t>
          </a:r>
          <a:r>
            <a:rPr lang="ja-JP" altLang="en-US"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　：地域福祉の推進に必要な財源を確保するため</a:t>
          </a:r>
          <a:endParaRPr lang="ja-JP" altLang="ja-JP" sz="1200">
            <a:solidFill>
              <a:schemeClr val="tx1"/>
            </a:solidFill>
            <a:effectLst/>
            <a:latin typeface="+mn-lt"/>
          </a:endParaRPr>
        </a:p>
        <a:p>
          <a:r>
            <a:rPr lang="en-US" altLang="ja-JP" sz="1200" b="0">
              <a:solidFill>
                <a:schemeClr val="tx1"/>
              </a:solidFill>
              <a:effectLst/>
              <a:latin typeface="+mn-lt"/>
              <a:ea typeface="+mn-ea"/>
              <a:cs typeface="+mn-cs"/>
            </a:rPr>
            <a:t>　　・ふるさと応援基金</a:t>
          </a:r>
          <a:r>
            <a:rPr lang="ja-JP" altLang="en-US"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：松野町を応援しようとする個人又は団体から広く寄附金を募り、この寄附金を財源として協働のふるさとづくりを推進</a:t>
          </a:r>
          <a:endParaRPr lang="ja-JP" altLang="ja-JP" sz="1200">
            <a:solidFill>
              <a:schemeClr val="tx1"/>
            </a:solidFill>
            <a:effectLst/>
            <a:latin typeface="+mn-lt"/>
          </a:endParaRPr>
        </a:p>
        <a:p>
          <a:r>
            <a:rPr lang="ja-JP" altLang="ja-JP" sz="1200" b="0">
              <a:solidFill>
                <a:schemeClr val="tx1"/>
              </a:solidFill>
              <a:effectLst/>
              <a:latin typeface="+mn-lt"/>
              <a:ea typeface="+mn-ea"/>
              <a:cs typeface="+mn-cs"/>
            </a:rPr>
            <a:t>　　　　　　　　　</a:t>
          </a:r>
          <a:r>
            <a:rPr lang="ja-JP" altLang="en-US" sz="1200" b="0">
              <a:solidFill>
                <a:schemeClr val="tx1"/>
              </a:solidFill>
              <a:effectLst/>
              <a:latin typeface="+mn-lt"/>
              <a:ea typeface="+mn-ea"/>
              <a:cs typeface="+mn-cs"/>
            </a:rPr>
            <a:t>　</a:t>
          </a:r>
          <a:r>
            <a:rPr lang="ja-JP" altLang="ja-JP"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するため</a:t>
          </a:r>
          <a:endParaRPr lang="ja-JP" altLang="ja-JP" sz="1200">
            <a:solidFill>
              <a:schemeClr val="tx1"/>
            </a:solidFill>
            <a:effectLst/>
            <a:latin typeface="+mn-lt"/>
          </a:endParaRPr>
        </a:p>
        <a:p>
          <a:r>
            <a:rPr lang="ja-JP" altLang="en-US"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・庁舎建設基金　　</a:t>
          </a:r>
          <a:r>
            <a:rPr lang="ja-JP" altLang="ja-JP"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：庁舎の建設に必要な経費の財源を確保するため</a:t>
          </a:r>
        </a:p>
        <a:p>
          <a:r>
            <a:rPr lang="ja-JP" altLang="en-US"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災害対策基金　　</a:t>
          </a:r>
          <a:r>
            <a:rPr lang="ja-JP" altLang="en-US"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：地震や風水害等の自然災害から、町民の生命と財産を守るべく、その予防対策、復旧対策、復興対策等の推進に必要</a:t>
          </a:r>
          <a:endParaRPr lang="ja-JP" altLang="ja-JP" sz="1200">
            <a:solidFill>
              <a:schemeClr val="tx1"/>
            </a:solidFill>
            <a:effectLst/>
            <a:latin typeface="+mn-lt"/>
          </a:endParaRPr>
        </a:p>
        <a:p>
          <a:r>
            <a:rPr lang="ja-JP" altLang="ja-JP" sz="1200" b="0">
              <a:solidFill>
                <a:schemeClr val="tx1"/>
              </a:solidFill>
              <a:effectLst/>
              <a:latin typeface="+mn-lt"/>
              <a:ea typeface="+mn-ea"/>
              <a:cs typeface="+mn-cs"/>
            </a:rPr>
            <a:t>　　　　　　　　　</a:t>
          </a:r>
          <a:r>
            <a:rPr lang="ja-JP" altLang="en-US" sz="1200" b="0">
              <a:solidFill>
                <a:schemeClr val="tx1"/>
              </a:solidFill>
              <a:effectLst/>
              <a:latin typeface="+mn-lt"/>
              <a:ea typeface="+mn-ea"/>
              <a:cs typeface="+mn-cs"/>
            </a:rPr>
            <a:t>　</a:t>
          </a:r>
          <a:r>
            <a:rPr lang="ja-JP" altLang="ja-JP"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な財源を確保するため</a:t>
          </a:r>
          <a:endParaRPr lang="ja-JP" altLang="ja-JP" sz="1200">
            <a:solidFill>
              <a:schemeClr val="tx1"/>
            </a:solidFill>
            <a:effectLst/>
            <a:latin typeface="+mn-lt"/>
          </a:endParaRPr>
        </a:p>
        <a:p>
          <a:r>
            <a:rPr lang="ja-JP" altLang="en-US" sz="1200">
              <a:solidFill>
                <a:schemeClr val="tx1"/>
              </a:solidFill>
              <a:effectLst/>
              <a:latin typeface="+mn-lt"/>
            </a:rPr>
            <a:t>　　・森林環境譲与税基金：森林の整備及びその促進に必要な財源を確保するため</a:t>
          </a:r>
          <a:endParaRPr lang="ja-JP" altLang="ja-JP" sz="1200">
            <a:solidFill>
              <a:schemeClr val="tx1"/>
            </a:solidFill>
            <a:effectLst/>
            <a:latin typeface="+mn-lt"/>
          </a:endParaRPr>
        </a:p>
        <a:p>
          <a:r>
            <a:rPr lang="en-US" altLang="ja-JP" sz="1200" b="0">
              <a:solidFill>
                <a:schemeClr val="tx1"/>
              </a:solidFill>
              <a:effectLst/>
              <a:latin typeface="+mn-lt"/>
              <a:ea typeface="+mn-ea"/>
              <a:cs typeface="+mn-cs"/>
            </a:rPr>
            <a:t>　　・人材育成基金</a:t>
          </a:r>
          <a:r>
            <a:rPr lang="ja-JP" altLang="en-US"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　：国内外の修学奨励、研修その他広範囲の有為な人材育成事業に対し、予算の範囲内で奨学金貸付け又は研修助成を行うため</a:t>
          </a:r>
          <a:endParaRPr lang="ja-JP" altLang="ja-JP" sz="1200">
            <a:solidFill>
              <a:schemeClr val="tx1"/>
            </a:solidFill>
            <a:effectLst/>
            <a:latin typeface="+mn-lt"/>
          </a:endParaRPr>
        </a:p>
        <a:p>
          <a:r>
            <a:rPr lang="en-US" altLang="ja-JP" sz="1200" b="0">
              <a:solidFill>
                <a:schemeClr val="tx1"/>
              </a:solidFill>
              <a:effectLst/>
              <a:latin typeface="+mn-lt"/>
              <a:ea typeface="+mn-ea"/>
              <a:cs typeface="+mn-cs"/>
            </a:rPr>
            <a:t>（今後の方針）</a:t>
          </a:r>
          <a:endParaRPr lang="ja-JP" altLang="ja-JP" sz="1200">
            <a:solidFill>
              <a:schemeClr val="tx1"/>
            </a:solidFill>
            <a:effectLst/>
            <a:latin typeface="+mn-lt"/>
          </a:endParaRPr>
        </a:p>
        <a:p>
          <a:r>
            <a:rPr lang="en-US" altLang="ja-JP" sz="1200" b="0">
              <a:solidFill>
                <a:schemeClr val="tx1"/>
              </a:solidFill>
              <a:effectLst/>
              <a:latin typeface="+mn-lt"/>
              <a:ea typeface="+mn-ea"/>
              <a:cs typeface="+mn-cs"/>
            </a:rPr>
            <a:t>　それぞれ基金の事業目的に応じて、今後の計画に基づき対応することとしている。</a:t>
          </a:r>
          <a:endParaRPr lang="ja-JP" altLang="ja-JP" sz="1200">
            <a:solidFill>
              <a:schemeClr val="tx1"/>
            </a:solidFill>
            <a:effectLst/>
            <a:latin typeface="+mn-lt"/>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chemeClr val="tx1"/>
              </a:solidFill>
              <a:effectLst/>
              <a:latin typeface="+mn-lt"/>
              <a:ea typeface="+mn-ea"/>
              <a:cs typeface="+mn-cs"/>
            </a:rPr>
            <a:t>（増減理由）</a:t>
          </a:r>
          <a:endParaRPr lang="ja-JP" altLang="ja-JP" sz="1600">
            <a:solidFill>
              <a:schemeClr val="tx1"/>
            </a:solidFill>
            <a:effectLst/>
          </a:endParaRPr>
        </a:p>
        <a:p>
          <a:r>
            <a:rPr lang="en-US" altLang="ja-JP" sz="1200" b="0">
              <a:solidFill>
                <a:schemeClr val="tx1"/>
              </a:solidFill>
              <a:effectLst/>
              <a:latin typeface="+mn-lt"/>
              <a:ea typeface="+mn-ea"/>
              <a:cs typeface="+mn-cs"/>
            </a:rPr>
            <a:t>　</a:t>
          </a:r>
          <a:r>
            <a:rPr lang="en-US" altLang="ja-JP" sz="1200" b="0">
              <a:solidFill>
                <a:schemeClr val="tx1"/>
              </a:solidFill>
              <a:effectLst/>
              <a:latin typeface="+mj-lt"/>
              <a:ea typeface="+mn-ea"/>
              <a:cs typeface="+mn-cs"/>
            </a:rPr>
            <a:t>中学校建設事業をはじめ、宇和島地区広域事務組合における汚泥再生処理センター及び熱回収施設等建設事業等、近年大型プロジェクト事業の実施に伴い、多額の地方債を発行したことから公債費が増加しているが、</a:t>
          </a:r>
          <a:r>
            <a:rPr lang="ja-JP" altLang="ja-JP" sz="1200" b="0">
              <a:solidFill>
                <a:schemeClr val="tx1"/>
              </a:solidFill>
              <a:effectLst/>
              <a:latin typeface="+mj-lt"/>
              <a:ea typeface="+mn-ea"/>
              <a:cs typeface="+mn-cs"/>
            </a:rPr>
            <a:t>令和２年度から令和４年度においては、新型コロナウイルス感染症の影響による事業費の縮小等により取崩しが不要となっており、令和４年度末の</a:t>
          </a:r>
          <a:r>
            <a:rPr lang="ja-JP" altLang="en-US" sz="1200" b="0">
              <a:solidFill>
                <a:schemeClr val="tx1"/>
              </a:solidFill>
              <a:effectLst/>
              <a:latin typeface="+mj-lt"/>
              <a:ea typeface="+mn-ea"/>
              <a:cs typeface="+mn-cs"/>
            </a:rPr>
            <a:t>財政調整基金</a:t>
          </a:r>
          <a:r>
            <a:rPr lang="ja-JP" altLang="ja-JP" sz="1200" b="0">
              <a:solidFill>
                <a:schemeClr val="tx1"/>
              </a:solidFill>
              <a:effectLst/>
              <a:latin typeface="+mj-lt"/>
              <a:ea typeface="+mn-ea"/>
              <a:cs typeface="+mn-cs"/>
            </a:rPr>
            <a:t>の残高は対前年度比</a:t>
          </a:r>
          <a:r>
            <a:rPr lang="en-US" altLang="ja-JP" sz="1200" b="0">
              <a:solidFill>
                <a:schemeClr val="tx1"/>
              </a:solidFill>
              <a:effectLst/>
              <a:latin typeface="+mj-lt"/>
              <a:ea typeface="+mn-ea"/>
              <a:cs typeface="+mn-cs"/>
            </a:rPr>
            <a:t>137</a:t>
          </a:r>
          <a:r>
            <a:rPr lang="ja-JP" altLang="ja-JP" sz="1200" b="0">
              <a:solidFill>
                <a:schemeClr val="tx1"/>
              </a:solidFill>
              <a:effectLst/>
              <a:latin typeface="+mj-lt"/>
              <a:ea typeface="+mn-ea"/>
              <a:cs typeface="+mn-cs"/>
            </a:rPr>
            <a:t>百万円・</a:t>
          </a:r>
          <a:r>
            <a:rPr lang="en-US" altLang="ja-JP" sz="1200" b="0">
              <a:solidFill>
                <a:schemeClr val="tx1"/>
              </a:solidFill>
              <a:effectLst/>
              <a:latin typeface="+mj-lt"/>
              <a:ea typeface="+mn-ea"/>
              <a:cs typeface="+mn-cs"/>
            </a:rPr>
            <a:t>14.2</a:t>
          </a:r>
          <a:r>
            <a:rPr lang="ja-JP" altLang="en-US" sz="1200" b="0">
              <a:solidFill>
                <a:schemeClr val="tx1"/>
              </a:solidFill>
              <a:effectLst/>
              <a:latin typeface="+mj-lt"/>
              <a:ea typeface="+mn-ea"/>
              <a:cs typeface="+mn-cs"/>
            </a:rPr>
            <a:t>ポイント</a:t>
          </a:r>
          <a:r>
            <a:rPr lang="ja-JP" altLang="ja-JP" sz="1200" b="0">
              <a:solidFill>
                <a:schemeClr val="tx1"/>
              </a:solidFill>
              <a:effectLst/>
              <a:latin typeface="+mj-lt"/>
              <a:ea typeface="+mn-ea"/>
              <a:cs typeface="+mn-cs"/>
            </a:rPr>
            <a:t>増となっている。</a:t>
          </a:r>
          <a:endParaRPr lang="ja-JP" altLang="ja-JP" sz="1200">
            <a:solidFill>
              <a:schemeClr val="tx1"/>
            </a:solidFill>
            <a:effectLst/>
            <a:latin typeface="+mj-lt"/>
          </a:endParaRPr>
        </a:p>
        <a:p>
          <a:r>
            <a:rPr lang="en-US" altLang="ja-JP" sz="1200" b="0">
              <a:solidFill>
                <a:schemeClr val="tx1"/>
              </a:solidFill>
              <a:effectLst/>
              <a:latin typeface="+mj-lt"/>
              <a:ea typeface="+mn-ea"/>
              <a:cs typeface="+mn-cs"/>
            </a:rPr>
            <a:t>（今後の方針）</a:t>
          </a:r>
          <a:endParaRPr lang="ja-JP" altLang="ja-JP" sz="1200">
            <a:solidFill>
              <a:schemeClr val="tx1"/>
            </a:solidFill>
            <a:effectLst/>
            <a:latin typeface="+mj-lt"/>
          </a:endParaRPr>
        </a:p>
        <a:p>
          <a:r>
            <a:rPr lang="en-US" altLang="ja-JP" sz="1200" b="0">
              <a:solidFill>
                <a:schemeClr val="tx1"/>
              </a:solidFill>
              <a:effectLst/>
              <a:latin typeface="+mn-lt"/>
              <a:ea typeface="+mn-ea"/>
              <a:cs typeface="+mn-cs"/>
            </a:rPr>
            <a:t>　16年度からの普通建設事業に係る新規地方債の発行抑制策の実施に伴い</a:t>
          </a:r>
          <a:r>
            <a:rPr lang="ja-JP" altLang="ja-JP" sz="1200" b="0">
              <a:solidFill>
                <a:schemeClr val="tx1"/>
              </a:solidFill>
              <a:effectLst/>
              <a:latin typeface="+mn-lt"/>
              <a:ea typeface="+mn-ea"/>
              <a:cs typeface="+mn-cs"/>
            </a:rPr>
            <a:t>、</a:t>
          </a:r>
          <a:r>
            <a:rPr lang="en-US" altLang="ja-JP" sz="1200" b="0">
              <a:solidFill>
                <a:schemeClr val="tx1"/>
              </a:solidFill>
              <a:effectLst/>
              <a:latin typeface="+mn-lt"/>
              <a:ea typeface="+mn-ea"/>
              <a:cs typeface="+mn-cs"/>
            </a:rPr>
            <a:t>これまで減少傾向で推移していた公債費については、近年の大型建設事業の実施に伴い多額の地方債を発行したことから、29年度を機に増加に転じており、</a:t>
          </a:r>
          <a:r>
            <a:rPr lang="ja-JP" altLang="ja-JP" sz="1200" b="0">
              <a:solidFill>
                <a:schemeClr val="tx1"/>
              </a:solidFill>
              <a:effectLst/>
              <a:latin typeface="+mn-lt"/>
              <a:ea typeface="+mn-ea"/>
              <a:cs typeface="+mn-cs"/>
            </a:rPr>
            <a:t>中長期財政計画においては、後年度ほど財源不足に対する</a:t>
          </a:r>
          <a:r>
            <a:rPr lang="en-US" altLang="ja-JP" sz="1200" b="0">
              <a:solidFill>
                <a:schemeClr val="tx1"/>
              </a:solidFill>
              <a:effectLst/>
              <a:latin typeface="+mn-lt"/>
              <a:ea typeface="+mn-ea"/>
              <a:cs typeface="+mn-cs"/>
            </a:rPr>
            <a:t>基金の取り崩しは余儀なくされる見込みである。</a:t>
          </a:r>
          <a:endParaRPr lang="ja-JP" altLang="ja-JP" sz="1600">
            <a:solidFill>
              <a:schemeClr val="tx1"/>
            </a:solidFill>
            <a:effectLst/>
          </a:endParaRPr>
        </a:p>
        <a:p>
          <a:r>
            <a:rPr lang="en-US" altLang="ja-JP" sz="1200" b="0">
              <a:solidFill>
                <a:schemeClr val="tx1"/>
              </a:solidFill>
              <a:effectLst/>
              <a:latin typeface="+mn-lt"/>
              <a:ea typeface="+mn-ea"/>
              <a:cs typeface="+mn-cs"/>
            </a:rPr>
            <a:t>　今後は、更なる行財政改革の推進により健全財政を堅持する必要がある。</a:t>
          </a:r>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chemeClr val="tx1"/>
              </a:solidFill>
              <a:effectLst/>
              <a:latin typeface="+mn-lt"/>
              <a:ea typeface="+mn-ea"/>
              <a:cs typeface="+mn-cs"/>
            </a:rPr>
            <a:t>（増減理由）</a:t>
          </a:r>
          <a:endParaRPr lang="ja-JP" altLang="ja-JP" sz="1600">
            <a:solidFill>
              <a:schemeClr val="tx1"/>
            </a:solidFill>
            <a:effectLst/>
          </a:endParaRPr>
        </a:p>
        <a:p>
          <a:r>
            <a:rPr lang="en-US" altLang="ja-JP" sz="1200" b="0">
              <a:solidFill>
                <a:schemeClr val="tx1"/>
              </a:solidFill>
              <a:effectLst/>
              <a:latin typeface="+mn-lt"/>
              <a:ea typeface="+mn-ea"/>
              <a:cs typeface="+mn-cs"/>
            </a:rPr>
            <a:t>　</a:t>
          </a:r>
          <a:r>
            <a:rPr lang="ja-JP" altLang="en-US" sz="1200" b="0">
              <a:solidFill>
                <a:schemeClr val="tx1"/>
              </a:solidFill>
              <a:effectLst/>
              <a:latin typeface="+mn-lt"/>
              <a:ea typeface="+mn-ea"/>
              <a:cs typeface="+mn-cs"/>
            </a:rPr>
            <a:t>令和４年度には利子分以外の積立や取崩は行っていないため、増減はしていない。</a:t>
          </a:r>
          <a:endParaRPr lang="en-US" altLang="ja-JP" sz="1200" b="0">
            <a:solidFill>
              <a:schemeClr val="tx1"/>
            </a:solidFill>
            <a:effectLst/>
            <a:latin typeface="+mn-lt"/>
            <a:ea typeface="+mn-ea"/>
            <a:cs typeface="+mn-cs"/>
          </a:endParaRPr>
        </a:p>
        <a:p>
          <a:r>
            <a:rPr lang="ja-JP" altLang="ja-JP" sz="1200" b="0">
              <a:solidFill>
                <a:schemeClr val="tx1"/>
              </a:solidFill>
              <a:effectLst/>
              <a:latin typeface="+mn-lt"/>
              <a:ea typeface="+mn-ea"/>
              <a:cs typeface="+mn-cs"/>
            </a:rPr>
            <a:t>（</a:t>
          </a:r>
          <a:r>
            <a:rPr lang="en-US" altLang="ja-JP" sz="1200" b="0">
              <a:solidFill>
                <a:schemeClr val="tx1"/>
              </a:solidFill>
              <a:effectLst/>
              <a:latin typeface="+mn-lt"/>
              <a:ea typeface="+mn-ea"/>
              <a:cs typeface="+mn-cs"/>
            </a:rPr>
            <a:t>今後の方針）</a:t>
          </a:r>
          <a:endParaRPr lang="ja-JP" altLang="ja-JP" sz="1600">
            <a:solidFill>
              <a:schemeClr val="tx1"/>
            </a:solidFill>
            <a:effectLst/>
          </a:endParaRPr>
        </a:p>
        <a:p>
          <a:r>
            <a:rPr lang="en-US" altLang="ja-JP" sz="1200" b="0">
              <a:solidFill>
                <a:schemeClr val="tx1"/>
              </a:solidFill>
              <a:effectLst/>
              <a:latin typeface="+mn-lt"/>
              <a:ea typeface="+mn-ea"/>
              <a:cs typeface="+mn-cs"/>
            </a:rPr>
            <a:t>　三位一体の改革等の影響を受け、危機的な財政状況に陥ったことから、16年度に全額を取崩していた。</a:t>
          </a:r>
          <a:endParaRPr lang="ja-JP" altLang="ja-JP" sz="1600">
            <a:solidFill>
              <a:schemeClr val="tx1"/>
            </a:solidFill>
            <a:effectLst/>
          </a:endParaRPr>
        </a:p>
        <a:p>
          <a:r>
            <a:rPr lang="en-US" altLang="ja-JP" sz="1200" b="0">
              <a:solidFill>
                <a:schemeClr val="tx1"/>
              </a:solidFill>
              <a:effectLst/>
              <a:latin typeface="+mn-lt"/>
              <a:ea typeface="+mn-ea"/>
              <a:cs typeface="+mn-cs"/>
            </a:rPr>
            <a:t>　その後、第５次行財政改革大綱、推進プランに基づく人件費の削減や施設の統廃合、指定管理者制度の導入等による行財政改革の実施ほか、新規地方債の発行抑制策に基づく公債費の減少等により、危機的な財政状況から脱し、また地方交付税の回復も相まって、財政調整基金の残高も回復させることができ、比較的安定した財政状況となったことから、将来の公債費負担の増加に備えるため、</a:t>
          </a:r>
          <a:r>
            <a:rPr lang="ja-JP" altLang="ja-JP" sz="1200" b="0">
              <a:solidFill>
                <a:schemeClr val="tx1"/>
              </a:solidFill>
              <a:effectLst/>
              <a:latin typeface="+mn-lt"/>
              <a:ea typeface="+mn-ea"/>
              <a:cs typeface="+mn-cs"/>
            </a:rPr>
            <a:t>平成</a:t>
          </a:r>
          <a:r>
            <a:rPr lang="en-US" altLang="ja-JP" sz="1200" b="0">
              <a:solidFill>
                <a:schemeClr val="tx1"/>
              </a:solidFill>
              <a:effectLst/>
              <a:latin typeface="+mn-lt"/>
              <a:ea typeface="+mn-ea"/>
              <a:cs typeface="+mn-cs"/>
            </a:rPr>
            <a:t>27年度に35百万円、</a:t>
          </a:r>
          <a:r>
            <a:rPr lang="ja-JP" altLang="ja-JP" sz="1200" b="0">
              <a:solidFill>
                <a:schemeClr val="tx1"/>
              </a:solidFill>
              <a:effectLst/>
              <a:latin typeface="+mn-lt"/>
              <a:ea typeface="+mn-ea"/>
              <a:cs typeface="+mn-cs"/>
            </a:rPr>
            <a:t>平成</a:t>
          </a:r>
          <a:r>
            <a:rPr lang="en-US" altLang="ja-JP" sz="1200" b="0">
              <a:solidFill>
                <a:schemeClr val="tx1"/>
              </a:solidFill>
              <a:effectLst/>
              <a:latin typeface="+mn-lt"/>
              <a:ea typeface="+mn-ea"/>
              <a:cs typeface="+mn-cs"/>
            </a:rPr>
            <a:t>28年度に30百万円</a:t>
          </a:r>
          <a:r>
            <a:rPr lang="ja-JP" altLang="ja-JP" sz="1200" b="0">
              <a:solidFill>
                <a:schemeClr val="tx1"/>
              </a:solidFill>
              <a:effectLst/>
              <a:latin typeface="+mn-lt"/>
              <a:ea typeface="+mn-ea"/>
              <a:cs typeface="+mn-cs"/>
            </a:rPr>
            <a:t>、令和３年度に</a:t>
          </a:r>
          <a:r>
            <a:rPr lang="en-US" altLang="ja-JP" sz="1200" b="0">
              <a:solidFill>
                <a:schemeClr val="tx1"/>
              </a:solidFill>
              <a:effectLst/>
              <a:latin typeface="+mn-lt"/>
              <a:ea typeface="+mn-ea"/>
              <a:cs typeface="+mn-cs"/>
            </a:rPr>
            <a:t>50</a:t>
          </a:r>
          <a:r>
            <a:rPr lang="ja-JP" altLang="ja-JP" sz="1200" b="0">
              <a:solidFill>
                <a:schemeClr val="tx1"/>
              </a:solidFill>
              <a:effectLst/>
              <a:latin typeface="+mn-lt"/>
              <a:ea typeface="+mn-ea"/>
              <a:cs typeface="+mn-cs"/>
            </a:rPr>
            <a:t>百万円</a:t>
          </a:r>
          <a:r>
            <a:rPr lang="en-US" altLang="ja-JP" sz="1200" b="0">
              <a:solidFill>
                <a:schemeClr val="tx1"/>
              </a:solidFill>
              <a:effectLst/>
              <a:latin typeface="+mn-lt"/>
              <a:ea typeface="+mn-ea"/>
              <a:cs typeface="+mn-cs"/>
            </a:rPr>
            <a:t>を積み立てたところである。</a:t>
          </a:r>
          <a:endParaRPr lang="ja-JP" altLang="ja-JP" sz="1600">
            <a:solidFill>
              <a:schemeClr val="tx1"/>
            </a:solidFill>
            <a:effectLst/>
          </a:endParaRPr>
        </a:p>
        <a:p>
          <a:r>
            <a:rPr lang="en-US" altLang="ja-JP" sz="1200" b="0">
              <a:solidFill>
                <a:schemeClr val="tx1"/>
              </a:solidFill>
              <a:effectLst/>
              <a:latin typeface="+mn-lt"/>
              <a:ea typeface="+mn-ea"/>
              <a:cs typeface="+mn-cs"/>
            </a:rPr>
            <a:t>　</a:t>
          </a:r>
          <a:r>
            <a:rPr lang="ja-JP" altLang="ja-JP" sz="1200" b="0">
              <a:solidFill>
                <a:schemeClr val="tx1"/>
              </a:solidFill>
              <a:effectLst/>
              <a:latin typeface="+mn-lt"/>
              <a:ea typeface="+mn-ea"/>
              <a:cs typeface="+mn-cs"/>
            </a:rPr>
            <a:t>今後は、</a:t>
          </a:r>
          <a:r>
            <a:rPr lang="en-US" altLang="ja-JP" sz="1200" b="0">
              <a:solidFill>
                <a:schemeClr val="tx1"/>
              </a:solidFill>
              <a:effectLst/>
              <a:latin typeface="+mn-lt"/>
              <a:ea typeface="+mn-ea"/>
              <a:cs typeface="+mn-cs"/>
            </a:rPr>
            <a:t>庁舎建設事業</a:t>
          </a:r>
          <a:r>
            <a:rPr lang="ja-JP" altLang="ja-JP" sz="1200" b="0">
              <a:solidFill>
                <a:schemeClr val="tx1"/>
              </a:solidFill>
              <a:effectLst/>
              <a:latin typeface="+mn-lt"/>
              <a:ea typeface="+mn-ea"/>
              <a:cs typeface="+mn-cs"/>
            </a:rPr>
            <a:t>をはじめとした</a:t>
          </a:r>
          <a:r>
            <a:rPr lang="en-US" altLang="ja-JP" sz="1200" b="0">
              <a:solidFill>
                <a:schemeClr val="tx1"/>
              </a:solidFill>
              <a:effectLst/>
              <a:latin typeface="+mn-lt"/>
              <a:ea typeface="+mn-ea"/>
              <a:cs typeface="+mn-cs"/>
            </a:rPr>
            <a:t>大型建設事業の実施により、公債費が増加傾向で推移する見通しであるため、事業の厳選や行財政改革の推進により健全財政を堅持しなければならないが、状況によっては財源不足に対応するため、減債基金からの繰入も必要に応じて行うものである。</a:t>
          </a:r>
          <a:endParaRPr lang="ja-JP" altLang="ja-JP" sz="1600">
            <a:solidFill>
              <a:schemeClr val="tx1"/>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F2A5005-AB3C-4727-9A75-32631B25E4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2285E97-441A-457E-86E2-236AE89BBD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A662A47-E95D-465B-970D-B043E21CF46E}"/>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6420906-59EA-439C-BCFE-699A7432416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36F422F-3512-4B03-B5A5-4FBE518E9254}"/>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F8DEE68-B3B4-461B-8ACC-42ABAAB485F1}"/>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0494076-74F3-47DA-9A51-BE941EEA04F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B111F76-5F76-4EC4-A5C2-D1A2C26FAF8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6E03140-C6F6-449D-83AC-651FF2E4FA1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E6A2BAA-BE2E-418A-8A5D-FED0444AE6D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61905E6-279F-40ED-AFAE-8DBA810CDEE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AC818F0-B6FA-4FA9-8A0D-4B5AFDE8E7F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3,661
3,625
98.45
4,446,239
4,291,810
139,587
2,476,622
5,761,353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41252FA-8099-4041-8F46-BBC979B9DA6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3A62FA8-73A3-4CD0-B972-8D1257699056}"/>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E943640-59D0-4A05-9E11-8B6D39CDFBF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F7C4009-DD90-477B-A870-B75CFEA763B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A54A227-1730-47AB-8B50-89133304040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C7B055C-303B-4E57-B8E5-78FED58EE00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C62409D-2E2A-4B01-AB83-F8914B72EB68}"/>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8CBB807-1E0A-46EA-A208-4016A22D263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AE7448D-5EA4-49AE-BC87-02B45D5B387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F0D1F2C-2A24-4567-BA4C-6AEE259D917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72BBD7C-47B9-4539-AD29-FE47FCCA843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0740309-8869-47AC-A757-F46C5778637A}"/>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99582A2-7624-4D8B-AC41-D9C9A8F18E8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5D13A55-07A2-4A5C-B62F-C66320C3825A}"/>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37FF6E4-3411-432C-BE65-3569A8D02D7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CB42A6B-1546-4B79-9334-6C49D23538FF}"/>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B8EE17D-418B-4F34-9381-D726D8BB168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B6900B9-997A-4394-A387-92D42D29888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607C6B5-010D-4F1C-910C-624D872BD85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F84E417-B0F0-406F-83EC-62CABE9A3E5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F3F2C84A-4691-4AFE-91EF-CC6F71CB9652}"/>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D7ECFED-1A7E-4710-90C7-307F80960096}"/>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65F347A-2B84-479D-9CD0-EFCBB00A6FD2}"/>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3CD6F44-6C7B-4C61-BDA0-B2FB9167C3F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8A14899-D859-40E3-9D5E-96B02D64B91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633B3E7-59F6-4613-9EA0-ACEDEFCD7D0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3CE143E-E190-4203-B270-7D6A8830E77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D54A190-8A91-4ABE-9710-49EC58A1B11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9E74379-D914-481A-ACED-D8D335497DD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9D15DBA-3697-4F19-B92A-9A9CA70C994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C51F4A6-A8C9-44CE-B204-0DA872B6BCD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44A1443-FCE1-4564-AF05-F22E03830B4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C8A478F-44CF-4E94-B10A-0C8109ADABF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CE0CAE0-0FA6-4CA4-8EC4-E02B81E7981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6744BAC-EDBF-4BCA-AE5E-6C07AAA8594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有形固定資産減価償却率は、類似団体平均と比較すると</a:t>
          </a:r>
          <a:r>
            <a:rPr kumimoji="1" lang="en-US" altLang="ja-JP" sz="1100">
              <a:solidFill>
                <a:sysClr val="windowText" lastClr="000000"/>
              </a:solidFill>
              <a:effectLst/>
              <a:latin typeface="+mn-lt"/>
              <a:ea typeface="+mn-ea"/>
              <a:cs typeface="+mn-cs"/>
            </a:rPr>
            <a:t>8.9</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低くなっている。</a:t>
          </a:r>
          <a:r>
            <a:rPr lang="ja-JP" altLang="ja-JP" sz="1100">
              <a:solidFill>
                <a:sysClr val="windowText" lastClr="000000"/>
              </a:solidFill>
              <a:effectLst/>
              <a:latin typeface="+mn-lt"/>
              <a:ea typeface="+mn-ea"/>
              <a:cs typeface="+mn-cs"/>
            </a:rPr>
            <a:t>これは、平成</a:t>
          </a:r>
          <a:r>
            <a:rPr lang="en-US" altLang="ja-JP" sz="1100">
              <a:solidFill>
                <a:sysClr val="windowText" lastClr="000000"/>
              </a:solidFill>
              <a:effectLst/>
              <a:latin typeface="+mn-lt"/>
              <a:ea typeface="+mn-ea"/>
              <a:cs typeface="+mn-cs"/>
            </a:rPr>
            <a:t>28</a:t>
          </a:r>
          <a:r>
            <a:rPr lang="ja-JP" altLang="ja-JP" sz="1100">
              <a:solidFill>
                <a:sysClr val="windowText" lastClr="000000"/>
              </a:solidFill>
              <a:effectLst/>
              <a:latin typeface="+mn-lt"/>
              <a:ea typeface="+mn-ea"/>
              <a:cs typeface="+mn-cs"/>
            </a:rPr>
            <a:t>年度に策定した公共施設等総合管理計画において、公共施設等の施設総量を現状から</a:t>
          </a:r>
          <a:r>
            <a:rPr lang="en-US" altLang="ja-JP" sz="1100">
              <a:solidFill>
                <a:sysClr val="windowText" lastClr="000000"/>
              </a:solidFill>
              <a:effectLst/>
              <a:latin typeface="+mn-lt"/>
              <a:ea typeface="+mn-ea"/>
              <a:cs typeface="+mn-cs"/>
            </a:rPr>
            <a:t>30%</a:t>
          </a:r>
          <a:r>
            <a:rPr lang="ja-JP" altLang="ja-JP" sz="1100">
              <a:solidFill>
                <a:sysClr val="windowText" lastClr="000000"/>
              </a:solidFill>
              <a:effectLst/>
              <a:latin typeface="+mn-lt"/>
              <a:ea typeface="+mn-ea"/>
              <a:cs typeface="+mn-cs"/>
            </a:rPr>
            <a:t>縮減することを目標に掲げ、老朽化した施設の集約化・複合化や除却を進めている</a:t>
          </a:r>
          <a:r>
            <a:rPr lang="ja-JP" altLang="en-US" sz="1100">
              <a:solidFill>
                <a:sysClr val="windowText" lastClr="000000"/>
              </a:solidFill>
              <a:effectLst/>
              <a:latin typeface="+mn-lt"/>
              <a:ea typeface="+mn-ea"/>
              <a:cs typeface="+mn-cs"/>
            </a:rPr>
            <a:t>ため</a:t>
          </a:r>
          <a:r>
            <a:rPr lang="ja-JP" altLang="ja-JP" sz="1100">
              <a:solidFill>
                <a:sysClr val="windowText" lastClr="000000"/>
              </a:solidFill>
              <a:effectLst/>
              <a:latin typeface="+mn-lt"/>
              <a:ea typeface="+mn-ea"/>
              <a:cs typeface="+mn-cs"/>
            </a:rPr>
            <a:t>と考えられる。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AB211BB-4BC5-42D8-8003-04D746703A8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2AF7AB2-D1D4-49CC-9196-B6A5A8C4585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A6BC58C-1A50-45DF-8219-A8403EF1469C}"/>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1A883DBF-822F-487F-A79A-4284A73E0F6D}"/>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7D7B5B0D-3C90-4CC5-ADEE-2CF3E6E10684}"/>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4EF23D3A-19BF-4405-A838-1373A655EEAA}"/>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A987BEE7-7D6F-431C-983B-621356C93FA9}"/>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2F841FCF-4AEE-4EE2-B1D6-FF7D831BD5A3}"/>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D771484D-F3D1-44AF-96A2-56FB7A50CC84}"/>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7B77EFE-6150-4CF6-A5E4-D95DE4634E2E}"/>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ECB2EC2-CBEB-4CA2-91E6-732618E6C1FD}"/>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B2408346-E789-41EA-9E96-029872DE3F66}"/>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CDC1F5F8-3748-430A-86F1-3C2A158989EA}"/>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5E839C25-AAC6-42F0-9631-C2DCCEBA64CC}"/>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26C23C74-0581-461A-A619-8EEDD80DCC34}"/>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358E60A4-043B-4926-9DC7-11129B05E1B2}"/>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DCB751A-A92A-4FF1-8F09-D93907598AC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3A2A106-241B-4945-A869-8E38D91CD98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67" name="直線コネクタ 66">
          <a:extLst>
            <a:ext uri="{FF2B5EF4-FFF2-40B4-BE49-F238E27FC236}">
              <a16:creationId xmlns:a16="http://schemas.microsoft.com/office/drawing/2014/main" id="{86B26663-9659-4D99-A74D-F8E643F7B2A3}"/>
            </a:ext>
          </a:extLst>
        </xdr:cNvPr>
        <xdr:cNvCxnSpPr/>
      </xdr:nvCxnSpPr>
      <xdr:spPr>
        <a:xfrm flipV="1">
          <a:off x="4760595" y="4474482"/>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68" name="有形固定資産減価償却率最小値テキスト">
          <a:extLst>
            <a:ext uri="{FF2B5EF4-FFF2-40B4-BE49-F238E27FC236}">
              <a16:creationId xmlns:a16="http://schemas.microsoft.com/office/drawing/2014/main" id="{CC643C72-7206-4458-BD14-68DD4EA7FE32}"/>
            </a:ext>
          </a:extLst>
        </xdr:cNvPr>
        <xdr:cNvSpPr txBox="1"/>
      </xdr:nvSpPr>
      <xdr:spPr>
        <a:xfrm>
          <a:off x="4813300" y="5949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69" name="直線コネクタ 68">
          <a:extLst>
            <a:ext uri="{FF2B5EF4-FFF2-40B4-BE49-F238E27FC236}">
              <a16:creationId xmlns:a16="http://schemas.microsoft.com/office/drawing/2014/main" id="{F4F3FA11-5C88-40D9-9846-B1148E4875F0}"/>
            </a:ext>
          </a:extLst>
        </xdr:cNvPr>
        <xdr:cNvCxnSpPr/>
      </xdr:nvCxnSpPr>
      <xdr:spPr>
        <a:xfrm>
          <a:off x="4673600" y="594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0" name="有形固定資産減価償却率最大値テキスト">
          <a:extLst>
            <a:ext uri="{FF2B5EF4-FFF2-40B4-BE49-F238E27FC236}">
              <a16:creationId xmlns:a16="http://schemas.microsoft.com/office/drawing/2014/main" id="{4F4B6F39-3475-4D28-8551-99CD77A84234}"/>
            </a:ext>
          </a:extLst>
        </xdr:cNvPr>
        <xdr:cNvSpPr txBox="1"/>
      </xdr:nvSpPr>
      <xdr:spPr>
        <a:xfrm>
          <a:off x="4813300" y="424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1" name="直線コネクタ 70">
          <a:extLst>
            <a:ext uri="{FF2B5EF4-FFF2-40B4-BE49-F238E27FC236}">
              <a16:creationId xmlns:a16="http://schemas.microsoft.com/office/drawing/2014/main" id="{8BBCEEDD-389A-4F50-959B-557E01F0EC0A}"/>
            </a:ext>
          </a:extLst>
        </xdr:cNvPr>
        <xdr:cNvCxnSpPr/>
      </xdr:nvCxnSpPr>
      <xdr:spPr>
        <a:xfrm>
          <a:off x="4673600" y="447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2" name="有形固定資産減価償却率平均値テキスト">
          <a:extLst>
            <a:ext uri="{FF2B5EF4-FFF2-40B4-BE49-F238E27FC236}">
              <a16:creationId xmlns:a16="http://schemas.microsoft.com/office/drawing/2014/main" id="{10696AB6-F5A2-42CA-B21B-F160D67757E3}"/>
            </a:ext>
          </a:extLst>
        </xdr:cNvPr>
        <xdr:cNvSpPr txBox="1"/>
      </xdr:nvSpPr>
      <xdr:spPr>
        <a:xfrm>
          <a:off x="4813300" y="5105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a:extLst>
            <a:ext uri="{FF2B5EF4-FFF2-40B4-BE49-F238E27FC236}">
              <a16:creationId xmlns:a16="http://schemas.microsoft.com/office/drawing/2014/main" id="{AC94A1DA-6340-41D7-BA92-6FE4A652013B}"/>
            </a:ext>
          </a:extLst>
        </xdr:cNvPr>
        <xdr:cNvSpPr/>
      </xdr:nvSpPr>
      <xdr:spPr>
        <a:xfrm>
          <a:off x="4711700" y="51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74" name="フローチャート: 判断 73">
          <a:extLst>
            <a:ext uri="{FF2B5EF4-FFF2-40B4-BE49-F238E27FC236}">
              <a16:creationId xmlns:a16="http://schemas.microsoft.com/office/drawing/2014/main" id="{1C8D586E-C1D0-4A42-8800-6E8368708E84}"/>
            </a:ext>
          </a:extLst>
        </xdr:cNvPr>
        <xdr:cNvSpPr/>
      </xdr:nvSpPr>
      <xdr:spPr>
        <a:xfrm>
          <a:off x="4000500" y="50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5" name="フローチャート: 判断 74">
          <a:extLst>
            <a:ext uri="{FF2B5EF4-FFF2-40B4-BE49-F238E27FC236}">
              <a16:creationId xmlns:a16="http://schemas.microsoft.com/office/drawing/2014/main" id="{6589DED6-E1D3-4A1D-867E-191B9BAD3B5E}"/>
            </a:ext>
          </a:extLst>
        </xdr:cNvPr>
        <xdr:cNvSpPr/>
      </xdr:nvSpPr>
      <xdr:spPr>
        <a:xfrm>
          <a:off x="3238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76" name="フローチャート: 判断 75">
          <a:extLst>
            <a:ext uri="{FF2B5EF4-FFF2-40B4-BE49-F238E27FC236}">
              <a16:creationId xmlns:a16="http://schemas.microsoft.com/office/drawing/2014/main" id="{069160D0-F762-4541-A6A8-B02D72E32319}"/>
            </a:ext>
          </a:extLst>
        </xdr:cNvPr>
        <xdr:cNvSpPr/>
      </xdr:nvSpPr>
      <xdr:spPr>
        <a:xfrm>
          <a:off x="2476500" y="50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7" name="フローチャート: 判断 76">
          <a:extLst>
            <a:ext uri="{FF2B5EF4-FFF2-40B4-BE49-F238E27FC236}">
              <a16:creationId xmlns:a16="http://schemas.microsoft.com/office/drawing/2014/main" id="{B507E553-20AF-4CD1-B5D7-BB007A8C3B19}"/>
            </a:ext>
          </a:extLst>
        </xdr:cNvPr>
        <xdr:cNvSpPr/>
      </xdr:nvSpPr>
      <xdr:spPr>
        <a:xfrm>
          <a:off x="17145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C8A70EB-24DA-48D4-AEEE-71B099C98A6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17ED73C-CFC3-4C81-B667-4A88D1EBD35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31CD629-7BDB-4B7E-B9D7-4B0B3973F64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7349250-BA64-47FE-956D-65D44916F3E7}"/>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D91B313-5940-4F2C-BB72-E2A793E11971}"/>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51798</xdr:rowOff>
    </xdr:from>
    <xdr:to>
      <xdr:col>23</xdr:col>
      <xdr:colOff>136525</xdr:colOff>
      <xdr:row>28</xdr:row>
      <xdr:rowOff>153398</xdr:rowOff>
    </xdr:to>
    <xdr:sp macro="" textlink="">
      <xdr:nvSpPr>
        <xdr:cNvPr id="83" name="楕円 82">
          <a:extLst>
            <a:ext uri="{FF2B5EF4-FFF2-40B4-BE49-F238E27FC236}">
              <a16:creationId xmlns:a16="http://schemas.microsoft.com/office/drawing/2014/main" id="{266A44BE-10A5-4BBD-A39A-478C2F2220C6}"/>
            </a:ext>
          </a:extLst>
        </xdr:cNvPr>
        <xdr:cNvSpPr/>
      </xdr:nvSpPr>
      <xdr:spPr>
        <a:xfrm>
          <a:off x="4711700" y="485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74675</xdr:rowOff>
    </xdr:from>
    <xdr:ext cx="405111" cy="259045"/>
    <xdr:sp macro="" textlink="">
      <xdr:nvSpPr>
        <xdr:cNvPr id="84" name="有形固定資産減価償却率該当値テキスト">
          <a:extLst>
            <a:ext uri="{FF2B5EF4-FFF2-40B4-BE49-F238E27FC236}">
              <a16:creationId xmlns:a16="http://schemas.microsoft.com/office/drawing/2014/main" id="{9329BB5D-4594-4B64-9179-885FCD1D0E97}"/>
            </a:ext>
          </a:extLst>
        </xdr:cNvPr>
        <xdr:cNvSpPr txBox="1"/>
      </xdr:nvSpPr>
      <xdr:spPr>
        <a:xfrm>
          <a:off x="4813300" y="4703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42545</xdr:rowOff>
    </xdr:from>
    <xdr:to>
      <xdr:col>19</xdr:col>
      <xdr:colOff>187325</xdr:colOff>
      <xdr:row>28</xdr:row>
      <xdr:rowOff>144145</xdr:rowOff>
    </xdr:to>
    <xdr:sp macro="" textlink="">
      <xdr:nvSpPr>
        <xdr:cNvPr id="85" name="楕円 84">
          <a:extLst>
            <a:ext uri="{FF2B5EF4-FFF2-40B4-BE49-F238E27FC236}">
              <a16:creationId xmlns:a16="http://schemas.microsoft.com/office/drawing/2014/main" id="{C8655EAF-0DB8-43AD-9C4D-E9DC9C7777EE}"/>
            </a:ext>
          </a:extLst>
        </xdr:cNvPr>
        <xdr:cNvSpPr/>
      </xdr:nvSpPr>
      <xdr:spPr>
        <a:xfrm>
          <a:off x="4000500" y="48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93345</xdr:rowOff>
    </xdr:from>
    <xdr:to>
      <xdr:col>23</xdr:col>
      <xdr:colOff>85725</xdr:colOff>
      <xdr:row>28</xdr:row>
      <xdr:rowOff>102598</xdr:rowOff>
    </xdr:to>
    <xdr:cxnSp macro="">
      <xdr:nvCxnSpPr>
        <xdr:cNvPr id="86" name="直線コネクタ 85">
          <a:extLst>
            <a:ext uri="{FF2B5EF4-FFF2-40B4-BE49-F238E27FC236}">
              <a16:creationId xmlns:a16="http://schemas.microsoft.com/office/drawing/2014/main" id="{44CFD7E5-F039-47D8-B698-14F14AB5211B}"/>
            </a:ext>
          </a:extLst>
        </xdr:cNvPr>
        <xdr:cNvCxnSpPr/>
      </xdr:nvCxnSpPr>
      <xdr:spPr>
        <a:xfrm>
          <a:off x="4051300" y="4893945"/>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165917</xdr:rowOff>
    </xdr:from>
    <xdr:to>
      <xdr:col>15</xdr:col>
      <xdr:colOff>187325</xdr:colOff>
      <xdr:row>29</xdr:row>
      <xdr:rowOff>96067</xdr:rowOff>
    </xdr:to>
    <xdr:sp macro="" textlink="">
      <xdr:nvSpPr>
        <xdr:cNvPr id="87" name="楕円 86">
          <a:extLst>
            <a:ext uri="{FF2B5EF4-FFF2-40B4-BE49-F238E27FC236}">
              <a16:creationId xmlns:a16="http://schemas.microsoft.com/office/drawing/2014/main" id="{0198DF0C-C3C0-4A06-9BA2-116A154D6614}"/>
            </a:ext>
          </a:extLst>
        </xdr:cNvPr>
        <xdr:cNvSpPr/>
      </xdr:nvSpPr>
      <xdr:spPr>
        <a:xfrm>
          <a:off x="3238500" y="496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93345</xdr:rowOff>
    </xdr:from>
    <xdr:to>
      <xdr:col>19</xdr:col>
      <xdr:colOff>136525</xdr:colOff>
      <xdr:row>29</xdr:row>
      <xdr:rowOff>45267</xdr:rowOff>
    </xdr:to>
    <xdr:cxnSp macro="">
      <xdr:nvCxnSpPr>
        <xdr:cNvPr id="88" name="直線コネクタ 87">
          <a:extLst>
            <a:ext uri="{FF2B5EF4-FFF2-40B4-BE49-F238E27FC236}">
              <a16:creationId xmlns:a16="http://schemas.microsoft.com/office/drawing/2014/main" id="{2EE83841-8610-417A-BFA7-41FB17D7E99C}"/>
            </a:ext>
          </a:extLst>
        </xdr:cNvPr>
        <xdr:cNvCxnSpPr/>
      </xdr:nvCxnSpPr>
      <xdr:spPr>
        <a:xfrm flipV="1">
          <a:off x="3289300" y="4893945"/>
          <a:ext cx="762000" cy="1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119652</xdr:rowOff>
    </xdr:from>
    <xdr:to>
      <xdr:col>11</xdr:col>
      <xdr:colOff>187325</xdr:colOff>
      <xdr:row>29</xdr:row>
      <xdr:rowOff>49802</xdr:rowOff>
    </xdr:to>
    <xdr:sp macro="" textlink="">
      <xdr:nvSpPr>
        <xdr:cNvPr id="89" name="楕円 88">
          <a:extLst>
            <a:ext uri="{FF2B5EF4-FFF2-40B4-BE49-F238E27FC236}">
              <a16:creationId xmlns:a16="http://schemas.microsoft.com/office/drawing/2014/main" id="{25F6D55A-A1D5-4AE9-A87B-C57AB599AA58}"/>
            </a:ext>
          </a:extLst>
        </xdr:cNvPr>
        <xdr:cNvSpPr/>
      </xdr:nvSpPr>
      <xdr:spPr>
        <a:xfrm>
          <a:off x="2476500" y="49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170452</xdr:rowOff>
    </xdr:from>
    <xdr:to>
      <xdr:col>15</xdr:col>
      <xdr:colOff>136525</xdr:colOff>
      <xdr:row>29</xdr:row>
      <xdr:rowOff>45267</xdr:rowOff>
    </xdr:to>
    <xdr:cxnSp macro="">
      <xdr:nvCxnSpPr>
        <xdr:cNvPr id="90" name="直線コネクタ 89">
          <a:extLst>
            <a:ext uri="{FF2B5EF4-FFF2-40B4-BE49-F238E27FC236}">
              <a16:creationId xmlns:a16="http://schemas.microsoft.com/office/drawing/2014/main" id="{10072FB0-27E6-474E-9753-2C4469E20EE7}"/>
            </a:ext>
          </a:extLst>
        </xdr:cNvPr>
        <xdr:cNvCxnSpPr/>
      </xdr:nvCxnSpPr>
      <xdr:spPr>
        <a:xfrm>
          <a:off x="2527300" y="4971052"/>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104231</xdr:rowOff>
    </xdr:from>
    <xdr:to>
      <xdr:col>7</xdr:col>
      <xdr:colOff>187325</xdr:colOff>
      <xdr:row>29</xdr:row>
      <xdr:rowOff>34381</xdr:rowOff>
    </xdr:to>
    <xdr:sp macro="" textlink="">
      <xdr:nvSpPr>
        <xdr:cNvPr id="91" name="楕円 90">
          <a:extLst>
            <a:ext uri="{FF2B5EF4-FFF2-40B4-BE49-F238E27FC236}">
              <a16:creationId xmlns:a16="http://schemas.microsoft.com/office/drawing/2014/main" id="{50E25ABC-BFF7-4BEF-8D59-55CBE43FFB06}"/>
            </a:ext>
          </a:extLst>
        </xdr:cNvPr>
        <xdr:cNvSpPr/>
      </xdr:nvSpPr>
      <xdr:spPr>
        <a:xfrm>
          <a:off x="1714500" y="49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155031</xdr:rowOff>
    </xdr:from>
    <xdr:to>
      <xdr:col>11</xdr:col>
      <xdr:colOff>136525</xdr:colOff>
      <xdr:row>28</xdr:row>
      <xdr:rowOff>170452</xdr:rowOff>
    </xdr:to>
    <xdr:cxnSp macro="">
      <xdr:nvCxnSpPr>
        <xdr:cNvPr id="92" name="直線コネクタ 91">
          <a:extLst>
            <a:ext uri="{FF2B5EF4-FFF2-40B4-BE49-F238E27FC236}">
              <a16:creationId xmlns:a16="http://schemas.microsoft.com/office/drawing/2014/main" id="{4F56B86A-4248-415B-9E17-4C5B833F5305}"/>
            </a:ext>
          </a:extLst>
        </xdr:cNvPr>
        <xdr:cNvCxnSpPr/>
      </xdr:nvCxnSpPr>
      <xdr:spPr>
        <a:xfrm>
          <a:off x="1765300" y="4955631"/>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93" name="n_1aveValue有形固定資産減価償却率">
          <a:extLst>
            <a:ext uri="{FF2B5EF4-FFF2-40B4-BE49-F238E27FC236}">
              <a16:creationId xmlns:a16="http://schemas.microsoft.com/office/drawing/2014/main" id="{1FC2EF00-CCE4-40AB-AD2E-706D5B8F0B84}"/>
            </a:ext>
          </a:extLst>
        </xdr:cNvPr>
        <xdr:cNvSpPr txBox="1"/>
      </xdr:nvSpPr>
      <xdr:spPr>
        <a:xfrm>
          <a:off x="3836044" y="5176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4" name="n_2aveValue有形固定資産減価償却率">
          <a:extLst>
            <a:ext uri="{FF2B5EF4-FFF2-40B4-BE49-F238E27FC236}">
              <a16:creationId xmlns:a16="http://schemas.microsoft.com/office/drawing/2014/main" id="{3F3421B0-4D97-486D-B9E7-2519927D5E1D}"/>
            </a:ext>
          </a:extLst>
        </xdr:cNvPr>
        <xdr:cNvSpPr txBox="1"/>
      </xdr:nvSpPr>
      <xdr:spPr>
        <a:xfrm>
          <a:off x="30867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17525</xdr:rowOff>
    </xdr:from>
    <xdr:ext cx="405111" cy="259045"/>
    <xdr:sp macro="" textlink="">
      <xdr:nvSpPr>
        <xdr:cNvPr id="95" name="n_3aveValue有形固定資産減価償却率">
          <a:extLst>
            <a:ext uri="{FF2B5EF4-FFF2-40B4-BE49-F238E27FC236}">
              <a16:creationId xmlns:a16="http://schemas.microsoft.com/office/drawing/2014/main" id="{F6A7F565-8E73-4F5A-B688-340A272B4AB3}"/>
            </a:ext>
          </a:extLst>
        </xdr:cNvPr>
        <xdr:cNvSpPr txBox="1"/>
      </xdr:nvSpPr>
      <xdr:spPr>
        <a:xfrm>
          <a:off x="2324744" y="516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96" name="n_4aveValue有形固定資産減価償却率">
          <a:extLst>
            <a:ext uri="{FF2B5EF4-FFF2-40B4-BE49-F238E27FC236}">
              <a16:creationId xmlns:a16="http://schemas.microsoft.com/office/drawing/2014/main" id="{70246A81-B72B-4946-AE4D-FE50D87AA31B}"/>
            </a:ext>
          </a:extLst>
        </xdr:cNvPr>
        <xdr:cNvSpPr txBox="1"/>
      </xdr:nvSpPr>
      <xdr:spPr>
        <a:xfrm>
          <a:off x="1562744" y="513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160672</xdr:rowOff>
    </xdr:from>
    <xdr:ext cx="405111" cy="259045"/>
    <xdr:sp macro="" textlink="">
      <xdr:nvSpPr>
        <xdr:cNvPr id="97" name="n_1mainValue有形固定資産減価償却率">
          <a:extLst>
            <a:ext uri="{FF2B5EF4-FFF2-40B4-BE49-F238E27FC236}">
              <a16:creationId xmlns:a16="http://schemas.microsoft.com/office/drawing/2014/main" id="{BB2911AC-19BD-4079-9A31-8034A4BEF735}"/>
            </a:ext>
          </a:extLst>
        </xdr:cNvPr>
        <xdr:cNvSpPr txBox="1"/>
      </xdr:nvSpPr>
      <xdr:spPr>
        <a:xfrm>
          <a:off x="3836044" y="461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112594</xdr:rowOff>
    </xdr:from>
    <xdr:ext cx="405111" cy="259045"/>
    <xdr:sp macro="" textlink="">
      <xdr:nvSpPr>
        <xdr:cNvPr id="98" name="n_2mainValue有形固定資産減価償却率">
          <a:extLst>
            <a:ext uri="{FF2B5EF4-FFF2-40B4-BE49-F238E27FC236}">
              <a16:creationId xmlns:a16="http://schemas.microsoft.com/office/drawing/2014/main" id="{66045A89-7A06-4172-A161-396E7C0DEF23}"/>
            </a:ext>
          </a:extLst>
        </xdr:cNvPr>
        <xdr:cNvSpPr txBox="1"/>
      </xdr:nvSpPr>
      <xdr:spPr>
        <a:xfrm>
          <a:off x="3086744" y="474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66329</xdr:rowOff>
    </xdr:from>
    <xdr:ext cx="405111" cy="259045"/>
    <xdr:sp macro="" textlink="">
      <xdr:nvSpPr>
        <xdr:cNvPr id="99" name="n_3mainValue有形固定資産減価償却率">
          <a:extLst>
            <a:ext uri="{FF2B5EF4-FFF2-40B4-BE49-F238E27FC236}">
              <a16:creationId xmlns:a16="http://schemas.microsoft.com/office/drawing/2014/main" id="{408E3B75-2E25-4387-B156-784E3ED1C17C}"/>
            </a:ext>
          </a:extLst>
        </xdr:cNvPr>
        <xdr:cNvSpPr txBox="1"/>
      </xdr:nvSpPr>
      <xdr:spPr>
        <a:xfrm>
          <a:off x="2324744" y="469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50908</xdr:rowOff>
    </xdr:from>
    <xdr:ext cx="405111" cy="259045"/>
    <xdr:sp macro="" textlink="">
      <xdr:nvSpPr>
        <xdr:cNvPr id="100" name="n_4mainValue有形固定資産減価償却率">
          <a:extLst>
            <a:ext uri="{FF2B5EF4-FFF2-40B4-BE49-F238E27FC236}">
              <a16:creationId xmlns:a16="http://schemas.microsoft.com/office/drawing/2014/main" id="{16AB17FE-5AB1-4C1C-9E83-4D8D55277281}"/>
            </a:ext>
          </a:extLst>
        </xdr:cNvPr>
        <xdr:cNvSpPr txBox="1"/>
      </xdr:nvSpPr>
      <xdr:spPr>
        <a:xfrm>
          <a:off x="1562744" y="468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3D30BAE-0FA1-4100-A57B-83668D41D63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C497416D-D7BB-4765-BCF5-713581BA7CB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38B8F6CB-DFBE-4695-92E5-725312725BD4}"/>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9C70FB33-F89C-4F30-B994-1AB9CFC1CDE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6B22E93-2128-4FD2-A655-5C652640B896}"/>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9A822E9A-10A9-460E-B595-61FCFD67CD9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670C2565-9FD6-49C2-8836-56601D5F3BB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3DB4301D-ADD7-45CA-A441-C2C952414F2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5CF5226-F81F-44A5-8089-34BF2AE01A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9B827DB3-9FC9-403C-89A1-9E8625DCE098}"/>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C091AEE5-9446-4B14-BD1B-E9F5B697248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54CE0A2C-191B-4E86-BE76-1E983F4A968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B0281AE5-A954-4A0A-AC00-7B489E5C521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年度から改善傾向で推移してきた債務償還比率は、庁舎建設事業により令和３年度</a:t>
          </a:r>
          <a:r>
            <a:rPr kumimoji="1" lang="ja-JP" altLang="en-US" sz="1100">
              <a:solidFill>
                <a:sysClr val="windowText" lastClr="000000"/>
              </a:solidFill>
              <a:effectLst/>
              <a:latin typeface="+mn-lt"/>
              <a:ea typeface="+mn-ea"/>
              <a:cs typeface="+mn-cs"/>
            </a:rPr>
            <a:t>から増加。令和４年度においても庁舎建設事業に係る外構工事等から</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43.7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ja-JP" sz="1100">
              <a:solidFill>
                <a:sysClr val="windowText" lastClr="000000"/>
              </a:solidFill>
              <a:effectLst/>
              <a:latin typeface="+mn-lt"/>
              <a:ea typeface="+mn-ea"/>
              <a:cs typeface="+mn-cs"/>
            </a:rPr>
            <a:t>高くなっている。今後は、公共施設等総合管理計画等に基づき、公共施設の最適化等を計画的に実施し、起債発行の抑制に努めていくこととしている。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90036A1-BFC6-4019-A3D4-7E665063626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E0B6D661-A29F-41CA-A98C-B30701E1532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E78D4F2B-18A1-4ACC-B9A8-B91E62A9860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D126AC0-BB8A-4640-8DF8-39A7B28166C6}"/>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815FC895-4285-48DD-994E-2A8488DB3D99}"/>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AFF36AC9-9DDA-468A-890A-25432DD3F892}"/>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772BD63A-EB2F-486F-BA28-87C5A1FD968A}"/>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FD1B89F-E5AB-4D98-AFD3-F9B22B052B63}"/>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632148C8-93C5-48F7-850C-AE732A45111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516F3855-5511-4D53-8A24-C48422B220A1}"/>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1ED266FA-D11C-43F9-B6CA-8BEDA84ED93C}"/>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22AC5C1-D8D3-4205-A158-17FFA469C2B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89CC4B42-A236-4EC0-A9A3-61ACB3B93B27}"/>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EAB8C541-7DA9-4C49-ABD3-9821B8DE1F8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9CAC9847-E3AA-4449-8813-C11C2CE47BCC}"/>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7B532AA3-030D-4213-8936-76F40809C95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14A688B2-F44B-44B4-8D1F-C12968BC710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31" name="直線コネクタ 130">
          <a:extLst>
            <a:ext uri="{FF2B5EF4-FFF2-40B4-BE49-F238E27FC236}">
              <a16:creationId xmlns:a16="http://schemas.microsoft.com/office/drawing/2014/main" id="{A68329D8-2993-444C-881A-462CC7166B82}"/>
            </a:ext>
          </a:extLst>
        </xdr:cNvPr>
        <xdr:cNvCxnSpPr/>
      </xdr:nvCxnSpPr>
      <xdr:spPr>
        <a:xfrm flipV="1">
          <a:off x="14793595" y="4489903"/>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32" name="債務償還比率最小値テキスト">
          <a:extLst>
            <a:ext uri="{FF2B5EF4-FFF2-40B4-BE49-F238E27FC236}">
              <a16:creationId xmlns:a16="http://schemas.microsoft.com/office/drawing/2014/main" id="{94636A0C-17AF-473A-970C-02A722B0B2D1}"/>
            </a:ext>
          </a:extLst>
        </xdr:cNvPr>
        <xdr:cNvSpPr txBox="1"/>
      </xdr:nvSpPr>
      <xdr:spPr>
        <a:xfrm>
          <a:off x="14846300" y="595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33" name="直線コネクタ 132">
          <a:extLst>
            <a:ext uri="{FF2B5EF4-FFF2-40B4-BE49-F238E27FC236}">
              <a16:creationId xmlns:a16="http://schemas.microsoft.com/office/drawing/2014/main" id="{D88F76F7-2B97-4CC7-A01A-1354594F8490}"/>
            </a:ext>
          </a:extLst>
        </xdr:cNvPr>
        <xdr:cNvCxnSpPr/>
      </xdr:nvCxnSpPr>
      <xdr:spPr>
        <a:xfrm>
          <a:off x="14706600" y="59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30B59CA2-7EED-4886-9901-1E5515A65C0B}"/>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560B9FC0-6F2D-464E-A72C-69959790FBA9}"/>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36" name="債務償還比率平均値テキスト">
          <a:extLst>
            <a:ext uri="{FF2B5EF4-FFF2-40B4-BE49-F238E27FC236}">
              <a16:creationId xmlns:a16="http://schemas.microsoft.com/office/drawing/2014/main" id="{757B5A08-FA2D-47D9-9E85-507E89CEA10E}"/>
            </a:ext>
          </a:extLst>
        </xdr:cNvPr>
        <xdr:cNvSpPr txBox="1"/>
      </xdr:nvSpPr>
      <xdr:spPr>
        <a:xfrm>
          <a:off x="14846300" y="45675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37" name="フローチャート: 判断 136">
          <a:extLst>
            <a:ext uri="{FF2B5EF4-FFF2-40B4-BE49-F238E27FC236}">
              <a16:creationId xmlns:a16="http://schemas.microsoft.com/office/drawing/2014/main" id="{E9A03C59-ADD8-478F-AD51-239E469BED1D}"/>
            </a:ext>
          </a:extLst>
        </xdr:cNvPr>
        <xdr:cNvSpPr/>
      </xdr:nvSpPr>
      <xdr:spPr>
        <a:xfrm>
          <a:off x="14744700" y="471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38" name="フローチャート: 判断 137">
          <a:extLst>
            <a:ext uri="{FF2B5EF4-FFF2-40B4-BE49-F238E27FC236}">
              <a16:creationId xmlns:a16="http://schemas.microsoft.com/office/drawing/2014/main" id="{417EDFCB-9741-492D-9894-25494CBA90CE}"/>
            </a:ext>
          </a:extLst>
        </xdr:cNvPr>
        <xdr:cNvSpPr/>
      </xdr:nvSpPr>
      <xdr:spPr>
        <a:xfrm>
          <a:off x="14033500" y="465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39" name="フローチャート: 判断 138">
          <a:extLst>
            <a:ext uri="{FF2B5EF4-FFF2-40B4-BE49-F238E27FC236}">
              <a16:creationId xmlns:a16="http://schemas.microsoft.com/office/drawing/2014/main" id="{94ED3D67-2795-4E77-A807-26BEEE7E68A6}"/>
            </a:ext>
          </a:extLst>
        </xdr:cNvPr>
        <xdr:cNvSpPr/>
      </xdr:nvSpPr>
      <xdr:spPr>
        <a:xfrm>
          <a:off x="13271500" y="499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40" name="フローチャート: 判断 139">
          <a:extLst>
            <a:ext uri="{FF2B5EF4-FFF2-40B4-BE49-F238E27FC236}">
              <a16:creationId xmlns:a16="http://schemas.microsoft.com/office/drawing/2014/main" id="{A695D276-4A96-4A9D-86A7-C74BE310B519}"/>
            </a:ext>
          </a:extLst>
        </xdr:cNvPr>
        <xdr:cNvSpPr/>
      </xdr:nvSpPr>
      <xdr:spPr>
        <a:xfrm>
          <a:off x="12509500" y="500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41" name="フローチャート: 判断 140">
          <a:extLst>
            <a:ext uri="{FF2B5EF4-FFF2-40B4-BE49-F238E27FC236}">
              <a16:creationId xmlns:a16="http://schemas.microsoft.com/office/drawing/2014/main" id="{F97F37FF-F5F9-4DE3-AEB5-7B357A8536B6}"/>
            </a:ext>
          </a:extLst>
        </xdr:cNvPr>
        <xdr:cNvSpPr/>
      </xdr:nvSpPr>
      <xdr:spPr>
        <a:xfrm>
          <a:off x="11747500" y="506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3FD69B9-092C-4E7D-9B8B-226A3ECEFC8B}"/>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41D3D83-DC11-4AC8-B1D0-FE3B777DDB52}"/>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CD2B059-5785-4AD2-BE03-BB78E2090444}"/>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28B802C-0BAD-4A4A-8590-3A8EA6602D54}"/>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FB19FC2-E5EB-4BCB-96CF-6E72A946105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85797</xdr:rowOff>
    </xdr:from>
    <xdr:to>
      <xdr:col>76</xdr:col>
      <xdr:colOff>73025</xdr:colOff>
      <xdr:row>31</xdr:row>
      <xdr:rowOff>15947</xdr:rowOff>
    </xdr:to>
    <xdr:sp macro="" textlink="">
      <xdr:nvSpPr>
        <xdr:cNvPr id="147" name="楕円 146">
          <a:extLst>
            <a:ext uri="{FF2B5EF4-FFF2-40B4-BE49-F238E27FC236}">
              <a16:creationId xmlns:a16="http://schemas.microsoft.com/office/drawing/2014/main" id="{5AB9396F-E67C-4A1F-9829-5ECBABE67239}"/>
            </a:ext>
          </a:extLst>
        </xdr:cNvPr>
        <xdr:cNvSpPr/>
      </xdr:nvSpPr>
      <xdr:spPr>
        <a:xfrm>
          <a:off x="14744700" y="522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64224</xdr:rowOff>
    </xdr:from>
    <xdr:ext cx="469744" cy="259045"/>
    <xdr:sp macro="" textlink="">
      <xdr:nvSpPr>
        <xdr:cNvPr id="148" name="債務償還比率該当値テキスト">
          <a:extLst>
            <a:ext uri="{FF2B5EF4-FFF2-40B4-BE49-F238E27FC236}">
              <a16:creationId xmlns:a16="http://schemas.microsoft.com/office/drawing/2014/main" id="{D09D9F58-2F1E-4C62-9316-72581BA49DB5}"/>
            </a:ext>
          </a:extLst>
        </xdr:cNvPr>
        <xdr:cNvSpPr txBox="1"/>
      </xdr:nvSpPr>
      <xdr:spPr>
        <a:xfrm>
          <a:off x="14846300" y="520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18406</xdr:rowOff>
    </xdr:from>
    <xdr:to>
      <xdr:col>72</xdr:col>
      <xdr:colOff>123825</xdr:colOff>
      <xdr:row>30</xdr:row>
      <xdr:rowOff>120006</xdr:rowOff>
    </xdr:to>
    <xdr:sp macro="" textlink="">
      <xdr:nvSpPr>
        <xdr:cNvPr id="149" name="楕円 148">
          <a:extLst>
            <a:ext uri="{FF2B5EF4-FFF2-40B4-BE49-F238E27FC236}">
              <a16:creationId xmlns:a16="http://schemas.microsoft.com/office/drawing/2014/main" id="{7DF32B89-7D81-499F-9DCE-9938DBD2BABA}"/>
            </a:ext>
          </a:extLst>
        </xdr:cNvPr>
        <xdr:cNvSpPr/>
      </xdr:nvSpPr>
      <xdr:spPr>
        <a:xfrm>
          <a:off x="14033500" y="51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69206</xdr:rowOff>
    </xdr:from>
    <xdr:to>
      <xdr:col>76</xdr:col>
      <xdr:colOff>22225</xdr:colOff>
      <xdr:row>30</xdr:row>
      <xdr:rowOff>136597</xdr:rowOff>
    </xdr:to>
    <xdr:cxnSp macro="">
      <xdr:nvCxnSpPr>
        <xdr:cNvPr id="150" name="直線コネクタ 149">
          <a:extLst>
            <a:ext uri="{FF2B5EF4-FFF2-40B4-BE49-F238E27FC236}">
              <a16:creationId xmlns:a16="http://schemas.microsoft.com/office/drawing/2014/main" id="{7B5547E1-F597-43FD-BB5B-4F2D26D4D655}"/>
            </a:ext>
          </a:extLst>
        </xdr:cNvPr>
        <xdr:cNvCxnSpPr/>
      </xdr:nvCxnSpPr>
      <xdr:spPr>
        <a:xfrm>
          <a:off x="14084300" y="5212706"/>
          <a:ext cx="7112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158705</xdr:rowOff>
    </xdr:from>
    <xdr:to>
      <xdr:col>68</xdr:col>
      <xdr:colOff>123825</xdr:colOff>
      <xdr:row>30</xdr:row>
      <xdr:rowOff>88855</xdr:rowOff>
    </xdr:to>
    <xdr:sp macro="" textlink="">
      <xdr:nvSpPr>
        <xdr:cNvPr id="151" name="楕円 150">
          <a:extLst>
            <a:ext uri="{FF2B5EF4-FFF2-40B4-BE49-F238E27FC236}">
              <a16:creationId xmlns:a16="http://schemas.microsoft.com/office/drawing/2014/main" id="{F8531198-B67D-4DE7-9327-1C1C6C2AB4ED}"/>
            </a:ext>
          </a:extLst>
        </xdr:cNvPr>
        <xdr:cNvSpPr/>
      </xdr:nvSpPr>
      <xdr:spPr>
        <a:xfrm>
          <a:off x="13271500" y="513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38055</xdr:rowOff>
    </xdr:from>
    <xdr:to>
      <xdr:col>72</xdr:col>
      <xdr:colOff>73025</xdr:colOff>
      <xdr:row>30</xdr:row>
      <xdr:rowOff>69206</xdr:rowOff>
    </xdr:to>
    <xdr:cxnSp macro="">
      <xdr:nvCxnSpPr>
        <xdr:cNvPr id="152" name="直線コネクタ 151">
          <a:extLst>
            <a:ext uri="{FF2B5EF4-FFF2-40B4-BE49-F238E27FC236}">
              <a16:creationId xmlns:a16="http://schemas.microsoft.com/office/drawing/2014/main" id="{841037DC-5660-47E6-BEA5-76013C453CB8}"/>
            </a:ext>
          </a:extLst>
        </xdr:cNvPr>
        <xdr:cNvCxnSpPr/>
      </xdr:nvCxnSpPr>
      <xdr:spPr>
        <a:xfrm>
          <a:off x="13322300" y="5181555"/>
          <a:ext cx="762000" cy="3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151185</xdr:rowOff>
    </xdr:from>
    <xdr:to>
      <xdr:col>64</xdr:col>
      <xdr:colOff>123825</xdr:colOff>
      <xdr:row>31</xdr:row>
      <xdr:rowOff>81335</xdr:rowOff>
    </xdr:to>
    <xdr:sp macro="" textlink="">
      <xdr:nvSpPr>
        <xdr:cNvPr id="153" name="楕円 152">
          <a:extLst>
            <a:ext uri="{FF2B5EF4-FFF2-40B4-BE49-F238E27FC236}">
              <a16:creationId xmlns:a16="http://schemas.microsoft.com/office/drawing/2014/main" id="{7D67241A-FA02-49D5-8EB4-654366D33BCC}"/>
            </a:ext>
          </a:extLst>
        </xdr:cNvPr>
        <xdr:cNvSpPr/>
      </xdr:nvSpPr>
      <xdr:spPr>
        <a:xfrm>
          <a:off x="12509500" y="529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38055</xdr:rowOff>
    </xdr:from>
    <xdr:to>
      <xdr:col>68</xdr:col>
      <xdr:colOff>73025</xdr:colOff>
      <xdr:row>31</xdr:row>
      <xdr:rowOff>30535</xdr:rowOff>
    </xdr:to>
    <xdr:cxnSp macro="">
      <xdr:nvCxnSpPr>
        <xdr:cNvPr id="154" name="直線コネクタ 153">
          <a:extLst>
            <a:ext uri="{FF2B5EF4-FFF2-40B4-BE49-F238E27FC236}">
              <a16:creationId xmlns:a16="http://schemas.microsoft.com/office/drawing/2014/main" id="{F974B0AB-1B79-406A-83DD-02B71F7933EF}"/>
            </a:ext>
          </a:extLst>
        </xdr:cNvPr>
        <xdr:cNvCxnSpPr/>
      </xdr:nvCxnSpPr>
      <xdr:spPr>
        <a:xfrm flipV="1">
          <a:off x="12560300" y="5181555"/>
          <a:ext cx="762000" cy="16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65015</xdr:rowOff>
    </xdr:from>
    <xdr:to>
      <xdr:col>60</xdr:col>
      <xdr:colOff>123825</xdr:colOff>
      <xdr:row>31</xdr:row>
      <xdr:rowOff>166615</xdr:rowOff>
    </xdr:to>
    <xdr:sp macro="" textlink="">
      <xdr:nvSpPr>
        <xdr:cNvPr id="155" name="楕円 154">
          <a:extLst>
            <a:ext uri="{FF2B5EF4-FFF2-40B4-BE49-F238E27FC236}">
              <a16:creationId xmlns:a16="http://schemas.microsoft.com/office/drawing/2014/main" id="{A8FCE63F-2875-4F55-8D9B-47D8F53A8238}"/>
            </a:ext>
          </a:extLst>
        </xdr:cNvPr>
        <xdr:cNvSpPr/>
      </xdr:nvSpPr>
      <xdr:spPr>
        <a:xfrm>
          <a:off x="11747500" y="53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30535</xdr:rowOff>
    </xdr:from>
    <xdr:to>
      <xdr:col>64</xdr:col>
      <xdr:colOff>73025</xdr:colOff>
      <xdr:row>31</xdr:row>
      <xdr:rowOff>115815</xdr:rowOff>
    </xdr:to>
    <xdr:cxnSp macro="">
      <xdr:nvCxnSpPr>
        <xdr:cNvPr id="156" name="直線コネクタ 155">
          <a:extLst>
            <a:ext uri="{FF2B5EF4-FFF2-40B4-BE49-F238E27FC236}">
              <a16:creationId xmlns:a16="http://schemas.microsoft.com/office/drawing/2014/main" id="{481A298A-B322-4805-AE54-D3428894A19D}"/>
            </a:ext>
          </a:extLst>
        </xdr:cNvPr>
        <xdr:cNvCxnSpPr/>
      </xdr:nvCxnSpPr>
      <xdr:spPr>
        <a:xfrm flipV="1">
          <a:off x="11798300" y="5345485"/>
          <a:ext cx="762000" cy="8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57" name="n_1aveValue債務償還比率">
          <a:extLst>
            <a:ext uri="{FF2B5EF4-FFF2-40B4-BE49-F238E27FC236}">
              <a16:creationId xmlns:a16="http://schemas.microsoft.com/office/drawing/2014/main" id="{4B3A2621-25F6-4F79-A6AB-4F05C852AB75}"/>
            </a:ext>
          </a:extLst>
        </xdr:cNvPr>
        <xdr:cNvSpPr txBox="1"/>
      </xdr:nvSpPr>
      <xdr:spPr>
        <a:xfrm>
          <a:off x="13836727" y="442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58" name="n_2aveValue債務償還比率">
          <a:extLst>
            <a:ext uri="{FF2B5EF4-FFF2-40B4-BE49-F238E27FC236}">
              <a16:creationId xmlns:a16="http://schemas.microsoft.com/office/drawing/2014/main" id="{6A5EF70E-35D5-4F3C-ADE6-A2711BFD6D7A}"/>
            </a:ext>
          </a:extLst>
        </xdr:cNvPr>
        <xdr:cNvSpPr txBox="1"/>
      </xdr:nvSpPr>
      <xdr:spPr>
        <a:xfrm>
          <a:off x="13087427" y="477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59" name="n_3aveValue債務償還比率">
          <a:extLst>
            <a:ext uri="{FF2B5EF4-FFF2-40B4-BE49-F238E27FC236}">
              <a16:creationId xmlns:a16="http://schemas.microsoft.com/office/drawing/2014/main" id="{C3C38779-E550-452F-A065-D09009FAA576}"/>
            </a:ext>
          </a:extLst>
        </xdr:cNvPr>
        <xdr:cNvSpPr txBox="1"/>
      </xdr:nvSpPr>
      <xdr:spPr>
        <a:xfrm>
          <a:off x="12325427" y="477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60" name="n_4aveValue債務償還比率">
          <a:extLst>
            <a:ext uri="{FF2B5EF4-FFF2-40B4-BE49-F238E27FC236}">
              <a16:creationId xmlns:a16="http://schemas.microsoft.com/office/drawing/2014/main" id="{8476A654-7987-440C-984E-E2229B313469}"/>
            </a:ext>
          </a:extLst>
        </xdr:cNvPr>
        <xdr:cNvSpPr txBox="1"/>
      </xdr:nvSpPr>
      <xdr:spPr>
        <a:xfrm>
          <a:off x="11563427" y="484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111133</xdr:rowOff>
    </xdr:from>
    <xdr:ext cx="469744" cy="259045"/>
    <xdr:sp macro="" textlink="">
      <xdr:nvSpPr>
        <xdr:cNvPr id="161" name="n_1mainValue債務償還比率">
          <a:extLst>
            <a:ext uri="{FF2B5EF4-FFF2-40B4-BE49-F238E27FC236}">
              <a16:creationId xmlns:a16="http://schemas.microsoft.com/office/drawing/2014/main" id="{B09BEE55-D7EF-4567-9214-0439F013B9BB}"/>
            </a:ext>
          </a:extLst>
        </xdr:cNvPr>
        <xdr:cNvSpPr txBox="1"/>
      </xdr:nvSpPr>
      <xdr:spPr>
        <a:xfrm>
          <a:off x="13836727" y="525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79982</xdr:rowOff>
    </xdr:from>
    <xdr:ext cx="469744" cy="259045"/>
    <xdr:sp macro="" textlink="">
      <xdr:nvSpPr>
        <xdr:cNvPr id="162" name="n_2mainValue債務償還比率">
          <a:extLst>
            <a:ext uri="{FF2B5EF4-FFF2-40B4-BE49-F238E27FC236}">
              <a16:creationId xmlns:a16="http://schemas.microsoft.com/office/drawing/2014/main" id="{33F2CB6A-42E4-47E9-B7BA-459A5EFB0C7E}"/>
            </a:ext>
          </a:extLst>
        </xdr:cNvPr>
        <xdr:cNvSpPr txBox="1"/>
      </xdr:nvSpPr>
      <xdr:spPr>
        <a:xfrm>
          <a:off x="13087427" y="52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72462</xdr:rowOff>
    </xdr:from>
    <xdr:ext cx="469744" cy="259045"/>
    <xdr:sp macro="" textlink="">
      <xdr:nvSpPr>
        <xdr:cNvPr id="163" name="n_3mainValue債務償還比率">
          <a:extLst>
            <a:ext uri="{FF2B5EF4-FFF2-40B4-BE49-F238E27FC236}">
              <a16:creationId xmlns:a16="http://schemas.microsoft.com/office/drawing/2014/main" id="{2188FE39-A416-40DF-9C32-4FEA18547698}"/>
            </a:ext>
          </a:extLst>
        </xdr:cNvPr>
        <xdr:cNvSpPr txBox="1"/>
      </xdr:nvSpPr>
      <xdr:spPr>
        <a:xfrm>
          <a:off x="12325427" y="538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157742</xdr:rowOff>
    </xdr:from>
    <xdr:ext cx="469744" cy="259045"/>
    <xdr:sp macro="" textlink="">
      <xdr:nvSpPr>
        <xdr:cNvPr id="164" name="n_4mainValue債務償還比率">
          <a:extLst>
            <a:ext uri="{FF2B5EF4-FFF2-40B4-BE49-F238E27FC236}">
              <a16:creationId xmlns:a16="http://schemas.microsoft.com/office/drawing/2014/main" id="{B4CF0698-F86B-40E5-9C24-F133A29A1DD8}"/>
            </a:ext>
          </a:extLst>
        </xdr:cNvPr>
        <xdr:cNvSpPr txBox="1"/>
      </xdr:nvSpPr>
      <xdr:spPr>
        <a:xfrm>
          <a:off x="11563427" y="547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4569945-C549-4FCD-968C-907CE43F1D5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78E53BB1-1230-4346-B99B-1EB7D4A0736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15C4AD16-3473-44DB-8BDD-627991E3C6B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BCEA034D-58BF-44C2-8204-5A7B7D474403}"/>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8FBF0801-2B8B-4281-B8D0-980E29E4A2B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5F46D4D8-AFE9-4DEF-A924-D52C36A11351}"/>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8B1716-33DA-41E6-ADEC-3D9C5CB7618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0CA247-CB4A-430A-88E4-3B36CFB996D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AA1251D-5740-4D92-B909-8CD8026394E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15807B-B546-4EFC-89EF-05413D0769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A81A31C-0ECC-4934-B929-0F7FD08A3E8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844004-85CC-4A7A-A831-4EAB52C37D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39C872-1D4A-470D-9C15-FC61BEC0C0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78C199-0AA7-46AC-9A36-D94A58C837B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BAE435-2C51-42CF-9E85-A7448392FD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2F1D08-4B1B-4AA7-8525-4320D6A1AE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3,661
3,625
98.45
4,446,239
4,291,810
139,587
2,476,622
5,761,353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244F9E3-3D2B-460B-A862-8FEE941CDB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FD6660-D8F5-4AEA-B9C4-45CFA170108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98885C-7D39-462D-84E0-E9918564673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74E186-FC6E-484A-A003-DED53C83425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1DC9A5-F1A1-472A-8F16-0EE3B33051C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0EB1B3A-1C30-4873-B6AD-7237405141F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86311F0-3CE8-4752-A133-929B7D7BEA7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9D3290-5298-4F9C-9E32-6EA81BFA253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54E83E2-3B85-44C6-B170-4F842526832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BC95450-F423-47B7-B294-421FC23B651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7A87BC4-8ADD-4967-82EC-193C42D6AA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B08BA9-77B4-4CA5-A2EE-169EDDB8769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CF1A221-8D67-4001-AE12-DAC0B29CDE4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C5B2D1-3790-4763-B270-CC209CC09D8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DFE70EC-EBCF-4DAB-84AF-7DB71339C79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0745E0-1135-4341-A2FD-CCB46131D8D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1E6CBC-8130-4589-9AA4-D0D7E6D0572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8F71DA8-F56F-4508-955D-2D81418FB49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E8689C6-836A-4526-A2EF-06558269868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8AE13E-1DC9-434F-A3CE-33B8E0E0C0C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B9ADA25-F29A-4853-AF77-A2ADAE1D839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4832E4-DA9C-489D-A55B-93052532DEC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4DCE52-F115-4E60-AC6F-07A02DCD875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2FCF32-FB6B-496D-BAD4-48174D0C92C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6A0992-2371-4088-89C2-5B1E47B924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89BFB53-418F-485C-82C8-59EB6AD8055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566E753-C1BA-4CC1-B565-FC071DD4645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F8AB282-1CAF-4ED3-85DF-F909A135B15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D03142-B5D6-4258-B52B-2FE08A67EA6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73DD5D5-4AB3-4691-9E24-1AD231F47AD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2CB7F7-FEE1-4CDC-9D75-3D8FA14447A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A8FB238-637A-45E0-A87F-F2368183DDF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5E1058F-1DFD-42D0-8401-4122CFEFB30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2CA142D-9FDE-470E-A802-0E4FDBC2E53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3237413-9F97-4AD7-9762-D6D416D8203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12CBE99-4E75-4E24-9D3B-A8B467230B3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6EF9DF3-26FE-469D-BBA6-43F822C747D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CBB599A-E032-404B-ABAF-50EEE1C83E9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1E0AF9A-1689-4CB6-8D95-BFB290A67A4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7F7355C-1BD4-4947-8D9C-8879989F1D1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2C4FA5A-CF33-4643-A3EF-7DC3CB2319B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A4C93B6-A1A3-4688-B0BA-8E6CDB3FF8F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5EED8E4-5999-43AB-A2B1-E3A9BC96019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B59D160-81F3-4684-9069-6E6030ADCEA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54536FA-5EBA-4B1E-B5DC-6490597A46D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4B465EA5-1860-4CF9-AEE2-4719791D99A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6FCB9162-BF10-4205-A906-9CB63F2C25FF}"/>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52D23733-F5AF-4A97-82C1-BCB0FAF87818}"/>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7310FEC-8F48-4EDB-8B37-DF62E03634F2}"/>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057DAE1B-EFB2-4910-909C-7FFFD61383EC}"/>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C6085AC6-DCDD-4EA4-B535-B222B4F90B7C}"/>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69A7A1F8-6F10-40D2-9AFA-DAD15CDD590C}"/>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2EB4845D-B3E5-4B06-AC53-219B2D42A132}"/>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F1633480-8EC2-4B36-B2F0-34DE1BF61D3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5568B38F-7B1A-4260-8A53-B4CC34373A3F}"/>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9A682D9D-E82B-4FBA-B052-4633DA53C0F2}"/>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CECB9130-85CC-4F04-A534-B0DB6016049F}"/>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2181A7-89F3-4AFD-B627-A3E35516A8A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7CB8119-BE52-4DEE-8D05-C5120F0FAC3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A7A1EA5-F5CE-4D27-B68F-8F3518ECDCA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D23105D-2A5E-4169-BF8F-16E2E8760E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4032EF7-7070-4C32-8026-327A6171947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74" name="楕円 73">
          <a:extLst>
            <a:ext uri="{FF2B5EF4-FFF2-40B4-BE49-F238E27FC236}">
              <a16:creationId xmlns:a16="http://schemas.microsoft.com/office/drawing/2014/main" id="{A66E8ADE-AC3F-45E3-A972-FE038C8EA542}"/>
            </a:ext>
          </a:extLst>
        </xdr:cNvPr>
        <xdr:cNvSpPr/>
      </xdr:nvSpPr>
      <xdr:spPr>
        <a:xfrm>
          <a:off x="45847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33581</xdr:rowOff>
    </xdr:from>
    <xdr:ext cx="405111" cy="259045"/>
    <xdr:sp macro="" textlink="">
      <xdr:nvSpPr>
        <xdr:cNvPr id="75" name="【道路】&#10;有形固定資産減価償却率該当値テキスト">
          <a:extLst>
            <a:ext uri="{FF2B5EF4-FFF2-40B4-BE49-F238E27FC236}">
              <a16:creationId xmlns:a16="http://schemas.microsoft.com/office/drawing/2014/main" id="{0AE8E556-3935-4AAA-AC3E-3962ACF17A8A}"/>
            </a:ext>
          </a:extLst>
        </xdr:cNvPr>
        <xdr:cNvSpPr txBox="1"/>
      </xdr:nvSpPr>
      <xdr:spPr>
        <a:xfrm>
          <a:off x="4673600" y="620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159294</xdr:rowOff>
    </xdr:from>
    <xdr:to>
      <xdr:col>20</xdr:col>
      <xdr:colOff>38100</xdr:colOff>
      <xdr:row>37</xdr:row>
      <xdr:rowOff>89444</xdr:rowOff>
    </xdr:to>
    <xdr:sp macro="" textlink="">
      <xdr:nvSpPr>
        <xdr:cNvPr id="76" name="楕円 75">
          <a:extLst>
            <a:ext uri="{FF2B5EF4-FFF2-40B4-BE49-F238E27FC236}">
              <a16:creationId xmlns:a16="http://schemas.microsoft.com/office/drawing/2014/main" id="{A97B3E9C-8B16-478A-87EC-E0A08C403A3A}"/>
            </a:ext>
          </a:extLst>
        </xdr:cNvPr>
        <xdr:cNvSpPr/>
      </xdr:nvSpPr>
      <xdr:spPr>
        <a:xfrm>
          <a:off x="3746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38644</xdr:rowOff>
    </xdr:from>
    <xdr:to>
      <xdr:col>24</xdr:col>
      <xdr:colOff>63500</xdr:colOff>
      <xdr:row>37</xdr:row>
      <xdr:rowOff>61504</xdr:rowOff>
    </xdr:to>
    <xdr:cxnSp macro="">
      <xdr:nvCxnSpPr>
        <xdr:cNvPr id="77" name="直線コネクタ 76">
          <a:extLst>
            <a:ext uri="{FF2B5EF4-FFF2-40B4-BE49-F238E27FC236}">
              <a16:creationId xmlns:a16="http://schemas.microsoft.com/office/drawing/2014/main" id="{671D1502-1D41-4733-A8E9-9CC32B28623E}"/>
            </a:ext>
          </a:extLst>
        </xdr:cNvPr>
        <xdr:cNvCxnSpPr/>
      </xdr:nvCxnSpPr>
      <xdr:spPr>
        <a:xfrm>
          <a:off x="3797300" y="63822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144599</xdr:rowOff>
    </xdr:from>
    <xdr:to>
      <xdr:col>15</xdr:col>
      <xdr:colOff>101600</xdr:colOff>
      <xdr:row>37</xdr:row>
      <xdr:rowOff>74749</xdr:rowOff>
    </xdr:to>
    <xdr:sp macro="" textlink="">
      <xdr:nvSpPr>
        <xdr:cNvPr id="78" name="楕円 77">
          <a:extLst>
            <a:ext uri="{FF2B5EF4-FFF2-40B4-BE49-F238E27FC236}">
              <a16:creationId xmlns:a16="http://schemas.microsoft.com/office/drawing/2014/main" id="{F04412BB-98DD-4150-B86B-29A21F634BE8}"/>
            </a:ext>
          </a:extLst>
        </xdr:cNvPr>
        <xdr:cNvSpPr/>
      </xdr:nvSpPr>
      <xdr:spPr>
        <a:xfrm>
          <a:off x="2857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23949</xdr:rowOff>
    </xdr:from>
    <xdr:to>
      <xdr:col>19</xdr:col>
      <xdr:colOff>177800</xdr:colOff>
      <xdr:row>37</xdr:row>
      <xdr:rowOff>38644</xdr:rowOff>
    </xdr:to>
    <xdr:cxnSp macro="">
      <xdr:nvCxnSpPr>
        <xdr:cNvPr id="79" name="直線コネクタ 78">
          <a:extLst>
            <a:ext uri="{FF2B5EF4-FFF2-40B4-BE49-F238E27FC236}">
              <a16:creationId xmlns:a16="http://schemas.microsoft.com/office/drawing/2014/main" id="{A1091B28-C8F6-4128-B183-7C22DF2DFE0C}"/>
            </a:ext>
          </a:extLst>
        </xdr:cNvPr>
        <xdr:cNvCxnSpPr/>
      </xdr:nvCxnSpPr>
      <xdr:spPr>
        <a:xfrm>
          <a:off x="2908300" y="636759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121739</xdr:rowOff>
    </xdr:from>
    <xdr:to>
      <xdr:col>10</xdr:col>
      <xdr:colOff>165100</xdr:colOff>
      <xdr:row>37</xdr:row>
      <xdr:rowOff>51889</xdr:rowOff>
    </xdr:to>
    <xdr:sp macro="" textlink="">
      <xdr:nvSpPr>
        <xdr:cNvPr id="80" name="楕円 79">
          <a:extLst>
            <a:ext uri="{FF2B5EF4-FFF2-40B4-BE49-F238E27FC236}">
              <a16:creationId xmlns:a16="http://schemas.microsoft.com/office/drawing/2014/main" id="{C402574B-0BB9-4417-B913-BBC744AC62B4}"/>
            </a:ext>
          </a:extLst>
        </xdr:cNvPr>
        <xdr:cNvSpPr/>
      </xdr:nvSpPr>
      <xdr:spPr>
        <a:xfrm>
          <a:off x="1968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1089</xdr:rowOff>
    </xdr:from>
    <xdr:to>
      <xdr:col>15</xdr:col>
      <xdr:colOff>50800</xdr:colOff>
      <xdr:row>37</xdr:row>
      <xdr:rowOff>23949</xdr:rowOff>
    </xdr:to>
    <xdr:cxnSp macro="">
      <xdr:nvCxnSpPr>
        <xdr:cNvPr id="81" name="直線コネクタ 80">
          <a:extLst>
            <a:ext uri="{FF2B5EF4-FFF2-40B4-BE49-F238E27FC236}">
              <a16:creationId xmlns:a16="http://schemas.microsoft.com/office/drawing/2014/main" id="{7C0D72E0-9828-49E5-AC93-C0BAECA9E485}"/>
            </a:ext>
          </a:extLst>
        </xdr:cNvPr>
        <xdr:cNvCxnSpPr/>
      </xdr:nvCxnSpPr>
      <xdr:spPr>
        <a:xfrm>
          <a:off x="2019300" y="634473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102144</xdr:rowOff>
    </xdr:from>
    <xdr:to>
      <xdr:col>6</xdr:col>
      <xdr:colOff>38100</xdr:colOff>
      <xdr:row>37</xdr:row>
      <xdr:rowOff>32294</xdr:rowOff>
    </xdr:to>
    <xdr:sp macro="" textlink="">
      <xdr:nvSpPr>
        <xdr:cNvPr id="82" name="楕円 81">
          <a:extLst>
            <a:ext uri="{FF2B5EF4-FFF2-40B4-BE49-F238E27FC236}">
              <a16:creationId xmlns:a16="http://schemas.microsoft.com/office/drawing/2014/main" id="{94B5DBDD-48FB-42AC-8A13-D842A65BEE2B}"/>
            </a:ext>
          </a:extLst>
        </xdr:cNvPr>
        <xdr:cNvSpPr/>
      </xdr:nvSpPr>
      <xdr:spPr>
        <a:xfrm>
          <a:off x="1079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152944</xdr:rowOff>
    </xdr:from>
    <xdr:to>
      <xdr:col>10</xdr:col>
      <xdr:colOff>114300</xdr:colOff>
      <xdr:row>37</xdr:row>
      <xdr:rowOff>1089</xdr:rowOff>
    </xdr:to>
    <xdr:cxnSp macro="">
      <xdr:nvCxnSpPr>
        <xdr:cNvPr id="83" name="直線コネクタ 82">
          <a:extLst>
            <a:ext uri="{FF2B5EF4-FFF2-40B4-BE49-F238E27FC236}">
              <a16:creationId xmlns:a16="http://schemas.microsoft.com/office/drawing/2014/main" id="{364320CE-A472-482F-B43F-8D8A208A5BDF}"/>
            </a:ext>
          </a:extLst>
        </xdr:cNvPr>
        <xdr:cNvCxnSpPr/>
      </xdr:nvCxnSpPr>
      <xdr:spPr>
        <a:xfrm>
          <a:off x="1130300" y="632514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59905D11-9580-427A-9D1E-8D54C25E3140}"/>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a:extLst>
            <a:ext uri="{FF2B5EF4-FFF2-40B4-BE49-F238E27FC236}">
              <a16:creationId xmlns:a16="http://schemas.microsoft.com/office/drawing/2014/main" id="{DF9BAE3A-690C-4B86-A095-7D5DF5D6CB5A}"/>
            </a:ext>
          </a:extLst>
        </xdr:cNvPr>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57A1C09F-11DC-41A4-9B75-975D323D1FCE}"/>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id="{FB5A7E91-92DD-4488-84CE-0985B237789A}"/>
            </a:ext>
          </a:extLst>
        </xdr:cNvPr>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105971</xdr:rowOff>
    </xdr:from>
    <xdr:ext cx="405111" cy="259045"/>
    <xdr:sp macro="" textlink="">
      <xdr:nvSpPr>
        <xdr:cNvPr id="88" name="n_1mainValue【道路】&#10;有形固定資産減価償却率">
          <a:extLst>
            <a:ext uri="{FF2B5EF4-FFF2-40B4-BE49-F238E27FC236}">
              <a16:creationId xmlns:a16="http://schemas.microsoft.com/office/drawing/2014/main" id="{80005F5A-5C18-49D1-B36F-D678E146C3DF}"/>
            </a:ext>
          </a:extLst>
        </xdr:cNvPr>
        <xdr:cNvSpPr txBox="1"/>
      </xdr:nvSpPr>
      <xdr:spPr>
        <a:xfrm>
          <a:off x="3582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91276</xdr:rowOff>
    </xdr:from>
    <xdr:ext cx="405111" cy="259045"/>
    <xdr:sp macro="" textlink="">
      <xdr:nvSpPr>
        <xdr:cNvPr id="89" name="n_2mainValue【道路】&#10;有形固定資産減価償却率">
          <a:extLst>
            <a:ext uri="{FF2B5EF4-FFF2-40B4-BE49-F238E27FC236}">
              <a16:creationId xmlns:a16="http://schemas.microsoft.com/office/drawing/2014/main" id="{F40EDB0B-23B9-49BC-B3A7-C3E761987D3B}"/>
            </a:ext>
          </a:extLst>
        </xdr:cNvPr>
        <xdr:cNvSpPr txBox="1"/>
      </xdr:nvSpPr>
      <xdr:spPr>
        <a:xfrm>
          <a:off x="2705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68416</xdr:rowOff>
    </xdr:from>
    <xdr:ext cx="405111" cy="259045"/>
    <xdr:sp macro="" textlink="">
      <xdr:nvSpPr>
        <xdr:cNvPr id="90" name="n_3mainValue【道路】&#10;有形固定資産減価償却率">
          <a:extLst>
            <a:ext uri="{FF2B5EF4-FFF2-40B4-BE49-F238E27FC236}">
              <a16:creationId xmlns:a16="http://schemas.microsoft.com/office/drawing/2014/main" id="{3D7689B1-F871-40BE-B0BC-245422F074A1}"/>
            </a:ext>
          </a:extLst>
        </xdr:cNvPr>
        <xdr:cNvSpPr txBox="1"/>
      </xdr:nvSpPr>
      <xdr:spPr>
        <a:xfrm>
          <a:off x="1816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48821</xdr:rowOff>
    </xdr:from>
    <xdr:ext cx="405111" cy="259045"/>
    <xdr:sp macro="" textlink="">
      <xdr:nvSpPr>
        <xdr:cNvPr id="91" name="n_4mainValue【道路】&#10;有形固定資産減価償却率">
          <a:extLst>
            <a:ext uri="{FF2B5EF4-FFF2-40B4-BE49-F238E27FC236}">
              <a16:creationId xmlns:a16="http://schemas.microsoft.com/office/drawing/2014/main" id="{C21B1F78-09F1-4BDA-B331-DFD54E015EB3}"/>
            </a:ext>
          </a:extLst>
        </xdr:cNvPr>
        <xdr:cNvSpPr txBox="1"/>
      </xdr:nvSpPr>
      <xdr:spPr>
        <a:xfrm>
          <a:off x="927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8BD6E9C-8D18-4B64-AB41-056AB28581C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92CFCFB-B07B-4298-AAE3-1602235E781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55DAAA3-6135-4793-9942-C7534F0E343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597CEAC-854B-49A8-B77E-AC1A9CE2CD7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660C015-0E3B-4DF5-AEE1-7DA6A292904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26A9805-0792-4054-A0C1-7E08CBAAE0C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F2E4F5C-4324-49C1-9226-19F5CC298B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C1E270E-5893-48A8-BA1A-51D9E65FB0B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7AE2900C-2725-43F6-BD81-866D67925A3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A462881-9A45-44A4-8C90-FAE2D5680A0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24A3266-04C4-4A31-9D39-09CB44638D5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8E15418-CE2E-48EF-B37A-1E5A4D43976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9991605-CE65-4885-84C6-1C8AA038C4E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D949457E-C809-4D2D-86FF-B7992E152821}"/>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2FF5754-D607-4B67-9FDA-19005BBE893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3BBC885E-D6F0-4B8C-B26D-22CF7464272B}"/>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B12E3FC-4A9D-4E18-A003-03A349AD4EA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14DCC408-92BE-4252-A5F7-EE685B43E715}"/>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F28F966-B819-4687-9238-A5EA9F71E5F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CC372568-4383-44DA-8E5E-E83DBE68D1F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CA866A34-F2B0-494B-BA01-C2B6FC98E12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0B7520F1-2F4E-4E14-87D6-23CDDA24F3B1}"/>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D8D67442-2769-4A29-8469-A7114B25CA68}"/>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26C2E928-5D8A-48D6-9146-6F4AC9B8A54A}"/>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CD7F1D68-5A0A-4A8D-A258-A59036F3E384}"/>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0DD9D370-DA95-48F0-AE2B-18DE0FBCE7A6}"/>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84408</xdr:rowOff>
    </xdr:from>
    <xdr:ext cx="534377" cy="259045"/>
    <xdr:sp macro="" textlink="">
      <xdr:nvSpPr>
        <xdr:cNvPr id="118" name="【道路】&#10;一人当たり延長平均値テキスト">
          <a:extLst>
            <a:ext uri="{FF2B5EF4-FFF2-40B4-BE49-F238E27FC236}">
              <a16:creationId xmlns:a16="http://schemas.microsoft.com/office/drawing/2014/main" id="{E1393297-BC2E-4F2D-AB0D-9C2AE189E3E2}"/>
            </a:ext>
          </a:extLst>
        </xdr:cNvPr>
        <xdr:cNvSpPr txBox="1"/>
      </xdr:nvSpPr>
      <xdr:spPr>
        <a:xfrm>
          <a:off x="10515600" y="6942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EEC49572-0F6B-4705-822E-62DB30CD93F7}"/>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691BD57C-D568-43FA-BE6A-4FC7A7386729}"/>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47557226-1EA1-40C4-81A7-478A8C720EE7}"/>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966F2D12-6D96-42FC-B413-803D945E24F0}"/>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2D1AD53F-F59A-4C0C-9E48-AEC498B08558}"/>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81F3081-8C5A-4451-AF6C-A4D61EA21CB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1E9AAF1-AA9A-4140-A898-2025DD90229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838F831-229B-41A4-83C0-9F7C5D6802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1CFC403-5FD1-4655-9AB7-2657E5EAE48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03ED2BB-658F-43F1-A6F0-87DD5F53878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90713</xdr:rowOff>
    </xdr:from>
    <xdr:to>
      <xdr:col>55</xdr:col>
      <xdr:colOff>50800</xdr:colOff>
      <xdr:row>41</xdr:row>
      <xdr:rowOff>20863</xdr:rowOff>
    </xdr:to>
    <xdr:sp macro="" textlink="">
      <xdr:nvSpPr>
        <xdr:cNvPr id="129" name="楕円 128">
          <a:extLst>
            <a:ext uri="{FF2B5EF4-FFF2-40B4-BE49-F238E27FC236}">
              <a16:creationId xmlns:a16="http://schemas.microsoft.com/office/drawing/2014/main" id="{9A6D8EAB-402B-4A2E-A14A-592F54312A7D}"/>
            </a:ext>
          </a:extLst>
        </xdr:cNvPr>
        <xdr:cNvSpPr/>
      </xdr:nvSpPr>
      <xdr:spPr>
        <a:xfrm>
          <a:off x="10426700" y="69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113590</xdr:rowOff>
    </xdr:from>
    <xdr:ext cx="534377" cy="259045"/>
    <xdr:sp macro="" textlink="">
      <xdr:nvSpPr>
        <xdr:cNvPr id="130" name="【道路】&#10;一人当たり延長該当値テキスト">
          <a:extLst>
            <a:ext uri="{FF2B5EF4-FFF2-40B4-BE49-F238E27FC236}">
              <a16:creationId xmlns:a16="http://schemas.microsoft.com/office/drawing/2014/main" id="{0C5B8070-D429-452C-8E20-B6D8B1A52B26}"/>
            </a:ext>
          </a:extLst>
        </xdr:cNvPr>
        <xdr:cNvSpPr txBox="1"/>
      </xdr:nvSpPr>
      <xdr:spPr>
        <a:xfrm>
          <a:off x="10515600" y="680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94460</xdr:rowOff>
    </xdr:from>
    <xdr:to>
      <xdr:col>50</xdr:col>
      <xdr:colOff>165100</xdr:colOff>
      <xdr:row>41</xdr:row>
      <xdr:rowOff>24610</xdr:rowOff>
    </xdr:to>
    <xdr:sp macro="" textlink="">
      <xdr:nvSpPr>
        <xdr:cNvPr id="131" name="楕円 130">
          <a:extLst>
            <a:ext uri="{FF2B5EF4-FFF2-40B4-BE49-F238E27FC236}">
              <a16:creationId xmlns:a16="http://schemas.microsoft.com/office/drawing/2014/main" id="{CA0479A7-CCBC-48A1-95A6-A8C10B0A1C2C}"/>
            </a:ext>
          </a:extLst>
        </xdr:cNvPr>
        <xdr:cNvSpPr/>
      </xdr:nvSpPr>
      <xdr:spPr>
        <a:xfrm>
          <a:off x="9588500" y="695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141513</xdr:rowOff>
    </xdr:from>
    <xdr:to>
      <xdr:col>55</xdr:col>
      <xdr:colOff>0</xdr:colOff>
      <xdr:row>40</xdr:row>
      <xdr:rowOff>145260</xdr:rowOff>
    </xdr:to>
    <xdr:cxnSp macro="">
      <xdr:nvCxnSpPr>
        <xdr:cNvPr id="132" name="直線コネクタ 131">
          <a:extLst>
            <a:ext uri="{FF2B5EF4-FFF2-40B4-BE49-F238E27FC236}">
              <a16:creationId xmlns:a16="http://schemas.microsoft.com/office/drawing/2014/main" id="{AA06E978-E31F-4AF5-8603-9B68F96337E4}"/>
            </a:ext>
          </a:extLst>
        </xdr:cNvPr>
        <xdr:cNvCxnSpPr/>
      </xdr:nvCxnSpPr>
      <xdr:spPr>
        <a:xfrm flipV="1">
          <a:off x="9639300" y="6999513"/>
          <a:ext cx="8382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97430</xdr:rowOff>
    </xdr:from>
    <xdr:to>
      <xdr:col>46</xdr:col>
      <xdr:colOff>38100</xdr:colOff>
      <xdr:row>41</xdr:row>
      <xdr:rowOff>27580</xdr:rowOff>
    </xdr:to>
    <xdr:sp macro="" textlink="">
      <xdr:nvSpPr>
        <xdr:cNvPr id="133" name="楕円 132">
          <a:extLst>
            <a:ext uri="{FF2B5EF4-FFF2-40B4-BE49-F238E27FC236}">
              <a16:creationId xmlns:a16="http://schemas.microsoft.com/office/drawing/2014/main" id="{D90A0C0F-420E-44D7-933F-0EE057BBADE9}"/>
            </a:ext>
          </a:extLst>
        </xdr:cNvPr>
        <xdr:cNvSpPr/>
      </xdr:nvSpPr>
      <xdr:spPr>
        <a:xfrm>
          <a:off x="8699500" y="69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145260</xdr:rowOff>
    </xdr:from>
    <xdr:to>
      <xdr:col>50</xdr:col>
      <xdr:colOff>114300</xdr:colOff>
      <xdr:row>40</xdr:row>
      <xdr:rowOff>148230</xdr:rowOff>
    </xdr:to>
    <xdr:cxnSp macro="">
      <xdr:nvCxnSpPr>
        <xdr:cNvPr id="134" name="直線コネクタ 133">
          <a:extLst>
            <a:ext uri="{FF2B5EF4-FFF2-40B4-BE49-F238E27FC236}">
              <a16:creationId xmlns:a16="http://schemas.microsoft.com/office/drawing/2014/main" id="{D39AE551-FD86-4490-B6FF-E9E7CFE6F425}"/>
            </a:ext>
          </a:extLst>
        </xdr:cNvPr>
        <xdr:cNvCxnSpPr/>
      </xdr:nvCxnSpPr>
      <xdr:spPr>
        <a:xfrm flipV="1">
          <a:off x="8750300" y="7003260"/>
          <a:ext cx="889000" cy="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102927</xdr:rowOff>
    </xdr:from>
    <xdr:to>
      <xdr:col>41</xdr:col>
      <xdr:colOff>101600</xdr:colOff>
      <xdr:row>41</xdr:row>
      <xdr:rowOff>33077</xdr:rowOff>
    </xdr:to>
    <xdr:sp macro="" textlink="">
      <xdr:nvSpPr>
        <xdr:cNvPr id="135" name="楕円 134">
          <a:extLst>
            <a:ext uri="{FF2B5EF4-FFF2-40B4-BE49-F238E27FC236}">
              <a16:creationId xmlns:a16="http://schemas.microsoft.com/office/drawing/2014/main" id="{D5DB0DEE-05D4-4330-B268-A13200CC3A14}"/>
            </a:ext>
          </a:extLst>
        </xdr:cNvPr>
        <xdr:cNvSpPr/>
      </xdr:nvSpPr>
      <xdr:spPr>
        <a:xfrm>
          <a:off x="7810500" y="69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148230</xdr:rowOff>
    </xdr:from>
    <xdr:to>
      <xdr:col>45</xdr:col>
      <xdr:colOff>177800</xdr:colOff>
      <xdr:row>40</xdr:row>
      <xdr:rowOff>153727</xdr:rowOff>
    </xdr:to>
    <xdr:cxnSp macro="">
      <xdr:nvCxnSpPr>
        <xdr:cNvPr id="136" name="直線コネクタ 135">
          <a:extLst>
            <a:ext uri="{FF2B5EF4-FFF2-40B4-BE49-F238E27FC236}">
              <a16:creationId xmlns:a16="http://schemas.microsoft.com/office/drawing/2014/main" id="{AD9DE997-DD25-4055-BAD7-B95497D94E07}"/>
            </a:ext>
          </a:extLst>
        </xdr:cNvPr>
        <xdr:cNvCxnSpPr/>
      </xdr:nvCxnSpPr>
      <xdr:spPr>
        <a:xfrm flipV="1">
          <a:off x="7861300" y="7006230"/>
          <a:ext cx="889000" cy="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106023</xdr:rowOff>
    </xdr:from>
    <xdr:to>
      <xdr:col>36</xdr:col>
      <xdr:colOff>165100</xdr:colOff>
      <xdr:row>41</xdr:row>
      <xdr:rowOff>36173</xdr:rowOff>
    </xdr:to>
    <xdr:sp macro="" textlink="">
      <xdr:nvSpPr>
        <xdr:cNvPr id="137" name="楕円 136">
          <a:extLst>
            <a:ext uri="{FF2B5EF4-FFF2-40B4-BE49-F238E27FC236}">
              <a16:creationId xmlns:a16="http://schemas.microsoft.com/office/drawing/2014/main" id="{EF494827-9939-4DCA-8AC4-643ED062A8E4}"/>
            </a:ext>
          </a:extLst>
        </xdr:cNvPr>
        <xdr:cNvSpPr/>
      </xdr:nvSpPr>
      <xdr:spPr>
        <a:xfrm>
          <a:off x="6921500" y="696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153727</xdr:rowOff>
    </xdr:from>
    <xdr:to>
      <xdr:col>41</xdr:col>
      <xdr:colOff>50800</xdr:colOff>
      <xdr:row>40</xdr:row>
      <xdr:rowOff>156823</xdr:rowOff>
    </xdr:to>
    <xdr:cxnSp macro="">
      <xdr:nvCxnSpPr>
        <xdr:cNvPr id="138" name="直線コネクタ 137">
          <a:extLst>
            <a:ext uri="{FF2B5EF4-FFF2-40B4-BE49-F238E27FC236}">
              <a16:creationId xmlns:a16="http://schemas.microsoft.com/office/drawing/2014/main" id="{4CF547B2-0238-4BEC-8F87-9B1A62D5E8C9}"/>
            </a:ext>
          </a:extLst>
        </xdr:cNvPr>
        <xdr:cNvCxnSpPr/>
      </xdr:nvCxnSpPr>
      <xdr:spPr>
        <a:xfrm flipV="1">
          <a:off x="6972300" y="7011727"/>
          <a:ext cx="889000" cy="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35399</xdr:rowOff>
    </xdr:from>
    <xdr:ext cx="534377" cy="259045"/>
    <xdr:sp macro="" textlink="">
      <xdr:nvSpPr>
        <xdr:cNvPr id="139" name="n_1aveValue【道路】&#10;一人当たり延長">
          <a:extLst>
            <a:ext uri="{FF2B5EF4-FFF2-40B4-BE49-F238E27FC236}">
              <a16:creationId xmlns:a16="http://schemas.microsoft.com/office/drawing/2014/main" id="{2345AD45-F5F2-41DF-B213-EFC2147279B7}"/>
            </a:ext>
          </a:extLst>
        </xdr:cNvPr>
        <xdr:cNvSpPr txBox="1"/>
      </xdr:nvSpPr>
      <xdr:spPr>
        <a:xfrm>
          <a:off x="9359411" y="70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58044</xdr:rowOff>
    </xdr:from>
    <xdr:ext cx="534377" cy="259045"/>
    <xdr:sp macro="" textlink="">
      <xdr:nvSpPr>
        <xdr:cNvPr id="140" name="n_2aveValue【道路】&#10;一人当たり延長">
          <a:extLst>
            <a:ext uri="{FF2B5EF4-FFF2-40B4-BE49-F238E27FC236}">
              <a16:creationId xmlns:a16="http://schemas.microsoft.com/office/drawing/2014/main" id="{DCC01192-02FE-4AFF-992F-45425E697D85}"/>
            </a:ext>
          </a:extLst>
        </xdr:cNvPr>
        <xdr:cNvSpPr txBox="1"/>
      </xdr:nvSpPr>
      <xdr:spPr>
        <a:xfrm>
          <a:off x="8483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47515</xdr:rowOff>
    </xdr:from>
    <xdr:ext cx="534377" cy="259045"/>
    <xdr:sp macro="" textlink="">
      <xdr:nvSpPr>
        <xdr:cNvPr id="141" name="n_3aveValue【道路】&#10;一人当たり延長">
          <a:extLst>
            <a:ext uri="{FF2B5EF4-FFF2-40B4-BE49-F238E27FC236}">
              <a16:creationId xmlns:a16="http://schemas.microsoft.com/office/drawing/2014/main" id="{43E5C905-C0F8-4EB0-8AC3-29AE43EB4722}"/>
            </a:ext>
          </a:extLst>
        </xdr:cNvPr>
        <xdr:cNvSpPr txBox="1"/>
      </xdr:nvSpPr>
      <xdr:spPr>
        <a:xfrm>
          <a:off x="7594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52409</xdr:rowOff>
    </xdr:from>
    <xdr:ext cx="534377" cy="259045"/>
    <xdr:sp macro="" textlink="">
      <xdr:nvSpPr>
        <xdr:cNvPr id="142" name="n_4aveValue【道路】&#10;一人当たり延長">
          <a:extLst>
            <a:ext uri="{FF2B5EF4-FFF2-40B4-BE49-F238E27FC236}">
              <a16:creationId xmlns:a16="http://schemas.microsoft.com/office/drawing/2014/main" id="{01394F47-BF3E-4B5C-A74E-175D1A5099B4}"/>
            </a:ext>
          </a:extLst>
        </xdr:cNvPr>
        <xdr:cNvSpPr txBox="1"/>
      </xdr:nvSpPr>
      <xdr:spPr>
        <a:xfrm>
          <a:off x="6705111" y="70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41137</xdr:rowOff>
    </xdr:from>
    <xdr:ext cx="534377" cy="259045"/>
    <xdr:sp macro="" textlink="">
      <xdr:nvSpPr>
        <xdr:cNvPr id="143" name="n_1mainValue【道路】&#10;一人当たり延長">
          <a:extLst>
            <a:ext uri="{FF2B5EF4-FFF2-40B4-BE49-F238E27FC236}">
              <a16:creationId xmlns:a16="http://schemas.microsoft.com/office/drawing/2014/main" id="{EBC3B995-9A18-488C-9634-D339F1AA5BDE}"/>
            </a:ext>
          </a:extLst>
        </xdr:cNvPr>
        <xdr:cNvSpPr txBox="1"/>
      </xdr:nvSpPr>
      <xdr:spPr>
        <a:xfrm>
          <a:off x="9359411" y="672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44107</xdr:rowOff>
    </xdr:from>
    <xdr:ext cx="534377" cy="259045"/>
    <xdr:sp macro="" textlink="">
      <xdr:nvSpPr>
        <xdr:cNvPr id="144" name="n_2mainValue【道路】&#10;一人当たり延長">
          <a:extLst>
            <a:ext uri="{FF2B5EF4-FFF2-40B4-BE49-F238E27FC236}">
              <a16:creationId xmlns:a16="http://schemas.microsoft.com/office/drawing/2014/main" id="{36280057-B46A-4D32-A48F-994CA10B2D0F}"/>
            </a:ext>
          </a:extLst>
        </xdr:cNvPr>
        <xdr:cNvSpPr txBox="1"/>
      </xdr:nvSpPr>
      <xdr:spPr>
        <a:xfrm>
          <a:off x="8483111" y="67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49604</xdr:rowOff>
    </xdr:from>
    <xdr:ext cx="534377" cy="259045"/>
    <xdr:sp macro="" textlink="">
      <xdr:nvSpPr>
        <xdr:cNvPr id="145" name="n_3mainValue【道路】&#10;一人当たり延長">
          <a:extLst>
            <a:ext uri="{FF2B5EF4-FFF2-40B4-BE49-F238E27FC236}">
              <a16:creationId xmlns:a16="http://schemas.microsoft.com/office/drawing/2014/main" id="{EDB3F82F-4C1D-45B2-9047-A71EB977E45F}"/>
            </a:ext>
          </a:extLst>
        </xdr:cNvPr>
        <xdr:cNvSpPr txBox="1"/>
      </xdr:nvSpPr>
      <xdr:spPr>
        <a:xfrm>
          <a:off x="7594111" y="67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52700</xdr:rowOff>
    </xdr:from>
    <xdr:ext cx="534377" cy="259045"/>
    <xdr:sp macro="" textlink="">
      <xdr:nvSpPr>
        <xdr:cNvPr id="146" name="n_4mainValue【道路】&#10;一人当たり延長">
          <a:extLst>
            <a:ext uri="{FF2B5EF4-FFF2-40B4-BE49-F238E27FC236}">
              <a16:creationId xmlns:a16="http://schemas.microsoft.com/office/drawing/2014/main" id="{494428A0-3594-43E8-B294-5002F4364FC3}"/>
            </a:ext>
          </a:extLst>
        </xdr:cNvPr>
        <xdr:cNvSpPr txBox="1"/>
      </xdr:nvSpPr>
      <xdr:spPr>
        <a:xfrm>
          <a:off x="6705111" y="673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2F76881-75AF-4835-BAAA-9B0F6575B50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844D826-ABAC-4A70-AAD0-AE0AA466DCB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2312075-7ECE-4BFE-90D0-8599A9FF902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853E682-751A-48C8-98DB-65378B4059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BDFFB9B-82F2-4BCD-90AF-4AB6AA5B758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A0B56E3-1B52-4CD0-9F9A-C1D51FE7CE9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832F281-19BF-4CF6-910B-276BB39CC2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3C5F909-1F9E-4152-BCE8-275346CDDB4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B60ECDE-D79B-44AC-85F7-C819BD142EC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D81DDE1-2851-4867-A7E1-120A78A2EBA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483B1FB-B555-4EFC-A6B3-B1F4AD8DA82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43C08456-1E56-49A0-9591-5CE71BEB109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2F0AC68-DB65-4C48-B85C-525CB6F6743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EF7BD2A-EAEB-4198-A84C-58853BC2E63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28FE930-0CB3-46DF-8F0B-DE46CCE1A0F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310F3D8-D378-4CA6-A360-B55BBA2D6F5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98FEFFE1-FB87-4D83-A9C9-2048F76770E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D9C47A0-A1A7-439A-A5BB-7B151FC56EE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F70192D-F464-478A-B740-DEAE1254FD9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8DF3E06-78D2-49C9-9469-CFC53710859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EE404605-570F-46DB-B38B-29CEFD83123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2773F80-48EE-44BD-9E0C-9877E8B2EEC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67BAEA2B-782D-402E-A4D2-C0C9A00920C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B8A8FD0C-9E17-4044-A918-F892E7E4D64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CE7D0B93-C238-43B2-A94A-DBD42E140D34}"/>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4B787BE3-36EF-4E54-AA8E-AC768C5CB626}"/>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F0F8CA03-266F-4AE7-9C44-2320A3CFDF75}"/>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51E21532-7780-4861-A946-69D3CEC9E0CF}"/>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B79CA3D-FDB8-49C5-A769-1DBC1A3C1232}"/>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DC44ACD4-C69E-49C2-AA07-4126F65A4373}"/>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832F6847-8772-4354-8A2E-5CF09A912208}"/>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6E397682-EE65-45D0-8D13-B28837ED1E22}"/>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084CA636-6DEB-4DCD-8688-77876BCE5866}"/>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36346FD5-35C4-4818-B93F-01F55B1C71EB}"/>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E366B7C-BBA9-4009-B838-2C2697BB2DA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45206E2-8796-418C-A448-5010260A88E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BB3437F-D2DF-4E3D-A8E4-778B2FE8AE4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357060C-FD33-4065-8F55-5175018469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5A0E64D-FBCC-4382-B3C3-4B9050974B5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86" name="楕円 185">
          <a:extLst>
            <a:ext uri="{FF2B5EF4-FFF2-40B4-BE49-F238E27FC236}">
              <a16:creationId xmlns:a16="http://schemas.microsoft.com/office/drawing/2014/main" id="{4AE1EE2E-6D3A-4E2D-AC18-AA46BE12A9EE}"/>
            </a:ext>
          </a:extLst>
        </xdr:cNvPr>
        <xdr:cNvSpPr/>
      </xdr:nvSpPr>
      <xdr:spPr>
        <a:xfrm>
          <a:off x="4584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135907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4BCD85B1-D33F-413E-9007-433468AE22FB}"/>
            </a:ext>
          </a:extLst>
        </xdr:cNvPr>
        <xdr:cNvSpPr txBox="1"/>
      </xdr:nvSpPr>
      <xdr:spPr>
        <a:xfrm>
          <a:off x="4673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106680</xdr:rowOff>
    </xdr:from>
    <xdr:to>
      <xdr:col>20</xdr:col>
      <xdr:colOff>38100</xdr:colOff>
      <xdr:row>60</xdr:row>
      <xdr:rowOff>36830</xdr:rowOff>
    </xdr:to>
    <xdr:sp macro="" textlink="">
      <xdr:nvSpPr>
        <xdr:cNvPr id="188" name="楕円 187">
          <a:extLst>
            <a:ext uri="{FF2B5EF4-FFF2-40B4-BE49-F238E27FC236}">
              <a16:creationId xmlns:a16="http://schemas.microsoft.com/office/drawing/2014/main" id="{8135C3D1-A8F8-4536-88FF-E2A2CC26BF45}"/>
            </a:ext>
          </a:extLst>
        </xdr:cNvPr>
        <xdr:cNvSpPr/>
      </xdr:nvSpPr>
      <xdr:spPr>
        <a:xfrm>
          <a:off x="3746500" y="102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157480</xdr:rowOff>
    </xdr:from>
    <xdr:to>
      <xdr:col>24</xdr:col>
      <xdr:colOff>63500</xdr:colOff>
      <xdr:row>59</xdr:row>
      <xdr:rowOff>163830</xdr:rowOff>
    </xdr:to>
    <xdr:cxnSp macro="">
      <xdr:nvCxnSpPr>
        <xdr:cNvPr id="189" name="直線コネクタ 188">
          <a:extLst>
            <a:ext uri="{FF2B5EF4-FFF2-40B4-BE49-F238E27FC236}">
              <a16:creationId xmlns:a16="http://schemas.microsoft.com/office/drawing/2014/main" id="{5BF3B475-CC93-4F3D-BDBC-DE478C75FDF6}"/>
            </a:ext>
          </a:extLst>
        </xdr:cNvPr>
        <xdr:cNvCxnSpPr/>
      </xdr:nvCxnSpPr>
      <xdr:spPr>
        <a:xfrm>
          <a:off x="3797300" y="1027303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110490</xdr:rowOff>
    </xdr:from>
    <xdr:to>
      <xdr:col>15</xdr:col>
      <xdr:colOff>101600</xdr:colOff>
      <xdr:row>60</xdr:row>
      <xdr:rowOff>40640</xdr:rowOff>
    </xdr:to>
    <xdr:sp macro="" textlink="">
      <xdr:nvSpPr>
        <xdr:cNvPr id="190" name="楕円 189">
          <a:extLst>
            <a:ext uri="{FF2B5EF4-FFF2-40B4-BE49-F238E27FC236}">
              <a16:creationId xmlns:a16="http://schemas.microsoft.com/office/drawing/2014/main" id="{CAFD210A-5E32-4D3F-8772-DA8C52883E66}"/>
            </a:ext>
          </a:extLst>
        </xdr:cNvPr>
        <xdr:cNvSpPr/>
      </xdr:nvSpPr>
      <xdr:spPr>
        <a:xfrm>
          <a:off x="28575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157480</xdr:rowOff>
    </xdr:from>
    <xdr:to>
      <xdr:col>19</xdr:col>
      <xdr:colOff>177800</xdr:colOff>
      <xdr:row>59</xdr:row>
      <xdr:rowOff>161290</xdr:rowOff>
    </xdr:to>
    <xdr:cxnSp macro="">
      <xdr:nvCxnSpPr>
        <xdr:cNvPr id="191" name="直線コネクタ 190">
          <a:extLst>
            <a:ext uri="{FF2B5EF4-FFF2-40B4-BE49-F238E27FC236}">
              <a16:creationId xmlns:a16="http://schemas.microsoft.com/office/drawing/2014/main" id="{A7059A56-F22F-46AA-9E7C-4520A422087E}"/>
            </a:ext>
          </a:extLst>
        </xdr:cNvPr>
        <xdr:cNvCxnSpPr/>
      </xdr:nvCxnSpPr>
      <xdr:spPr>
        <a:xfrm flipV="1">
          <a:off x="2908300" y="10273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95250</xdr:rowOff>
    </xdr:from>
    <xdr:to>
      <xdr:col>10</xdr:col>
      <xdr:colOff>165100</xdr:colOff>
      <xdr:row>60</xdr:row>
      <xdr:rowOff>25400</xdr:rowOff>
    </xdr:to>
    <xdr:sp macro="" textlink="">
      <xdr:nvSpPr>
        <xdr:cNvPr id="192" name="楕円 191">
          <a:extLst>
            <a:ext uri="{FF2B5EF4-FFF2-40B4-BE49-F238E27FC236}">
              <a16:creationId xmlns:a16="http://schemas.microsoft.com/office/drawing/2014/main" id="{84DB53A9-744D-4CD0-B107-D3D83305C074}"/>
            </a:ext>
          </a:extLst>
        </xdr:cNvPr>
        <xdr:cNvSpPr/>
      </xdr:nvSpPr>
      <xdr:spPr>
        <a:xfrm>
          <a:off x="1968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146050</xdr:rowOff>
    </xdr:from>
    <xdr:to>
      <xdr:col>15</xdr:col>
      <xdr:colOff>50800</xdr:colOff>
      <xdr:row>59</xdr:row>
      <xdr:rowOff>161290</xdr:rowOff>
    </xdr:to>
    <xdr:cxnSp macro="">
      <xdr:nvCxnSpPr>
        <xdr:cNvPr id="193" name="直線コネクタ 192">
          <a:extLst>
            <a:ext uri="{FF2B5EF4-FFF2-40B4-BE49-F238E27FC236}">
              <a16:creationId xmlns:a16="http://schemas.microsoft.com/office/drawing/2014/main" id="{9DF5B3AC-2CCD-40BB-8ACA-501A1C73C74E}"/>
            </a:ext>
          </a:extLst>
        </xdr:cNvPr>
        <xdr:cNvCxnSpPr/>
      </xdr:nvCxnSpPr>
      <xdr:spPr>
        <a:xfrm>
          <a:off x="2019300" y="1026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73660</xdr:rowOff>
    </xdr:from>
    <xdr:to>
      <xdr:col>6</xdr:col>
      <xdr:colOff>38100</xdr:colOff>
      <xdr:row>60</xdr:row>
      <xdr:rowOff>3810</xdr:rowOff>
    </xdr:to>
    <xdr:sp macro="" textlink="">
      <xdr:nvSpPr>
        <xdr:cNvPr id="194" name="楕円 193">
          <a:extLst>
            <a:ext uri="{FF2B5EF4-FFF2-40B4-BE49-F238E27FC236}">
              <a16:creationId xmlns:a16="http://schemas.microsoft.com/office/drawing/2014/main" id="{F200546F-98B2-4221-8375-C78775ABC743}"/>
            </a:ext>
          </a:extLst>
        </xdr:cNvPr>
        <xdr:cNvSpPr/>
      </xdr:nvSpPr>
      <xdr:spPr>
        <a:xfrm>
          <a:off x="10795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124460</xdr:rowOff>
    </xdr:from>
    <xdr:to>
      <xdr:col>10</xdr:col>
      <xdr:colOff>114300</xdr:colOff>
      <xdr:row>59</xdr:row>
      <xdr:rowOff>146050</xdr:rowOff>
    </xdr:to>
    <xdr:cxnSp macro="">
      <xdr:nvCxnSpPr>
        <xdr:cNvPr id="195" name="直線コネクタ 194">
          <a:extLst>
            <a:ext uri="{FF2B5EF4-FFF2-40B4-BE49-F238E27FC236}">
              <a16:creationId xmlns:a16="http://schemas.microsoft.com/office/drawing/2014/main" id="{3ED8C2C2-66F6-4F64-AEF9-9E1AB19B48DD}"/>
            </a:ext>
          </a:extLst>
        </xdr:cNvPr>
        <xdr:cNvCxnSpPr/>
      </xdr:nvCxnSpPr>
      <xdr:spPr>
        <a:xfrm>
          <a:off x="1130300" y="1024001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732D61ED-E7DC-461C-BBA1-8DF6DD09E53C}"/>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E4F18391-752F-4594-BF59-ABD5C50DEE19}"/>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74947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2DA6748B-EAB5-448F-A907-9438AF986A11}"/>
            </a:ext>
          </a:extLst>
        </xdr:cNvPr>
        <xdr:cNvSpPr txBox="1"/>
      </xdr:nvSpPr>
      <xdr:spPr>
        <a:xfrm>
          <a:off x="1816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A053ACBB-1168-4ED1-B3A6-62022E55E824}"/>
            </a:ext>
          </a:extLst>
        </xdr:cNvPr>
        <xdr:cNvSpPr txBox="1"/>
      </xdr:nvSpPr>
      <xdr:spPr>
        <a:xfrm>
          <a:off x="927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53357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8F184847-F7FD-4B6D-A36E-176A9E71052B}"/>
            </a:ext>
          </a:extLst>
        </xdr:cNvPr>
        <xdr:cNvSpPr txBox="1"/>
      </xdr:nvSpPr>
      <xdr:spPr>
        <a:xfrm>
          <a:off x="358204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57167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CE5669C7-C4BB-45D4-9587-D7574664C849}"/>
            </a:ext>
          </a:extLst>
        </xdr:cNvPr>
        <xdr:cNvSpPr txBox="1"/>
      </xdr:nvSpPr>
      <xdr:spPr>
        <a:xfrm>
          <a:off x="2705744"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41927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7CCFB95C-1E41-4451-BAC4-D4233EEF6E3A}"/>
            </a:ext>
          </a:extLst>
        </xdr:cNvPr>
        <xdr:cNvSpPr txBox="1"/>
      </xdr:nvSpPr>
      <xdr:spPr>
        <a:xfrm>
          <a:off x="1816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20337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ED393FA-54D2-4EE9-BE05-B6636601A00C}"/>
            </a:ext>
          </a:extLst>
        </xdr:cNvPr>
        <xdr:cNvSpPr txBox="1"/>
      </xdr:nvSpPr>
      <xdr:spPr>
        <a:xfrm>
          <a:off x="927744" y="996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B8D4BF77-3E38-4F13-87A2-36F0A0FB32B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E540403E-B633-4851-9C2D-BFFB7DB1884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A1550C1-80AA-4931-9E0B-E009E4E64B8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B2925776-0EF7-4DE4-A5E7-6DF38EA51C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A213635-9F19-49D3-90B0-84581B8C5FD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D6CC2845-67F0-42D6-A1D5-6425D8644A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6CFEB851-8E71-4CE5-BF25-3FE0F36F331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AF3D27F2-182D-4DB8-AB4F-88E113BCDDC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9C1718E4-6BEA-4C05-B177-32FA0A6146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8C3F0A55-C08C-4923-A981-1785ACA8DDD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AFB9F0DD-52B9-46B3-BF31-39FED78DF2B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B85DC151-9A5E-4E73-B4D0-CB08F58C1C6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F5B0C48C-F885-4227-AD67-385680CAEF5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6AC227AC-C62C-44A7-B01F-1E2FBF70224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61413148-4646-40E1-95B5-0027CE5F199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F34283AC-E4A5-4262-93C7-C4102625DA6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E58A4F3C-3E2D-4599-8FBA-6D1AB40A5DC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54F5E47D-6D22-4373-96C6-EB5CB9E805E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1E6CE1DC-BC71-4A33-86EA-7783FF8040C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53DD750C-A413-4DAF-B438-655B081114A6}"/>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A371802A-D73D-4B82-9CE9-D67F8F46D0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3C0CBC5D-934B-4970-B38D-EB3A39B1B846}"/>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8FC6D4E2-6BB0-41C2-ACAB-3681F38473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06132B8D-7169-4131-B73C-388EDBF0514C}"/>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676F38CB-104D-430E-AD9F-35901C3348CF}"/>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C737029E-A050-4A51-B404-47443CED2D64}"/>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6A49343C-64D3-401A-8AA5-CDCE341F838E}"/>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A64CD7AA-5F6A-458E-8107-DAE9B4E9FC7B}"/>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03F462C7-3B94-418D-B453-97739F17DEC4}"/>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E259C7D9-F583-4B94-AD4A-C13FF885256E}"/>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599B21DC-E29B-416A-B750-4B2354F43FB1}"/>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C99BC362-AFD0-4551-8556-E34C817FA6E4}"/>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2FC7F7BD-204B-4E82-B7D7-15F9C4CDFCDD}"/>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4F868637-D2E2-43A6-A79F-E1B85004E571}"/>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B66AB16-ADF1-46BD-A185-74AE428B1B7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E51E82F-5EBD-4BD3-9AD1-CF6504E7BE4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E9D056F-DA56-46D9-AA7A-20812759061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E0040EA-255C-4AF5-B9CF-F262B5C8066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35A8D00-B17F-480E-A197-74FA1F6AEBD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43766</xdr:rowOff>
    </xdr:from>
    <xdr:to>
      <xdr:col>55</xdr:col>
      <xdr:colOff>50800</xdr:colOff>
      <xdr:row>63</xdr:row>
      <xdr:rowOff>145366</xdr:rowOff>
    </xdr:to>
    <xdr:sp macro="" textlink="">
      <xdr:nvSpPr>
        <xdr:cNvPr id="243" name="楕円 242">
          <a:extLst>
            <a:ext uri="{FF2B5EF4-FFF2-40B4-BE49-F238E27FC236}">
              <a16:creationId xmlns:a16="http://schemas.microsoft.com/office/drawing/2014/main" id="{45ABB956-56D0-4F00-88CB-080135C24E54}"/>
            </a:ext>
          </a:extLst>
        </xdr:cNvPr>
        <xdr:cNvSpPr/>
      </xdr:nvSpPr>
      <xdr:spPr>
        <a:xfrm>
          <a:off x="10426700" y="108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22193</xdr:rowOff>
    </xdr:from>
    <xdr:ext cx="690189" cy="259045"/>
    <xdr:sp macro="" textlink="">
      <xdr:nvSpPr>
        <xdr:cNvPr id="244" name="【橋りょう・トンネル】&#10;一人当たり有形固定資産（償却資産）額該当値テキスト">
          <a:extLst>
            <a:ext uri="{FF2B5EF4-FFF2-40B4-BE49-F238E27FC236}">
              <a16:creationId xmlns:a16="http://schemas.microsoft.com/office/drawing/2014/main" id="{DA559C3F-C416-4E17-BE20-F2E7106658F4}"/>
            </a:ext>
          </a:extLst>
        </xdr:cNvPr>
        <xdr:cNvSpPr txBox="1"/>
      </xdr:nvSpPr>
      <xdr:spPr>
        <a:xfrm>
          <a:off x="10515600" y="1082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50130</xdr:rowOff>
    </xdr:from>
    <xdr:to>
      <xdr:col>50</xdr:col>
      <xdr:colOff>165100</xdr:colOff>
      <xdr:row>63</xdr:row>
      <xdr:rowOff>151730</xdr:rowOff>
    </xdr:to>
    <xdr:sp macro="" textlink="">
      <xdr:nvSpPr>
        <xdr:cNvPr id="245" name="楕円 244">
          <a:extLst>
            <a:ext uri="{FF2B5EF4-FFF2-40B4-BE49-F238E27FC236}">
              <a16:creationId xmlns:a16="http://schemas.microsoft.com/office/drawing/2014/main" id="{BB6E73A4-1914-4779-8E19-0FDD24713F06}"/>
            </a:ext>
          </a:extLst>
        </xdr:cNvPr>
        <xdr:cNvSpPr/>
      </xdr:nvSpPr>
      <xdr:spPr>
        <a:xfrm>
          <a:off x="9588500" y="1085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94566</xdr:rowOff>
    </xdr:from>
    <xdr:to>
      <xdr:col>55</xdr:col>
      <xdr:colOff>0</xdr:colOff>
      <xdr:row>63</xdr:row>
      <xdr:rowOff>100930</xdr:rowOff>
    </xdr:to>
    <xdr:cxnSp macro="">
      <xdr:nvCxnSpPr>
        <xdr:cNvPr id="246" name="直線コネクタ 245">
          <a:extLst>
            <a:ext uri="{FF2B5EF4-FFF2-40B4-BE49-F238E27FC236}">
              <a16:creationId xmlns:a16="http://schemas.microsoft.com/office/drawing/2014/main" id="{C2082865-465C-4A87-83E8-D2FE52CDCC14}"/>
            </a:ext>
          </a:extLst>
        </xdr:cNvPr>
        <xdr:cNvCxnSpPr/>
      </xdr:nvCxnSpPr>
      <xdr:spPr>
        <a:xfrm flipV="1">
          <a:off x="9639300" y="10895916"/>
          <a:ext cx="8382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57146</xdr:rowOff>
    </xdr:from>
    <xdr:to>
      <xdr:col>46</xdr:col>
      <xdr:colOff>38100</xdr:colOff>
      <xdr:row>63</xdr:row>
      <xdr:rowOff>158746</xdr:rowOff>
    </xdr:to>
    <xdr:sp macro="" textlink="">
      <xdr:nvSpPr>
        <xdr:cNvPr id="247" name="楕円 246">
          <a:extLst>
            <a:ext uri="{FF2B5EF4-FFF2-40B4-BE49-F238E27FC236}">
              <a16:creationId xmlns:a16="http://schemas.microsoft.com/office/drawing/2014/main" id="{9A3C19BA-929E-4838-9CBE-2B74D24377A3}"/>
            </a:ext>
          </a:extLst>
        </xdr:cNvPr>
        <xdr:cNvSpPr/>
      </xdr:nvSpPr>
      <xdr:spPr>
        <a:xfrm>
          <a:off x="8699500" y="108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100930</xdr:rowOff>
    </xdr:from>
    <xdr:to>
      <xdr:col>50</xdr:col>
      <xdr:colOff>114300</xdr:colOff>
      <xdr:row>63</xdr:row>
      <xdr:rowOff>107946</xdr:rowOff>
    </xdr:to>
    <xdr:cxnSp macro="">
      <xdr:nvCxnSpPr>
        <xdr:cNvPr id="248" name="直線コネクタ 247">
          <a:extLst>
            <a:ext uri="{FF2B5EF4-FFF2-40B4-BE49-F238E27FC236}">
              <a16:creationId xmlns:a16="http://schemas.microsoft.com/office/drawing/2014/main" id="{375B0807-E634-4C73-9D19-4DD91FC84CEF}"/>
            </a:ext>
          </a:extLst>
        </xdr:cNvPr>
        <xdr:cNvCxnSpPr/>
      </xdr:nvCxnSpPr>
      <xdr:spPr>
        <a:xfrm flipV="1">
          <a:off x="8750300" y="10902280"/>
          <a:ext cx="889000" cy="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62075</xdr:rowOff>
    </xdr:from>
    <xdr:to>
      <xdr:col>41</xdr:col>
      <xdr:colOff>101600</xdr:colOff>
      <xdr:row>63</xdr:row>
      <xdr:rowOff>163675</xdr:rowOff>
    </xdr:to>
    <xdr:sp macro="" textlink="">
      <xdr:nvSpPr>
        <xdr:cNvPr id="249" name="楕円 248">
          <a:extLst>
            <a:ext uri="{FF2B5EF4-FFF2-40B4-BE49-F238E27FC236}">
              <a16:creationId xmlns:a16="http://schemas.microsoft.com/office/drawing/2014/main" id="{23B1F7B6-4AEC-452E-B1F4-5336933A86DB}"/>
            </a:ext>
          </a:extLst>
        </xdr:cNvPr>
        <xdr:cNvSpPr/>
      </xdr:nvSpPr>
      <xdr:spPr>
        <a:xfrm>
          <a:off x="7810500" y="1086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107946</xdr:rowOff>
    </xdr:from>
    <xdr:to>
      <xdr:col>45</xdr:col>
      <xdr:colOff>177800</xdr:colOff>
      <xdr:row>63</xdr:row>
      <xdr:rowOff>112875</xdr:rowOff>
    </xdr:to>
    <xdr:cxnSp macro="">
      <xdr:nvCxnSpPr>
        <xdr:cNvPr id="250" name="直線コネクタ 249">
          <a:extLst>
            <a:ext uri="{FF2B5EF4-FFF2-40B4-BE49-F238E27FC236}">
              <a16:creationId xmlns:a16="http://schemas.microsoft.com/office/drawing/2014/main" id="{7A06C48D-F4DA-484F-B852-47F70E9CBE14}"/>
            </a:ext>
          </a:extLst>
        </xdr:cNvPr>
        <xdr:cNvCxnSpPr/>
      </xdr:nvCxnSpPr>
      <xdr:spPr>
        <a:xfrm flipV="1">
          <a:off x="7861300" y="10909296"/>
          <a:ext cx="889000" cy="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64836</xdr:rowOff>
    </xdr:from>
    <xdr:to>
      <xdr:col>36</xdr:col>
      <xdr:colOff>165100</xdr:colOff>
      <xdr:row>63</xdr:row>
      <xdr:rowOff>166436</xdr:rowOff>
    </xdr:to>
    <xdr:sp macro="" textlink="">
      <xdr:nvSpPr>
        <xdr:cNvPr id="251" name="楕円 250">
          <a:extLst>
            <a:ext uri="{FF2B5EF4-FFF2-40B4-BE49-F238E27FC236}">
              <a16:creationId xmlns:a16="http://schemas.microsoft.com/office/drawing/2014/main" id="{9E42D24B-1662-497C-9255-A16229341AC9}"/>
            </a:ext>
          </a:extLst>
        </xdr:cNvPr>
        <xdr:cNvSpPr/>
      </xdr:nvSpPr>
      <xdr:spPr>
        <a:xfrm>
          <a:off x="6921500" y="108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112875</xdr:rowOff>
    </xdr:from>
    <xdr:to>
      <xdr:col>41</xdr:col>
      <xdr:colOff>50800</xdr:colOff>
      <xdr:row>63</xdr:row>
      <xdr:rowOff>115636</xdr:rowOff>
    </xdr:to>
    <xdr:cxnSp macro="">
      <xdr:nvCxnSpPr>
        <xdr:cNvPr id="252" name="直線コネクタ 251">
          <a:extLst>
            <a:ext uri="{FF2B5EF4-FFF2-40B4-BE49-F238E27FC236}">
              <a16:creationId xmlns:a16="http://schemas.microsoft.com/office/drawing/2014/main" id="{E559EB05-03D6-4BDF-BD0F-36109D4612D4}"/>
            </a:ext>
          </a:extLst>
        </xdr:cNvPr>
        <xdr:cNvCxnSpPr/>
      </xdr:nvCxnSpPr>
      <xdr:spPr>
        <a:xfrm flipV="1">
          <a:off x="6972300" y="10914225"/>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797BB4F3-C91F-48EA-9685-C8F6C7339851}"/>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D66851FA-907E-4C84-8B41-1095472ABF4B}"/>
            </a:ext>
          </a:extLst>
        </xdr:cNvPr>
        <xdr:cNvSpPr txBox="1"/>
      </xdr:nvSpPr>
      <xdr:spPr>
        <a:xfrm>
          <a:off x="8405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AF88E4BD-7984-410F-A503-7D01476774CA}"/>
            </a:ext>
          </a:extLst>
        </xdr:cNvPr>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D86FDCCD-642B-4738-9EAD-02E997E8AF50}"/>
            </a:ext>
          </a:extLst>
        </xdr:cNvPr>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142857</xdr:rowOff>
    </xdr:from>
    <xdr:ext cx="690189" cy="259045"/>
    <xdr:sp macro="" textlink="">
      <xdr:nvSpPr>
        <xdr:cNvPr id="257" name="n_1mainValue【橋りょう・トンネル】&#10;一人当たり有形固定資産（償却資産）額">
          <a:extLst>
            <a:ext uri="{FF2B5EF4-FFF2-40B4-BE49-F238E27FC236}">
              <a16:creationId xmlns:a16="http://schemas.microsoft.com/office/drawing/2014/main" id="{CD249B33-446D-4B7B-A003-338E576AF3BF}"/>
            </a:ext>
          </a:extLst>
        </xdr:cNvPr>
        <xdr:cNvSpPr txBox="1"/>
      </xdr:nvSpPr>
      <xdr:spPr>
        <a:xfrm>
          <a:off x="9281505" y="109442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149873</xdr:rowOff>
    </xdr:from>
    <xdr:ext cx="690189" cy="259045"/>
    <xdr:sp macro="" textlink="">
      <xdr:nvSpPr>
        <xdr:cNvPr id="258" name="n_2mainValue【橋りょう・トンネル】&#10;一人当たり有形固定資産（償却資産）額">
          <a:extLst>
            <a:ext uri="{FF2B5EF4-FFF2-40B4-BE49-F238E27FC236}">
              <a16:creationId xmlns:a16="http://schemas.microsoft.com/office/drawing/2014/main" id="{57A43D04-F96C-42F5-BFA9-44F40CC2A3FB}"/>
            </a:ext>
          </a:extLst>
        </xdr:cNvPr>
        <xdr:cNvSpPr txBox="1"/>
      </xdr:nvSpPr>
      <xdr:spPr>
        <a:xfrm>
          <a:off x="8405205" y="109512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154802</xdr:rowOff>
    </xdr:from>
    <xdr:ext cx="690189" cy="259045"/>
    <xdr:sp macro="" textlink="">
      <xdr:nvSpPr>
        <xdr:cNvPr id="259" name="n_3mainValue【橋りょう・トンネル】&#10;一人当たり有形固定資産（償却資産）額">
          <a:extLst>
            <a:ext uri="{FF2B5EF4-FFF2-40B4-BE49-F238E27FC236}">
              <a16:creationId xmlns:a16="http://schemas.microsoft.com/office/drawing/2014/main" id="{314C269B-DE41-42A5-B5F6-3756918C0148}"/>
            </a:ext>
          </a:extLst>
        </xdr:cNvPr>
        <xdr:cNvSpPr txBox="1"/>
      </xdr:nvSpPr>
      <xdr:spPr>
        <a:xfrm>
          <a:off x="7516205" y="109561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157563</xdr:rowOff>
    </xdr:from>
    <xdr:ext cx="690189" cy="259045"/>
    <xdr:sp macro="" textlink="">
      <xdr:nvSpPr>
        <xdr:cNvPr id="260" name="n_4mainValue【橋りょう・トンネル】&#10;一人当たり有形固定資産（償却資産）額">
          <a:extLst>
            <a:ext uri="{FF2B5EF4-FFF2-40B4-BE49-F238E27FC236}">
              <a16:creationId xmlns:a16="http://schemas.microsoft.com/office/drawing/2014/main" id="{F12063DB-8B12-49D3-A08A-7E040B18C221}"/>
            </a:ext>
          </a:extLst>
        </xdr:cNvPr>
        <xdr:cNvSpPr txBox="1"/>
      </xdr:nvSpPr>
      <xdr:spPr>
        <a:xfrm>
          <a:off x="6627205" y="10958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A5FADFC5-70E4-48A8-8599-23F3D8C23C6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51289ED0-8BF5-4CD8-8B64-1AEEB5D0100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BB15DEAB-9509-403F-AAC7-291F9185619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658D3DF0-D1DB-44D6-9EEB-5120B4029DF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BB4100F9-8B6F-472F-BCA3-EBABD231930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D663E593-7064-4F27-9CED-D942FA5CD94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33A3F6F4-11BE-411A-B14E-C525A41FA7B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6D8F3104-7EF8-49F8-8F66-DDC7E005842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4A7CC48D-BD57-443B-9F86-493F7D32D7A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639B00ED-EA6A-4683-A811-811149D8F4A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317EB63B-FB51-494C-B039-2798310432F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BBF58A77-EB2D-4CFA-82EA-BB9C143D09C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37B415CC-F571-4BFE-B524-4F539EB9545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23AF75E5-9054-4083-9A59-841097341E5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9C38FB1C-437C-4301-9A7D-19AC19E9A1C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DD6F92D5-9117-4685-A73E-0932502F13E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430A139E-22F1-4A89-9BD2-A0CAD3C9DAC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1C0A0E25-3500-4098-96BC-120DA4ED097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5DF85E64-3D84-48BC-829C-2874AE81C69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C34F1037-5C05-4632-8171-420AF996825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7D748E2C-E854-4144-AE07-0E32C9DB523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C41BD981-B2AA-4056-B759-EDC590E95D7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9BB5A1FA-07FE-4B68-AF8A-DF6F1380C29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67FA54A6-8EF2-4845-8B3D-1A5E0AECAA2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3D370581-A711-4FFD-872C-E75BD9270E2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4483161B-4131-45AD-A2B2-6EEF0406F0E6}"/>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ECF483FD-53AD-4C8A-A4C1-8B5B42E1F3D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490FBADC-7337-4DF1-A42E-A781DA2495F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54C9C362-6764-4B80-9787-EB8613BBE9B0}"/>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C8267F53-EB45-4C76-BA5E-5C3BB5C8E225}"/>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E320489D-3710-409A-B04E-9F699D3AEABE}"/>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02AA95D6-D69E-4399-A0E7-1492E441096F}"/>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EA35E774-4045-4204-A6C8-D12B3702BA2B}"/>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D1DA2CED-5711-4D97-9F5C-4683DB942F6C}"/>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E848DEB3-BD47-4590-8C4C-FBA8DEE5278E}"/>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345B73F6-70AE-49FE-A808-D2B263806817}"/>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F35B51A-BDD7-4A90-8F00-A6DE98791F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72B5513-BDFC-44CF-BF24-F68B825764E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242401A-C13C-45B8-840D-852BBB5BA15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E66C6D2-A4E0-4FF3-B776-4CB34F2EEA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1FE8890-BAE6-4FA6-BADC-08BFCFCC13D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142421</xdr:rowOff>
    </xdr:from>
    <xdr:to>
      <xdr:col>24</xdr:col>
      <xdr:colOff>114300</xdr:colOff>
      <xdr:row>86</xdr:row>
      <xdr:rowOff>72571</xdr:rowOff>
    </xdr:to>
    <xdr:sp macro="" textlink="">
      <xdr:nvSpPr>
        <xdr:cNvPr id="302" name="楕円 301">
          <a:extLst>
            <a:ext uri="{FF2B5EF4-FFF2-40B4-BE49-F238E27FC236}">
              <a16:creationId xmlns:a16="http://schemas.microsoft.com/office/drawing/2014/main" id="{9DD10563-53E3-4889-A472-342B13B98948}"/>
            </a:ext>
          </a:extLst>
        </xdr:cNvPr>
        <xdr:cNvSpPr/>
      </xdr:nvSpPr>
      <xdr:spPr>
        <a:xfrm>
          <a:off x="45847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120848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5026A3D6-0ADE-459E-ABEC-A4017F7BE417}"/>
            </a:ext>
          </a:extLst>
        </xdr:cNvPr>
        <xdr:cNvSpPr txBox="1"/>
      </xdr:nvSpPr>
      <xdr:spPr>
        <a:xfrm>
          <a:off x="4673600" y="1469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137523</xdr:rowOff>
    </xdr:from>
    <xdr:to>
      <xdr:col>20</xdr:col>
      <xdr:colOff>38100</xdr:colOff>
      <xdr:row>86</xdr:row>
      <xdr:rowOff>67673</xdr:rowOff>
    </xdr:to>
    <xdr:sp macro="" textlink="">
      <xdr:nvSpPr>
        <xdr:cNvPr id="304" name="楕円 303">
          <a:extLst>
            <a:ext uri="{FF2B5EF4-FFF2-40B4-BE49-F238E27FC236}">
              <a16:creationId xmlns:a16="http://schemas.microsoft.com/office/drawing/2014/main" id="{C5950EC0-08B9-4764-B2FC-8515F4C68610}"/>
            </a:ext>
          </a:extLst>
        </xdr:cNvPr>
        <xdr:cNvSpPr/>
      </xdr:nvSpPr>
      <xdr:spPr>
        <a:xfrm>
          <a:off x="3746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16873</xdr:rowOff>
    </xdr:from>
    <xdr:to>
      <xdr:col>24</xdr:col>
      <xdr:colOff>63500</xdr:colOff>
      <xdr:row>86</xdr:row>
      <xdr:rowOff>21771</xdr:rowOff>
    </xdr:to>
    <xdr:cxnSp macro="">
      <xdr:nvCxnSpPr>
        <xdr:cNvPr id="305" name="直線コネクタ 304">
          <a:extLst>
            <a:ext uri="{FF2B5EF4-FFF2-40B4-BE49-F238E27FC236}">
              <a16:creationId xmlns:a16="http://schemas.microsoft.com/office/drawing/2014/main" id="{6D719B01-A686-4992-8F77-637A050BF1CD}"/>
            </a:ext>
          </a:extLst>
        </xdr:cNvPr>
        <xdr:cNvCxnSpPr/>
      </xdr:nvCxnSpPr>
      <xdr:spPr>
        <a:xfrm>
          <a:off x="3797300" y="1476157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127726</xdr:rowOff>
    </xdr:from>
    <xdr:to>
      <xdr:col>15</xdr:col>
      <xdr:colOff>101600</xdr:colOff>
      <xdr:row>86</xdr:row>
      <xdr:rowOff>57876</xdr:rowOff>
    </xdr:to>
    <xdr:sp macro="" textlink="">
      <xdr:nvSpPr>
        <xdr:cNvPr id="306" name="楕円 305">
          <a:extLst>
            <a:ext uri="{FF2B5EF4-FFF2-40B4-BE49-F238E27FC236}">
              <a16:creationId xmlns:a16="http://schemas.microsoft.com/office/drawing/2014/main" id="{36C55E56-2608-4811-A814-2B451652D004}"/>
            </a:ext>
          </a:extLst>
        </xdr:cNvPr>
        <xdr:cNvSpPr/>
      </xdr:nvSpPr>
      <xdr:spPr>
        <a:xfrm>
          <a:off x="2857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7076</xdr:rowOff>
    </xdr:from>
    <xdr:to>
      <xdr:col>19</xdr:col>
      <xdr:colOff>177800</xdr:colOff>
      <xdr:row>86</xdr:row>
      <xdr:rowOff>16873</xdr:rowOff>
    </xdr:to>
    <xdr:cxnSp macro="">
      <xdr:nvCxnSpPr>
        <xdr:cNvPr id="307" name="直線コネクタ 306">
          <a:extLst>
            <a:ext uri="{FF2B5EF4-FFF2-40B4-BE49-F238E27FC236}">
              <a16:creationId xmlns:a16="http://schemas.microsoft.com/office/drawing/2014/main" id="{B2F7951D-D2F2-41F7-BD06-604530B83498}"/>
            </a:ext>
          </a:extLst>
        </xdr:cNvPr>
        <xdr:cNvCxnSpPr/>
      </xdr:nvCxnSpPr>
      <xdr:spPr>
        <a:xfrm>
          <a:off x="2908300" y="147517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114663</xdr:rowOff>
    </xdr:from>
    <xdr:to>
      <xdr:col>10</xdr:col>
      <xdr:colOff>165100</xdr:colOff>
      <xdr:row>86</xdr:row>
      <xdr:rowOff>44813</xdr:rowOff>
    </xdr:to>
    <xdr:sp macro="" textlink="">
      <xdr:nvSpPr>
        <xdr:cNvPr id="308" name="楕円 307">
          <a:extLst>
            <a:ext uri="{FF2B5EF4-FFF2-40B4-BE49-F238E27FC236}">
              <a16:creationId xmlns:a16="http://schemas.microsoft.com/office/drawing/2014/main" id="{25DB76E3-70E1-4B9D-862D-8233DD242A66}"/>
            </a:ext>
          </a:extLst>
        </xdr:cNvPr>
        <xdr:cNvSpPr/>
      </xdr:nvSpPr>
      <xdr:spPr>
        <a:xfrm>
          <a:off x="1968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165463</xdr:rowOff>
    </xdr:from>
    <xdr:to>
      <xdr:col>15</xdr:col>
      <xdr:colOff>50800</xdr:colOff>
      <xdr:row>86</xdr:row>
      <xdr:rowOff>7076</xdr:rowOff>
    </xdr:to>
    <xdr:cxnSp macro="">
      <xdr:nvCxnSpPr>
        <xdr:cNvPr id="309" name="直線コネクタ 308">
          <a:extLst>
            <a:ext uri="{FF2B5EF4-FFF2-40B4-BE49-F238E27FC236}">
              <a16:creationId xmlns:a16="http://schemas.microsoft.com/office/drawing/2014/main" id="{51B6224B-6549-45BC-8CEB-45FA51FDD354}"/>
            </a:ext>
          </a:extLst>
        </xdr:cNvPr>
        <xdr:cNvCxnSpPr/>
      </xdr:nvCxnSpPr>
      <xdr:spPr>
        <a:xfrm>
          <a:off x="2019300" y="1473871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103232</xdr:rowOff>
    </xdr:from>
    <xdr:to>
      <xdr:col>6</xdr:col>
      <xdr:colOff>38100</xdr:colOff>
      <xdr:row>86</xdr:row>
      <xdr:rowOff>33382</xdr:rowOff>
    </xdr:to>
    <xdr:sp macro="" textlink="">
      <xdr:nvSpPr>
        <xdr:cNvPr id="310" name="楕円 309">
          <a:extLst>
            <a:ext uri="{FF2B5EF4-FFF2-40B4-BE49-F238E27FC236}">
              <a16:creationId xmlns:a16="http://schemas.microsoft.com/office/drawing/2014/main" id="{C32B3A75-7ECE-4E79-AD65-975B1B81C8AA}"/>
            </a:ext>
          </a:extLst>
        </xdr:cNvPr>
        <xdr:cNvSpPr/>
      </xdr:nvSpPr>
      <xdr:spPr>
        <a:xfrm>
          <a:off x="1079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154032</xdr:rowOff>
    </xdr:from>
    <xdr:to>
      <xdr:col>10</xdr:col>
      <xdr:colOff>114300</xdr:colOff>
      <xdr:row>85</xdr:row>
      <xdr:rowOff>165463</xdr:rowOff>
    </xdr:to>
    <xdr:cxnSp macro="">
      <xdr:nvCxnSpPr>
        <xdr:cNvPr id="311" name="直線コネクタ 310">
          <a:extLst>
            <a:ext uri="{FF2B5EF4-FFF2-40B4-BE49-F238E27FC236}">
              <a16:creationId xmlns:a16="http://schemas.microsoft.com/office/drawing/2014/main" id="{E321690D-EB6B-4547-9E1E-77872CA187BA}"/>
            </a:ext>
          </a:extLst>
        </xdr:cNvPr>
        <xdr:cNvCxnSpPr/>
      </xdr:nvCxnSpPr>
      <xdr:spPr>
        <a:xfrm>
          <a:off x="1130300" y="147272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2" name="n_1aveValue【公営住宅】&#10;有形固定資産減価償却率">
          <a:extLst>
            <a:ext uri="{FF2B5EF4-FFF2-40B4-BE49-F238E27FC236}">
              <a16:creationId xmlns:a16="http://schemas.microsoft.com/office/drawing/2014/main" id="{7F48EE2B-F70C-4D4D-88E0-DAECFAD5C9DF}"/>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115225</xdr:rowOff>
    </xdr:from>
    <xdr:ext cx="405111" cy="259045"/>
    <xdr:sp macro="" textlink="">
      <xdr:nvSpPr>
        <xdr:cNvPr id="313" name="n_2aveValue【公営住宅】&#10;有形固定資産減価償却率">
          <a:extLst>
            <a:ext uri="{FF2B5EF4-FFF2-40B4-BE49-F238E27FC236}">
              <a16:creationId xmlns:a16="http://schemas.microsoft.com/office/drawing/2014/main" id="{80848AED-6276-44CF-B9C2-E5486381E7C7}"/>
            </a:ext>
          </a:extLst>
        </xdr:cNvPr>
        <xdr:cNvSpPr txBox="1"/>
      </xdr:nvSpPr>
      <xdr:spPr>
        <a:xfrm>
          <a:off x="2705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118490</xdr:rowOff>
    </xdr:from>
    <xdr:ext cx="405111" cy="259045"/>
    <xdr:sp macro="" textlink="">
      <xdr:nvSpPr>
        <xdr:cNvPr id="314" name="n_3aveValue【公営住宅】&#10;有形固定資産減価償却率">
          <a:extLst>
            <a:ext uri="{FF2B5EF4-FFF2-40B4-BE49-F238E27FC236}">
              <a16:creationId xmlns:a16="http://schemas.microsoft.com/office/drawing/2014/main" id="{B5F661EF-3EA5-45C2-9FC1-EB2E8B8564CA}"/>
            </a:ext>
          </a:extLst>
        </xdr:cNvPr>
        <xdr:cNvSpPr txBox="1"/>
      </xdr:nvSpPr>
      <xdr:spPr>
        <a:xfrm>
          <a:off x="1816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4190</xdr:rowOff>
    </xdr:from>
    <xdr:ext cx="405111" cy="259045"/>
    <xdr:sp macro="" textlink="">
      <xdr:nvSpPr>
        <xdr:cNvPr id="315" name="n_4aveValue【公営住宅】&#10;有形固定資産減価償却率">
          <a:extLst>
            <a:ext uri="{FF2B5EF4-FFF2-40B4-BE49-F238E27FC236}">
              <a16:creationId xmlns:a16="http://schemas.microsoft.com/office/drawing/2014/main" id="{EB981010-D03E-4468-999E-11E53D1CEF93}"/>
            </a:ext>
          </a:extLst>
        </xdr:cNvPr>
        <xdr:cNvSpPr txBox="1"/>
      </xdr:nvSpPr>
      <xdr:spPr>
        <a:xfrm>
          <a:off x="927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58800</xdr:rowOff>
    </xdr:from>
    <xdr:ext cx="405111" cy="259045"/>
    <xdr:sp macro="" textlink="">
      <xdr:nvSpPr>
        <xdr:cNvPr id="316" name="n_1mainValue【公営住宅】&#10;有形固定資産減価償却率">
          <a:extLst>
            <a:ext uri="{FF2B5EF4-FFF2-40B4-BE49-F238E27FC236}">
              <a16:creationId xmlns:a16="http://schemas.microsoft.com/office/drawing/2014/main" id="{22D1B2F4-1932-4BD2-AD24-876CBB80D336}"/>
            </a:ext>
          </a:extLst>
        </xdr:cNvPr>
        <xdr:cNvSpPr txBox="1"/>
      </xdr:nvSpPr>
      <xdr:spPr>
        <a:xfrm>
          <a:off x="35820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49003</xdr:rowOff>
    </xdr:from>
    <xdr:ext cx="405111" cy="259045"/>
    <xdr:sp macro="" textlink="">
      <xdr:nvSpPr>
        <xdr:cNvPr id="317" name="n_2mainValue【公営住宅】&#10;有形固定資産減価償却率">
          <a:extLst>
            <a:ext uri="{FF2B5EF4-FFF2-40B4-BE49-F238E27FC236}">
              <a16:creationId xmlns:a16="http://schemas.microsoft.com/office/drawing/2014/main" id="{382392EC-166D-40D9-BC6F-C67025B2E9C5}"/>
            </a:ext>
          </a:extLst>
        </xdr:cNvPr>
        <xdr:cNvSpPr txBox="1"/>
      </xdr:nvSpPr>
      <xdr:spPr>
        <a:xfrm>
          <a:off x="2705744" y="1479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35940</xdr:rowOff>
    </xdr:from>
    <xdr:ext cx="405111" cy="259045"/>
    <xdr:sp macro="" textlink="">
      <xdr:nvSpPr>
        <xdr:cNvPr id="318" name="n_3mainValue【公営住宅】&#10;有形固定資産減価償却率">
          <a:extLst>
            <a:ext uri="{FF2B5EF4-FFF2-40B4-BE49-F238E27FC236}">
              <a16:creationId xmlns:a16="http://schemas.microsoft.com/office/drawing/2014/main" id="{DB7078DE-5041-4851-87B1-AECD99F2D82F}"/>
            </a:ext>
          </a:extLst>
        </xdr:cNvPr>
        <xdr:cNvSpPr txBox="1"/>
      </xdr:nvSpPr>
      <xdr:spPr>
        <a:xfrm>
          <a:off x="18167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24509</xdr:rowOff>
    </xdr:from>
    <xdr:ext cx="405111" cy="259045"/>
    <xdr:sp macro="" textlink="">
      <xdr:nvSpPr>
        <xdr:cNvPr id="319" name="n_4mainValue【公営住宅】&#10;有形固定資産減価償却率">
          <a:extLst>
            <a:ext uri="{FF2B5EF4-FFF2-40B4-BE49-F238E27FC236}">
              <a16:creationId xmlns:a16="http://schemas.microsoft.com/office/drawing/2014/main" id="{ABDE04DE-198A-425A-99B5-0666642A5750}"/>
            </a:ext>
          </a:extLst>
        </xdr:cNvPr>
        <xdr:cNvSpPr txBox="1"/>
      </xdr:nvSpPr>
      <xdr:spPr>
        <a:xfrm>
          <a:off x="927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6745448-D749-4A3A-967F-F0D55A24C84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382E436-107C-4D9B-BF9A-6F4454167C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27B181B5-820E-401F-B328-F789D7284B8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816B0DA-DAF2-4339-88DE-5D24AAF566A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F6282DB-DE6D-4F16-86E2-B1A4EEA6758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F3FA44D-17CA-4489-AA42-76E3FFB6D2A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1DAC6FD-FDB0-448E-A636-5CF4319DA0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FF8D0D7-19EE-45F5-9C7A-279577EF8FD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6140945-EDC9-43FF-8D42-4DB6906C816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5102780-A8A2-4DD9-8509-DDF469203D1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709009C-F6CA-466D-8430-DFFFDBAF294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D0E7D110-F848-4962-B5CD-68CD581812E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F5EE12EB-9B7E-438F-A8DA-6F6AA826D5C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E86E100D-7650-4E5D-8B7F-1969143FFD0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A0182F7A-2DF6-45E2-892E-7AC9334F178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41C3DF55-EE61-4B68-8784-BD009C7EF1F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E085A65F-14D7-4537-A05D-B90F5048610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875DC102-4D18-4697-A13F-00C048FAD3ED}"/>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D29F2EB-E433-4247-93AF-58C68AC54E5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710793-91EC-4132-936E-80EB060DB2C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BBCA8925-5C7A-4CFE-83A2-1A9F09EC798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E8EE33AD-57AD-43B1-9EE6-E55ABE075378}"/>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3D44A212-EF90-4D4E-B138-DA188F713FF3}"/>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5BC1D4D9-BC88-44CB-82B9-B88CE50A3672}"/>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5D777FD3-43AF-4CBA-B6A8-38F2820B3305}"/>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9CEC51FE-4AA3-41F4-830B-EDF41C767BD8}"/>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46" name="【公営住宅】&#10;一人当たり面積平均値テキスト">
          <a:extLst>
            <a:ext uri="{FF2B5EF4-FFF2-40B4-BE49-F238E27FC236}">
              <a16:creationId xmlns:a16="http://schemas.microsoft.com/office/drawing/2014/main" id="{F4A24EEF-2C27-4622-8262-0CB9EF2AAE1C}"/>
            </a:ext>
          </a:extLst>
        </xdr:cNvPr>
        <xdr:cNvSpPr txBox="1"/>
      </xdr:nvSpPr>
      <xdr:spPr>
        <a:xfrm>
          <a:off x="10515600" y="1440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469F6A41-7F96-4BBE-BEBB-52B4F2EBD67A}"/>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52D493AC-3F7F-4754-B2FF-C74347C689F8}"/>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9E1CD855-8EFF-44E2-BF7F-90CBC285BB0D}"/>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12F694AF-9FB0-4F5F-ACC9-D3F17D1D8313}"/>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B52078B7-9806-4F8E-801C-CC10BF6EE521}"/>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3C48D5A-0D9F-4533-81D7-30AC4667D80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070D498-F85F-4540-9E87-69EDC091DFE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74C0690-DF1D-49D2-8281-1689C28E6A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CBFC57E-BCF3-4FB8-A0BA-072FBB1EFC8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05BDBAD-E585-40B3-BDDF-FB40C499D22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164464</xdr:rowOff>
    </xdr:from>
    <xdr:to>
      <xdr:col>55</xdr:col>
      <xdr:colOff>50800</xdr:colOff>
      <xdr:row>85</xdr:row>
      <xdr:rowOff>94614</xdr:rowOff>
    </xdr:to>
    <xdr:sp macro="" textlink="">
      <xdr:nvSpPr>
        <xdr:cNvPr id="357" name="楕円 356">
          <a:extLst>
            <a:ext uri="{FF2B5EF4-FFF2-40B4-BE49-F238E27FC236}">
              <a16:creationId xmlns:a16="http://schemas.microsoft.com/office/drawing/2014/main" id="{C251F78C-23A8-4431-B744-51CDD69B3FD7}"/>
            </a:ext>
          </a:extLst>
        </xdr:cNvPr>
        <xdr:cNvSpPr/>
      </xdr:nvSpPr>
      <xdr:spPr>
        <a:xfrm>
          <a:off x="104267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142891</xdr:rowOff>
    </xdr:from>
    <xdr:ext cx="469744" cy="259045"/>
    <xdr:sp macro="" textlink="">
      <xdr:nvSpPr>
        <xdr:cNvPr id="358" name="【公営住宅】&#10;一人当たり面積該当値テキスト">
          <a:extLst>
            <a:ext uri="{FF2B5EF4-FFF2-40B4-BE49-F238E27FC236}">
              <a16:creationId xmlns:a16="http://schemas.microsoft.com/office/drawing/2014/main" id="{DD99DA11-24BF-4AAB-85B7-75D85326FA63}"/>
            </a:ext>
          </a:extLst>
        </xdr:cNvPr>
        <xdr:cNvSpPr txBox="1"/>
      </xdr:nvSpPr>
      <xdr:spPr>
        <a:xfrm>
          <a:off x="10515600"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375</xdr:rowOff>
    </xdr:from>
    <xdr:to>
      <xdr:col>50</xdr:col>
      <xdr:colOff>165100</xdr:colOff>
      <xdr:row>85</xdr:row>
      <xdr:rowOff>101975</xdr:rowOff>
    </xdr:to>
    <xdr:sp macro="" textlink="">
      <xdr:nvSpPr>
        <xdr:cNvPr id="359" name="楕円 358">
          <a:extLst>
            <a:ext uri="{FF2B5EF4-FFF2-40B4-BE49-F238E27FC236}">
              <a16:creationId xmlns:a16="http://schemas.microsoft.com/office/drawing/2014/main" id="{C0BABBEB-6773-4E07-8B24-95C88CD82B4E}"/>
            </a:ext>
          </a:extLst>
        </xdr:cNvPr>
        <xdr:cNvSpPr/>
      </xdr:nvSpPr>
      <xdr:spPr>
        <a:xfrm>
          <a:off x="9588500" y="1457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43814</xdr:rowOff>
    </xdr:from>
    <xdr:to>
      <xdr:col>55</xdr:col>
      <xdr:colOff>0</xdr:colOff>
      <xdr:row>85</xdr:row>
      <xdr:rowOff>51175</xdr:rowOff>
    </xdr:to>
    <xdr:cxnSp macro="">
      <xdr:nvCxnSpPr>
        <xdr:cNvPr id="360" name="直線コネクタ 359">
          <a:extLst>
            <a:ext uri="{FF2B5EF4-FFF2-40B4-BE49-F238E27FC236}">
              <a16:creationId xmlns:a16="http://schemas.microsoft.com/office/drawing/2014/main" id="{A305D6F3-D5CC-41B4-9BA6-42137D15C44F}"/>
            </a:ext>
          </a:extLst>
        </xdr:cNvPr>
        <xdr:cNvCxnSpPr/>
      </xdr:nvCxnSpPr>
      <xdr:spPr>
        <a:xfrm flipV="1">
          <a:off x="9639300" y="14617064"/>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2753</xdr:rowOff>
    </xdr:from>
    <xdr:to>
      <xdr:col>46</xdr:col>
      <xdr:colOff>38100</xdr:colOff>
      <xdr:row>85</xdr:row>
      <xdr:rowOff>104353</xdr:rowOff>
    </xdr:to>
    <xdr:sp macro="" textlink="">
      <xdr:nvSpPr>
        <xdr:cNvPr id="361" name="楕円 360">
          <a:extLst>
            <a:ext uri="{FF2B5EF4-FFF2-40B4-BE49-F238E27FC236}">
              <a16:creationId xmlns:a16="http://schemas.microsoft.com/office/drawing/2014/main" id="{173D1C70-77BA-4FB1-B6D2-1AF2B97F4309}"/>
            </a:ext>
          </a:extLst>
        </xdr:cNvPr>
        <xdr:cNvSpPr/>
      </xdr:nvSpPr>
      <xdr:spPr>
        <a:xfrm>
          <a:off x="8699500" y="1457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51175</xdr:rowOff>
    </xdr:from>
    <xdr:to>
      <xdr:col>50</xdr:col>
      <xdr:colOff>114300</xdr:colOff>
      <xdr:row>85</xdr:row>
      <xdr:rowOff>53553</xdr:rowOff>
    </xdr:to>
    <xdr:cxnSp macro="">
      <xdr:nvCxnSpPr>
        <xdr:cNvPr id="362" name="直線コネクタ 361">
          <a:extLst>
            <a:ext uri="{FF2B5EF4-FFF2-40B4-BE49-F238E27FC236}">
              <a16:creationId xmlns:a16="http://schemas.microsoft.com/office/drawing/2014/main" id="{8E642216-7291-48B7-AC75-0339408A874E}"/>
            </a:ext>
          </a:extLst>
        </xdr:cNvPr>
        <xdr:cNvCxnSpPr/>
      </xdr:nvCxnSpPr>
      <xdr:spPr>
        <a:xfrm flipV="1">
          <a:off x="8750300" y="14624425"/>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6959</xdr:rowOff>
    </xdr:from>
    <xdr:to>
      <xdr:col>41</xdr:col>
      <xdr:colOff>101600</xdr:colOff>
      <xdr:row>85</xdr:row>
      <xdr:rowOff>108559</xdr:rowOff>
    </xdr:to>
    <xdr:sp macro="" textlink="">
      <xdr:nvSpPr>
        <xdr:cNvPr id="363" name="楕円 362">
          <a:extLst>
            <a:ext uri="{FF2B5EF4-FFF2-40B4-BE49-F238E27FC236}">
              <a16:creationId xmlns:a16="http://schemas.microsoft.com/office/drawing/2014/main" id="{A0267590-0EDD-41C3-B2E3-81ED186F64B0}"/>
            </a:ext>
          </a:extLst>
        </xdr:cNvPr>
        <xdr:cNvSpPr/>
      </xdr:nvSpPr>
      <xdr:spPr>
        <a:xfrm>
          <a:off x="7810500" y="1458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53553</xdr:rowOff>
    </xdr:from>
    <xdr:to>
      <xdr:col>45</xdr:col>
      <xdr:colOff>177800</xdr:colOff>
      <xdr:row>85</xdr:row>
      <xdr:rowOff>57759</xdr:rowOff>
    </xdr:to>
    <xdr:cxnSp macro="">
      <xdr:nvCxnSpPr>
        <xdr:cNvPr id="364" name="直線コネクタ 363">
          <a:extLst>
            <a:ext uri="{FF2B5EF4-FFF2-40B4-BE49-F238E27FC236}">
              <a16:creationId xmlns:a16="http://schemas.microsoft.com/office/drawing/2014/main" id="{B68CFA7D-3EBB-411A-A7A1-7809898A51BD}"/>
            </a:ext>
          </a:extLst>
        </xdr:cNvPr>
        <xdr:cNvCxnSpPr/>
      </xdr:nvCxnSpPr>
      <xdr:spPr>
        <a:xfrm flipV="1">
          <a:off x="7861300" y="14626803"/>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9108</xdr:rowOff>
    </xdr:from>
    <xdr:to>
      <xdr:col>36</xdr:col>
      <xdr:colOff>165100</xdr:colOff>
      <xdr:row>85</xdr:row>
      <xdr:rowOff>110708</xdr:rowOff>
    </xdr:to>
    <xdr:sp macro="" textlink="">
      <xdr:nvSpPr>
        <xdr:cNvPr id="365" name="楕円 364">
          <a:extLst>
            <a:ext uri="{FF2B5EF4-FFF2-40B4-BE49-F238E27FC236}">
              <a16:creationId xmlns:a16="http://schemas.microsoft.com/office/drawing/2014/main" id="{F66D8D39-19F5-4BDD-B9AE-B750AB8ABA85}"/>
            </a:ext>
          </a:extLst>
        </xdr:cNvPr>
        <xdr:cNvSpPr/>
      </xdr:nvSpPr>
      <xdr:spPr>
        <a:xfrm>
          <a:off x="6921500" y="145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57759</xdr:rowOff>
    </xdr:from>
    <xdr:to>
      <xdr:col>41</xdr:col>
      <xdr:colOff>50800</xdr:colOff>
      <xdr:row>85</xdr:row>
      <xdr:rowOff>59908</xdr:rowOff>
    </xdr:to>
    <xdr:cxnSp macro="">
      <xdr:nvCxnSpPr>
        <xdr:cNvPr id="366" name="直線コネクタ 365">
          <a:extLst>
            <a:ext uri="{FF2B5EF4-FFF2-40B4-BE49-F238E27FC236}">
              <a16:creationId xmlns:a16="http://schemas.microsoft.com/office/drawing/2014/main" id="{E571EA60-0CCF-49BE-A8F6-D958DDBDABC4}"/>
            </a:ext>
          </a:extLst>
        </xdr:cNvPr>
        <xdr:cNvCxnSpPr/>
      </xdr:nvCxnSpPr>
      <xdr:spPr>
        <a:xfrm flipV="1">
          <a:off x="6972300" y="14631009"/>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67" name="n_1aveValue【公営住宅】&#10;一人当たり面積">
          <a:extLst>
            <a:ext uri="{FF2B5EF4-FFF2-40B4-BE49-F238E27FC236}">
              <a16:creationId xmlns:a16="http://schemas.microsoft.com/office/drawing/2014/main" id="{E427C522-C6DB-4CBA-9F3A-1D3024E0D651}"/>
            </a:ext>
          </a:extLst>
        </xdr:cNvPr>
        <xdr:cNvSpPr txBox="1"/>
      </xdr:nvSpPr>
      <xdr:spPr>
        <a:xfrm>
          <a:off x="9391727" y="143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94775</xdr:rowOff>
    </xdr:from>
    <xdr:ext cx="469744" cy="259045"/>
    <xdr:sp macro="" textlink="">
      <xdr:nvSpPr>
        <xdr:cNvPr id="368" name="n_2aveValue【公営住宅】&#10;一人当たり面積">
          <a:extLst>
            <a:ext uri="{FF2B5EF4-FFF2-40B4-BE49-F238E27FC236}">
              <a16:creationId xmlns:a16="http://schemas.microsoft.com/office/drawing/2014/main" id="{BDEACEEF-6B5F-4255-86D0-C9B25D302AE4}"/>
            </a:ext>
          </a:extLst>
        </xdr:cNvPr>
        <xdr:cNvSpPr txBox="1"/>
      </xdr:nvSpPr>
      <xdr:spPr>
        <a:xfrm>
          <a:off x="8515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68623</xdr:rowOff>
    </xdr:from>
    <xdr:ext cx="469744" cy="259045"/>
    <xdr:sp macro="" textlink="">
      <xdr:nvSpPr>
        <xdr:cNvPr id="369" name="n_3aveValue【公営住宅】&#10;一人当たり面積">
          <a:extLst>
            <a:ext uri="{FF2B5EF4-FFF2-40B4-BE49-F238E27FC236}">
              <a16:creationId xmlns:a16="http://schemas.microsoft.com/office/drawing/2014/main" id="{0DA79692-8556-4A90-98FB-0CE5D52226F9}"/>
            </a:ext>
          </a:extLst>
        </xdr:cNvPr>
        <xdr:cNvSpPr txBox="1"/>
      </xdr:nvSpPr>
      <xdr:spPr>
        <a:xfrm>
          <a:off x="7626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80784</xdr:rowOff>
    </xdr:from>
    <xdr:ext cx="469744" cy="259045"/>
    <xdr:sp macro="" textlink="">
      <xdr:nvSpPr>
        <xdr:cNvPr id="370" name="n_4aveValue【公営住宅】&#10;一人当たり面積">
          <a:extLst>
            <a:ext uri="{FF2B5EF4-FFF2-40B4-BE49-F238E27FC236}">
              <a16:creationId xmlns:a16="http://schemas.microsoft.com/office/drawing/2014/main" id="{ED5F10D2-54C5-45E1-8A07-08E97BD3A7D7}"/>
            </a:ext>
          </a:extLst>
        </xdr:cNvPr>
        <xdr:cNvSpPr txBox="1"/>
      </xdr:nvSpPr>
      <xdr:spPr>
        <a:xfrm>
          <a:off x="6737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93102</xdr:rowOff>
    </xdr:from>
    <xdr:ext cx="469744" cy="259045"/>
    <xdr:sp macro="" textlink="">
      <xdr:nvSpPr>
        <xdr:cNvPr id="371" name="n_1mainValue【公営住宅】&#10;一人当たり面積">
          <a:extLst>
            <a:ext uri="{FF2B5EF4-FFF2-40B4-BE49-F238E27FC236}">
              <a16:creationId xmlns:a16="http://schemas.microsoft.com/office/drawing/2014/main" id="{91DB6E41-F9FB-4D5E-8D30-34AD7682318A}"/>
            </a:ext>
          </a:extLst>
        </xdr:cNvPr>
        <xdr:cNvSpPr txBox="1"/>
      </xdr:nvSpPr>
      <xdr:spPr>
        <a:xfrm>
          <a:off x="9391727" y="1466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95480</xdr:rowOff>
    </xdr:from>
    <xdr:ext cx="469744" cy="259045"/>
    <xdr:sp macro="" textlink="">
      <xdr:nvSpPr>
        <xdr:cNvPr id="372" name="n_2mainValue【公営住宅】&#10;一人当たり面積">
          <a:extLst>
            <a:ext uri="{FF2B5EF4-FFF2-40B4-BE49-F238E27FC236}">
              <a16:creationId xmlns:a16="http://schemas.microsoft.com/office/drawing/2014/main" id="{8849D9D1-5805-48C3-AF79-44ED03DE7DB3}"/>
            </a:ext>
          </a:extLst>
        </xdr:cNvPr>
        <xdr:cNvSpPr txBox="1"/>
      </xdr:nvSpPr>
      <xdr:spPr>
        <a:xfrm>
          <a:off x="8515427" y="1466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99686</xdr:rowOff>
    </xdr:from>
    <xdr:ext cx="469744" cy="259045"/>
    <xdr:sp macro="" textlink="">
      <xdr:nvSpPr>
        <xdr:cNvPr id="373" name="n_3mainValue【公営住宅】&#10;一人当たり面積">
          <a:extLst>
            <a:ext uri="{FF2B5EF4-FFF2-40B4-BE49-F238E27FC236}">
              <a16:creationId xmlns:a16="http://schemas.microsoft.com/office/drawing/2014/main" id="{8A0C3762-852D-47DE-B40B-295CE26DB2A7}"/>
            </a:ext>
          </a:extLst>
        </xdr:cNvPr>
        <xdr:cNvSpPr txBox="1"/>
      </xdr:nvSpPr>
      <xdr:spPr>
        <a:xfrm>
          <a:off x="7626427" y="1467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101835</xdr:rowOff>
    </xdr:from>
    <xdr:ext cx="469744" cy="259045"/>
    <xdr:sp macro="" textlink="">
      <xdr:nvSpPr>
        <xdr:cNvPr id="374" name="n_4mainValue【公営住宅】&#10;一人当たり面積">
          <a:extLst>
            <a:ext uri="{FF2B5EF4-FFF2-40B4-BE49-F238E27FC236}">
              <a16:creationId xmlns:a16="http://schemas.microsoft.com/office/drawing/2014/main" id="{3A5FC626-C7E3-4C21-89BF-29CDAF636B5A}"/>
            </a:ext>
          </a:extLst>
        </xdr:cNvPr>
        <xdr:cNvSpPr txBox="1"/>
      </xdr:nvSpPr>
      <xdr:spPr>
        <a:xfrm>
          <a:off x="6737427" y="1467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BBAFD66-E2CB-4921-822F-C301DE1901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48BAD7B-F18C-400A-83BD-3B436672A0E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709DA15-85BC-4221-955B-6BEA0AB3CF5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8ECDC57-8048-4317-A23D-0D3E2032B65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996A14F-223C-4260-AEC3-37ACD949E1C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0D6F7F2-E393-4B5B-B61B-6EC502E39E3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D0D63164-0A9B-4526-8964-1F868E94E8D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5BC4D395-DF4F-4BE8-B6BE-716C3FF159B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9424B63D-47B8-40BD-80F7-28B4C9249C2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3281DBC-8CF8-4106-9D2C-C92ED8E7D05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8C7A4C63-D617-4588-850F-0E9FC9AB4B1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40FE8A8C-86A7-4E59-AB26-4419C2CE95C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281A6B4E-4DCF-4F02-96D3-858CEE67B36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F9B9CF55-49DB-44F4-9870-0C51DBCA205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D0DFA152-5821-43BE-9CAE-5448CADBD25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BFCA1884-8230-444E-91B1-AA4CF152B88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26787CEF-5429-447F-9037-F117E95D8F0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E2D9461F-09B4-43B2-99B9-D1288E91B3B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C5AB544-DCF9-48F3-93AE-D8140385120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964BBCEF-3160-4AF6-8490-8FBFBA7F17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94D3B606-FDB3-4272-93C2-C1362EDA79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14C2B748-CF64-4863-A318-7A0F9787E50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2C59D04A-2B34-4125-B2E6-80C75EF27EC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48A919CB-F4CD-45B1-BB5F-69312794277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81E4CDB4-3892-4E05-A8FF-38731F6127C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8B0122F2-67F6-4D2B-9B8E-3264544B48E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B0D7167A-1A72-471F-8AEA-35F655BAC30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A99EF310-8C96-4E80-82F5-8C59D45FF49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977DD953-C1F1-406B-9056-6B585D62A0B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C935B5A9-07CC-49E2-916C-C6B898DD88C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DFD5A17D-55B1-43CE-A66B-4E2C5A4EF1F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177488FB-4297-48FD-9A92-013E39E3859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DF7B528D-8C52-41AC-A88A-34EA0215556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F27EBD5-94B9-4DB7-8944-10FFD0E9732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A26ED4-7471-4DC9-978B-E91A21E98AD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3DD1F086-8595-498F-81E7-7923526BC7F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26EB79A2-8202-4AD7-B1BB-287DEB0199AF}"/>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D7C665E-AC3C-4520-80D8-AB3E9475F98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467F98D7-D2BA-40BD-8373-85460AEF463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202FA663-544A-4E58-B851-4A13B01FC098}"/>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555CC7EB-B31B-4BF3-895E-C25B72FC30CE}"/>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88629D34-1790-4CBC-BA07-91CB31CB2DC1}"/>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ACE47E99-58C1-4BE4-8EB6-33511044D0D9}"/>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8AE37993-A0F2-4671-994D-F046E25D9117}"/>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31BD267A-7972-4A42-B702-ABA30C664FDE}"/>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20" name="フローチャート: 判断 419">
          <a:extLst>
            <a:ext uri="{FF2B5EF4-FFF2-40B4-BE49-F238E27FC236}">
              <a16:creationId xmlns:a16="http://schemas.microsoft.com/office/drawing/2014/main" id="{617B2B3A-109D-4734-B2C7-57C71D9A97E8}"/>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21" name="フローチャート: 判断 420">
          <a:extLst>
            <a:ext uri="{FF2B5EF4-FFF2-40B4-BE49-F238E27FC236}">
              <a16:creationId xmlns:a16="http://schemas.microsoft.com/office/drawing/2014/main" id="{90A252F9-06B2-4D39-BD75-342659E47FE1}"/>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422" name="フローチャート: 判断 421">
          <a:extLst>
            <a:ext uri="{FF2B5EF4-FFF2-40B4-BE49-F238E27FC236}">
              <a16:creationId xmlns:a16="http://schemas.microsoft.com/office/drawing/2014/main" id="{595147DE-739E-47CA-9EDE-9C0FBE0F2655}"/>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23" name="フローチャート: 判断 422">
          <a:extLst>
            <a:ext uri="{FF2B5EF4-FFF2-40B4-BE49-F238E27FC236}">
              <a16:creationId xmlns:a16="http://schemas.microsoft.com/office/drawing/2014/main" id="{09A79C24-B212-48CD-A998-29E063241716}"/>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424" name="フローチャート: 判断 423">
          <a:extLst>
            <a:ext uri="{FF2B5EF4-FFF2-40B4-BE49-F238E27FC236}">
              <a16:creationId xmlns:a16="http://schemas.microsoft.com/office/drawing/2014/main" id="{A4858D80-04B2-4501-AFDC-90BEB34A1DBA}"/>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50B08A0-3F43-4192-9E43-938D67F214D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53B241A-E0FF-49B2-B25D-324EAF6FCD6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A4BCF79-6EE5-451E-8B58-595FED8A4B5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5185B34-F25F-4952-B7E5-F968CB59686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84745E2-6873-49A7-A5CD-37A4D37A044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102870</xdr:rowOff>
    </xdr:from>
    <xdr:to>
      <xdr:col>85</xdr:col>
      <xdr:colOff>177800</xdr:colOff>
      <xdr:row>38</xdr:row>
      <xdr:rowOff>33020</xdr:rowOff>
    </xdr:to>
    <xdr:sp macro="" textlink="">
      <xdr:nvSpPr>
        <xdr:cNvPr id="430" name="楕円 429">
          <a:extLst>
            <a:ext uri="{FF2B5EF4-FFF2-40B4-BE49-F238E27FC236}">
              <a16:creationId xmlns:a16="http://schemas.microsoft.com/office/drawing/2014/main" id="{DADF2B19-8F5C-4CDB-BA67-E287895810A8}"/>
            </a:ext>
          </a:extLst>
        </xdr:cNvPr>
        <xdr:cNvSpPr/>
      </xdr:nvSpPr>
      <xdr:spPr>
        <a:xfrm>
          <a:off x="162687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81297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1DC05F33-A6FF-4310-88BE-FC22D42239D6}"/>
            </a:ext>
          </a:extLst>
        </xdr:cNvPr>
        <xdr:cNvSpPr txBox="1"/>
      </xdr:nvSpPr>
      <xdr:spPr>
        <a:xfrm>
          <a:off x="16357600" y="642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41910</xdr:rowOff>
    </xdr:from>
    <xdr:to>
      <xdr:col>81</xdr:col>
      <xdr:colOff>101600</xdr:colOff>
      <xdr:row>37</xdr:row>
      <xdr:rowOff>143510</xdr:rowOff>
    </xdr:to>
    <xdr:sp macro="" textlink="">
      <xdr:nvSpPr>
        <xdr:cNvPr id="432" name="楕円 431">
          <a:extLst>
            <a:ext uri="{FF2B5EF4-FFF2-40B4-BE49-F238E27FC236}">
              <a16:creationId xmlns:a16="http://schemas.microsoft.com/office/drawing/2014/main" id="{6C500644-FAA2-4503-B03B-D3A121D18A52}"/>
            </a:ext>
          </a:extLst>
        </xdr:cNvPr>
        <xdr:cNvSpPr/>
      </xdr:nvSpPr>
      <xdr:spPr>
        <a:xfrm>
          <a:off x="15430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92710</xdr:rowOff>
    </xdr:from>
    <xdr:to>
      <xdr:col>85</xdr:col>
      <xdr:colOff>127000</xdr:colOff>
      <xdr:row>37</xdr:row>
      <xdr:rowOff>153670</xdr:rowOff>
    </xdr:to>
    <xdr:cxnSp macro="">
      <xdr:nvCxnSpPr>
        <xdr:cNvPr id="433" name="直線コネクタ 432">
          <a:extLst>
            <a:ext uri="{FF2B5EF4-FFF2-40B4-BE49-F238E27FC236}">
              <a16:creationId xmlns:a16="http://schemas.microsoft.com/office/drawing/2014/main" id="{CB81321A-9E43-406A-A33E-8EDC48F942A2}"/>
            </a:ext>
          </a:extLst>
        </xdr:cNvPr>
        <xdr:cNvCxnSpPr/>
      </xdr:nvCxnSpPr>
      <xdr:spPr>
        <a:xfrm>
          <a:off x="15481300" y="6436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60960</xdr:rowOff>
    </xdr:from>
    <xdr:to>
      <xdr:col>76</xdr:col>
      <xdr:colOff>165100</xdr:colOff>
      <xdr:row>39</xdr:row>
      <xdr:rowOff>162560</xdr:rowOff>
    </xdr:to>
    <xdr:sp macro="" textlink="">
      <xdr:nvSpPr>
        <xdr:cNvPr id="434" name="楕円 433">
          <a:extLst>
            <a:ext uri="{FF2B5EF4-FFF2-40B4-BE49-F238E27FC236}">
              <a16:creationId xmlns:a16="http://schemas.microsoft.com/office/drawing/2014/main" id="{B6F4E51D-41ED-49E9-94A0-E65BFEA22FA7}"/>
            </a:ext>
          </a:extLst>
        </xdr:cNvPr>
        <xdr:cNvSpPr/>
      </xdr:nvSpPr>
      <xdr:spPr>
        <a:xfrm>
          <a:off x="14541500" y="67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92710</xdr:rowOff>
    </xdr:from>
    <xdr:to>
      <xdr:col>81</xdr:col>
      <xdr:colOff>50800</xdr:colOff>
      <xdr:row>39</xdr:row>
      <xdr:rowOff>111760</xdr:rowOff>
    </xdr:to>
    <xdr:cxnSp macro="">
      <xdr:nvCxnSpPr>
        <xdr:cNvPr id="435" name="直線コネクタ 434">
          <a:extLst>
            <a:ext uri="{FF2B5EF4-FFF2-40B4-BE49-F238E27FC236}">
              <a16:creationId xmlns:a16="http://schemas.microsoft.com/office/drawing/2014/main" id="{7F8B60BE-040E-4326-A778-CF54EF622E5F}"/>
            </a:ext>
          </a:extLst>
        </xdr:cNvPr>
        <xdr:cNvCxnSpPr/>
      </xdr:nvCxnSpPr>
      <xdr:spPr>
        <a:xfrm flipV="1">
          <a:off x="14592300" y="643636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11430</xdr:rowOff>
    </xdr:from>
    <xdr:to>
      <xdr:col>72</xdr:col>
      <xdr:colOff>38100</xdr:colOff>
      <xdr:row>39</xdr:row>
      <xdr:rowOff>113030</xdr:rowOff>
    </xdr:to>
    <xdr:sp macro="" textlink="">
      <xdr:nvSpPr>
        <xdr:cNvPr id="436" name="楕円 435">
          <a:extLst>
            <a:ext uri="{FF2B5EF4-FFF2-40B4-BE49-F238E27FC236}">
              <a16:creationId xmlns:a16="http://schemas.microsoft.com/office/drawing/2014/main" id="{FAF584B4-958A-4134-8AE9-38C8BD3B2E39}"/>
            </a:ext>
          </a:extLst>
        </xdr:cNvPr>
        <xdr:cNvSpPr/>
      </xdr:nvSpPr>
      <xdr:spPr>
        <a:xfrm>
          <a:off x="136525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62230</xdr:rowOff>
    </xdr:from>
    <xdr:to>
      <xdr:col>76</xdr:col>
      <xdr:colOff>114300</xdr:colOff>
      <xdr:row>39</xdr:row>
      <xdr:rowOff>111760</xdr:rowOff>
    </xdr:to>
    <xdr:cxnSp macro="">
      <xdr:nvCxnSpPr>
        <xdr:cNvPr id="437" name="直線コネクタ 436">
          <a:extLst>
            <a:ext uri="{FF2B5EF4-FFF2-40B4-BE49-F238E27FC236}">
              <a16:creationId xmlns:a16="http://schemas.microsoft.com/office/drawing/2014/main" id="{A06EBA81-CD76-4E44-8C1F-644DC6F7DDF6}"/>
            </a:ext>
          </a:extLst>
        </xdr:cNvPr>
        <xdr:cNvCxnSpPr/>
      </xdr:nvCxnSpPr>
      <xdr:spPr>
        <a:xfrm>
          <a:off x="13703300" y="67487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133350</xdr:rowOff>
    </xdr:from>
    <xdr:to>
      <xdr:col>67</xdr:col>
      <xdr:colOff>101600</xdr:colOff>
      <xdr:row>39</xdr:row>
      <xdr:rowOff>63500</xdr:rowOff>
    </xdr:to>
    <xdr:sp macro="" textlink="">
      <xdr:nvSpPr>
        <xdr:cNvPr id="438" name="楕円 437">
          <a:extLst>
            <a:ext uri="{FF2B5EF4-FFF2-40B4-BE49-F238E27FC236}">
              <a16:creationId xmlns:a16="http://schemas.microsoft.com/office/drawing/2014/main" id="{F059317E-25F2-40E9-B8C0-4F061D7CC821}"/>
            </a:ext>
          </a:extLst>
        </xdr:cNvPr>
        <xdr:cNvSpPr/>
      </xdr:nvSpPr>
      <xdr:spPr>
        <a:xfrm>
          <a:off x="12763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12700</xdr:rowOff>
    </xdr:from>
    <xdr:to>
      <xdr:col>71</xdr:col>
      <xdr:colOff>177800</xdr:colOff>
      <xdr:row>39</xdr:row>
      <xdr:rowOff>62230</xdr:rowOff>
    </xdr:to>
    <xdr:cxnSp macro="">
      <xdr:nvCxnSpPr>
        <xdr:cNvPr id="439" name="直線コネクタ 438">
          <a:extLst>
            <a:ext uri="{FF2B5EF4-FFF2-40B4-BE49-F238E27FC236}">
              <a16:creationId xmlns:a16="http://schemas.microsoft.com/office/drawing/2014/main" id="{F402AE2A-3A64-4BFA-B089-0166FDCEDC25}"/>
            </a:ext>
          </a:extLst>
        </xdr:cNvPr>
        <xdr:cNvCxnSpPr/>
      </xdr:nvCxnSpPr>
      <xdr:spPr>
        <a:xfrm>
          <a:off x="12814300" y="66992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255B7227-9F29-486D-9E08-A09E4B0AE80E}"/>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4D587E3A-D029-40F6-9B8F-1F56A01733C0}"/>
            </a:ext>
          </a:extLst>
        </xdr:cNvPr>
        <xdr:cNvSpPr txBox="1"/>
      </xdr:nvSpPr>
      <xdr:spPr>
        <a:xfrm>
          <a:off x="14389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8B8E3426-B6E7-4890-9D34-84E2705E9BC5}"/>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13C7D81A-2021-4847-BB88-D614B792E702}"/>
            </a:ext>
          </a:extLst>
        </xdr:cNvPr>
        <xdr:cNvSpPr txBox="1"/>
      </xdr:nvSpPr>
      <xdr:spPr>
        <a:xfrm>
          <a:off x="12611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134637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689E4769-BB8A-4478-BAB5-2E9482CEE917}"/>
            </a:ext>
          </a:extLst>
        </xdr:cNvPr>
        <xdr:cNvSpPr txBox="1"/>
      </xdr:nvSpPr>
      <xdr:spPr>
        <a:xfrm>
          <a:off x="15266044" y="647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153687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546B4A34-A741-4BBB-9786-F1FC77A86355}"/>
            </a:ext>
          </a:extLst>
        </xdr:cNvPr>
        <xdr:cNvSpPr txBox="1"/>
      </xdr:nvSpPr>
      <xdr:spPr>
        <a:xfrm>
          <a:off x="14389744" y="684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104157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F5833DB6-A0C5-49F6-9F2F-466A890B85FB}"/>
            </a:ext>
          </a:extLst>
        </xdr:cNvPr>
        <xdr:cNvSpPr txBox="1"/>
      </xdr:nvSpPr>
      <xdr:spPr>
        <a:xfrm>
          <a:off x="13500744" y="679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54627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A1B885C0-F399-46BD-A997-B9D3C9AA3641}"/>
            </a:ext>
          </a:extLst>
        </xdr:cNvPr>
        <xdr:cNvSpPr txBox="1"/>
      </xdr:nvSpPr>
      <xdr:spPr>
        <a:xfrm>
          <a:off x="12611744" y="674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7DE6EA9A-B67E-4706-918B-06E78D79B78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61242B97-2B3B-4D82-8B87-33CACF36412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95FFB25C-1650-4011-8E09-2827C4098A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B6137485-7BE7-40E2-8D3C-4EB05556C4F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9F26A836-6F43-49B9-9D80-2B0966388BD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A7862FDE-D7DE-4B63-8BC7-550FB7FA726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A3D3A39B-903D-4D73-B99F-12C8C5F779F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AB893BF6-5C5E-47C8-B2BA-E5C264788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E82EE90C-7E17-4B0A-B159-34EDCA253AA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651BFDA8-AEDD-4D9F-84A8-AA78D095EA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C94BA4B7-C0FD-4E2F-B56A-2C8E7577014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EEC5591B-429D-4CFE-9C88-50103C1723F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A1FFAB9-CDA1-4EB5-A961-C4CB3AB1DB3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D3E0C255-9AD3-4856-ADF2-03F140C7343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E1755F9D-D708-423D-95FE-AFAA90B52C3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97512F03-D945-4E52-A247-080A136F526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BFDE06E3-98F6-4782-9106-61F33271173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7C44B8A8-D061-4238-A639-C01B308FC00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FD9A3ED8-C1BA-48A4-9693-05A91E4D4B7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5273A160-3B62-461A-8DB8-9C826D197BA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D106D3B9-D7D7-4B03-8579-394A907C418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69" name="直線コネクタ 468">
          <a:extLst>
            <a:ext uri="{FF2B5EF4-FFF2-40B4-BE49-F238E27FC236}">
              <a16:creationId xmlns:a16="http://schemas.microsoft.com/office/drawing/2014/main" id="{EB62A248-9985-4D86-B15D-F0B7F3A37426}"/>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157786B0-762C-4B2B-9AF9-45FE15D3D931}"/>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71" name="直線コネクタ 470">
          <a:extLst>
            <a:ext uri="{FF2B5EF4-FFF2-40B4-BE49-F238E27FC236}">
              <a16:creationId xmlns:a16="http://schemas.microsoft.com/office/drawing/2014/main" id="{42DA5A55-FC8E-4A62-8D9B-AFFEF8A49EDF}"/>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C6B8A025-C91D-4B9E-AF59-3E74842FBDB0}"/>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73" name="直線コネクタ 472">
          <a:extLst>
            <a:ext uri="{FF2B5EF4-FFF2-40B4-BE49-F238E27FC236}">
              <a16:creationId xmlns:a16="http://schemas.microsoft.com/office/drawing/2014/main" id="{09CA8708-D0E5-4571-A5AC-0F71F28FA569}"/>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9240AC66-48E9-4F93-90B4-C3160ECC15E5}"/>
            </a:ext>
          </a:extLst>
        </xdr:cNvPr>
        <xdr:cNvSpPr txBox="1"/>
      </xdr:nvSpPr>
      <xdr:spPr>
        <a:xfrm>
          <a:off x="22199600" y="656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75" name="フローチャート: 判断 474">
          <a:extLst>
            <a:ext uri="{FF2B5EF4-FFF2-40B4-BE49-F238E27FC236}">
              <a16:creationId xmlns:a16="http://schemas.microsoft.com/office/drawing/2014/main" id="{BB568016-D423-48AC-936D-A8C1FE1102CD}"/>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76" name="フローチャート: 判断 475">
          <a:extLst>
            <a:ext uri="{FF2B5EF4-FFF2-40B4-BE49-F238E27FC236}">
              <a16:creationId xmlns:a16="http://schemas.microsoft.com/office/drawing/2014/main" id="{9BEA9475-8BD3-4C16-9D0B-8000DBC7044F}"/>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477" name="フローチャート: 判断 476">
          <a:extLst>
            <a:ext uri="{FF2B5EF4-FFF2-40B4-BE49-F238E27FC236}">
              <a16:creationId xmlns:a16="http://schemas.microsoft.com/office/drawing/2014/main" id="{B2CD9AB0-9ADB-477F-905C-C312F523DCEA}"/>
            </a:ext>
          </a:extLst>
        </xdr:cNvPr>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478" name="フローチャート: 判断 477">
          <a:extLst>
            <a:ext uri="{FF2B5EF4-FFF2-40B4-BE49-F238E27FC236}">
              <a16:creationId xmlns:a16="http://schemas.microsoft.com/office/drawing/2014/main" id="{A1210447-C3AF-41A8-AA9D-6C2ADB659E39}"/>
            </a:ext>
          </a:extLst>
        </xdr:cNvPr>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479" name="フローチャート: 判断 478">
          <a:extLst>
            <a:ext uri="{FF2B5EF4-FFF2-40B4-BE49-F238E27FC236}">
              <a16:creationId xmlns:a16="http://schemas.microsoft.com/office/drawing/2014/main" id="{EEBE0185-DC75-4B56-BA4C-B6C9FAB2CDCA}"/>
            </a:ext>
          </a:extLst>
        </xdr:cNvPr>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2BE7256F-8830-44C1-B236-DB15E766F6B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1F8A7714-3D6B-47F0-B91D-FAA9E34FB28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82BC8928-6BB4-4644-8E3C-68E19A7869E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419D95A-CB71-472D-8CCE-C8CF3715BA3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8D8348E-979D-4EC5-9884-C04EF1719C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92608</xdr:rowOff>
    </xdr:from>
    <xdr:to>
      <xdr:col>116</xdr:col>
      <xdr:colOff>114300</xdr:colOff>
      <xdr:row>40</xdr:row>
      <xdr:rowOff>22758</xdr:rowOff>
    </xdr:to>
    <xdr:sp macro="" textlink="">
      <xdr:nvSpPr>
        <xdr:cNvPr id="485" name="楕円 484">
          <a:extLst>
            <a:ext uri="{FF2B5EF4-FFF2-40B4-BE49-F238E27FC236}">
              <a16:creationId xmlns:a16="http://schemas.microsoft.com/office/drawing/2014/main" id="{722C5B39-97DD-46D4-83D3-3A5A7A1B1849}"/>
            </a:ext>
          </a:extLst>
        </xdr:cNvPr>
        <xdr:cNvSpPr/>
      </xdr:nvSpPr>
      <xdr:spPr>
        <a:xfrm>
          <a:off x="22110700" y="67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71035</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9E448016-C2B6-4825-A0AF-B71EB381F249}"/>
            </a:ext>
          </a:extLst>
        </xdr:cNvPr>
        <xdr:cNvSpPr txBox="1"/>
      </xdr:nvSpPr>
      <xdr:spPr>
        <a:xfrm>
          <a:off x="22199600" y="675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99923</xdr:rowOff>
    </xdr:from>
    <xdr:to>
      <xdr:col>112</xdr:col>
      <xdr:colOff>38100</xdr:colOff>
      <xdr:row>40</xdr:row>
      <xdr:rowOff>30073</xdr:rowOff>
    </xdr:to>
    <xdr:sp macro="" textlink="">
      <xdr:nvSpPr>
        <xdr:cNvPr id="487" name="楕円 486">
          <a:extLst>
            <a:ext uri="{FF2B5EF4-FFF2-40B4-BE49-F238E27FC236}">
              <a16:creationId xmlns:a16="http://schemas.microsoft.com/office/drawing/2014/main" id="{75537A28-A47E-41AA-A3C3-B1F76129F43D}"/>
            </a:ext>
          </a:extLst>
        </xdr:cNvPr>
        <xdr:cNvSpPr/>
      </xdr:nvSpPr>
      <xdr:spPr>
        <a:xfrm>
          <a:off x="21272500" y="6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143408</xdr:rowOff>
    </xdr:from>
    <xdr:to>
      <xdr:col>116</xdr:col>
      <xdr:colOff>63500</xdr:colOff>
      <xdr:row>39</xdr:row>
      <xdr:rowOff>150723</xdr:rowOff>
    </xdr:to>
    <xdr:cxnSp macro="">
      <xdr:nvCxnSpPr>
        <xdr:cNvPr id="488" name="直線コネクタ 487">
          <a:extLst>
            <a:ext uri="{FF2B5EF4-FFF2-40B4-BE49-F238E27FC236}">
              <a16:creationId xmlns:a16="http://schemas.microsoft.com/office/drawing/2014/main" id="{62009352-8872-424C-8A07-31A579942D5E}"/>
            </a:ext>
          </a:extLst>
        </xdr:cNvPr>
        <xdr:cNvCxnSpPr/>
      </xdr:nvCxnSpPr>
      <xdr:spPr>
        <a:xfrm flipV="1">
          <a:off x="21323300" y="6829958"/>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157073</xdr:rowOff>
    </xdr:from>
    <xdr:to>
      <xdr:col>107</xdr:col>
      <xdr:colOff>101600</xdr:colOff>
      <xdr:row>39</xdr:row>
      <xdr:rowOff>87223</xdr:rowOff>
    </xdr:to>
    <xdr:sp macro="" textlink="">
      <xdr:nvSpPr>
        <xdr:cNvPr id="489" name="楕円 488">
          <a:extLst>
            <a:ext uri="{FF2B5EF4-FFF2-40B4-BE49-F238E27FC236}">
              <a16:creationId xmlns:a16="http://schemas.microsoft.com/office/drawing/2014/main" id="{D3F26F09-7A90-4DA0-B4CA-F54F3DD10E9D}"/>
            </a:ext>
          </a:extLst>
        </xdr:cNvPr>
        <xdr:cNvSpPr/>
      </xdr:nvSpPr>
      <xdr:spPr>
        <a:xfrm>
          <a:off x="20383500" y="6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36423</xdr:rowOff>
    </xdr:from>
    <xdr:to>
      <xdr:col>111</xdr:col>
      <xdr:colOff>177800</xdr:colOff>
      <xdr:row>39</xdr:row>
      <xdr:rowOff>150723</xdr:rowOff>
    </xdr:to>
    <xdr:cxnSp macro="">
      <xdr:nvCxnSpPr>
        <xdr:cNvPr id="490" name="直線コネクタ 489">
          <a:extLst>
            <a:ext uri="{FF2B5EF4-FFF2-40B4-BE49-F238E27FC236}">
              <a16:creationId xmlns:a16="http://schemas.microsoft.com/office/drawing/2014/main" id="{802BA29C-F566-4C57-BDDE-F5841DEAD0EA}"/>
            </a:ext>
          </a:extLst>
        </xdr:cNvPr>
        <xdr:cNvCxnSpPr/>
      </xdr:nvCxnSpPr>
      <xdr:spPr>
        <a:xfrm>
          <a:off x="20434300" y="672297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168961</xdr:rowOff>
    </xdr:from>
    <xdr:to>
      <xdr:col>102</xdr:col>
      <xdr:colOff>165100</xdr:colOff>
      <xdr:row>39</xdr:row>
      <xdr:rowOff>99111</xdr:rowOff>
    </xdr:to>
    <xdr:sp macro="" textlink="">
      <xdr:nvSpPr>
        <xdr:cNvPr id="491" name="楕円 490">
          <a:extLst>
            <a:ext uri="{FF2B5EF4-FFF2-40B4-BE49-F238E27FC236}">
              <a16:creationId xmlns:a16="http://schemas.microsoft.com/office/drawing/2014/main" id="{C5DB385D-700C-490C-BE60-FD9FD9A2AECE}"/>
            </a:ext>
          </a:extLst>
        </xdr:cNvPr>
        <xdr:cNvSpPr/>
      </xdr:nvSpPr>
      <xdr:spPr>
        <a:xfrm>
          <a:off x="19494500" y="66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36423</xdr:rowOff>
    </xdr:from>
    <xdr:to>
      <xdr:col>107</xdr:col>
      <xdr:colOff>50800</xdr:colOff>
      <xdr:row>39</xdr:row>
      <xdr:rowOff>48311</xdr:rowOff>
    </xdr:to>
    <xdr:cxnSp macro="">
      <xdr:nvCxnSpPr>
        <xdr:cNvPr id="492" name="直線コネクタ 491">
          <a:extLst>
            <a:ext uri="{FF2B5EF4-FFF2-40B4-BE49-F238E27FC236}">
              <a16:creationId xmlns:a16="http://schemas.microsoft.com/office/drawing/2014/main" id="{82955227-3A5D-4D7F-8DE8-B58003834911}"/>
            </a:ext>
          </a:extLst>
        </xdr:cNvPr>
        <xdr:cNvCxnSpPr/>
      </xdr:nvCxnSpPr>
      <xdr:spPr>
        <a:xfrm flipV="1">
          <a:off x="19545300" y="6722973"/>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5741</xdr:rowOff>
    </xdr:from>
    <xdr:to>
      <xdr:col>98</xdr:col>
      <xdr:colOff>38100</xdr:colOff>
      <xdr:row>39</xdr:row>
      <xdr:rowOff>107341</xdr:rowOff>
    </xdr:to>
    <xdr:sp macro="" textlink="">
      <xdr:nvSpPr>
        <xdr:cNvPr id="493" name="楕円 492">
          <a:extLst>
            <a:ext uri="{FF2B5EF4-FFF2-40B4-BE49-F238E27FC236}">
              <a16:creationId xmlns:a16="http://schemas.microsoft.com/office/drawing/2014/main" id="{305C6654-B124-4949-9F39-E4BCAEE1CBCC}"/>
            </a:ext>
          </a:extLst>
        </xdr:cNvPr>
        <xdr:cNvSpPr/>
      </xdr:nvSpPr>
      <xdr:spPr>
        <a:xfrm>
          <a:off x="18605500" y="66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48311</xdr:rowOff>
    </xdr:from>
    <xdr:to>
      <xdr:col>102</xdr:col>
      <xdr:colOff>114300</xdr:colOff>
      <xdr:row>39</xdr:row>
      <xdr:rowOff>56541</xdr:rowOff>
    </xdr:to>
    <xdr:cxnSp macro="">
      <xdr:nvCxnSpPr>
        <xdr:cNvPr id="494" name="直線コネクタ 493">
          <a:extLst>
            <a:ext uri="{FF2B5EF4-FFF2-40B4-BE49-F238E27FC236}">
              <a16:creationId xmlns:a16="http://schemas.microsoft.com/office/drawing/2014/main" id="{CF196EC6-6A37-40F9-95A6-7FB315155647}"/>
            </a:ext>
          </a:extLst>
        </xdr:cNvPr>
        <xdr:cNvCxnSpPr/>
      </xdr:nvCxnSpPr>
      <xdr:spPr>
        <a:xfrm flipV="1">
          <a:off x="18656300" y="673486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4701518A-47A2-40DB-AFC5-E6C5FF1E70F3}"/>
            </a:ext>
          </a:extLst>
        </xdr:cNvPr>
        <xdr:cNvSpPr txBox="1"/>
      </xdr:nvSpPr>
      <xdr:spPr>
        <a:xfrm>
          <a:off x="21075727"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153331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F116BBBA-EB37-4683-AF64-D94ED67111B1}"/>
            </a:ext>
          </a:extLst>
        </xdr:cNvPr>
        <xdr:cNvSpPr txBox="1"/>
      </xdr:nvSpPr>
      <xdr:spPr>
        <a:xfrm>
          <a:off x="20199427" y="683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119498</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C786F437-BF6F-4005-BE2A-8F0AF4B5DD48}"/>
            </a:ext>
          </a:extLst>
        </xdr:cNvPr>
        <xdr:cNvSpPr txBox="1"/>
      </xdr:nvSpPr>
      <xdr:spPr>
        <a:xfrm>
          <a:off x="19310427" y="680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136872</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382D5B6E-EF7D-405F-8774-6AB06D7A6410}"/>
            </a:ext>
          </a:extLst>
        </xdr:cNvPr>
        <xdr:cNvSpPr txBox="1"/>
      </xdr:nvSpPr>
      <xdr:spPr>
        <a:xfrm>
          <a:off x="18421427" y="682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21200</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8ADE0F10-5816-4270-8C72-E69DC3103800}"/>
            </a:ext>
          </a:extLst>
        </xdr:cNvPr>
        <xdr:cNvSpPr txBox="1"/>
      </xdr:nvSpPr>
      <xdr:spPr>
        <a:xfrm>
          <a:off x="21075727" y="68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103751</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E115FB1C-A094-4C1E-8F5B-00D4E0FA186C}"/>
            </a:ext>
          </a:extLst>
        </xdr:cNvPr>
        <xdr:cNvSpPr txBox="1"/>
      </xdr:nvSpPr>
      <xdr:spPr>
        <a:xfrm>
          <a:off x="20199427" y="64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115638</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ACB70CB3-52DA-412C-9336-E742FEFF72C9}"/>
            </a:ext>
          </a:extLst>
        </xdr:cNvPr>
        <xdr:cNvSpPr txBox="1"/>
      </xdr:nvSpPr>
      <xdr:spPr>
        <a:xfrm>
          <a:off x="19310427" y="645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123867</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651765CE-0324-45C9-8D4C-77B148729A23}"/>
            </a:ext>
          </a:extLst>
        </xdr:cNvPr>
        <xdr:cNvSpPr txBox="1"/>
      </xdr:nvSpPr>
      <xdr:spPr>
        <a:xfrm>
          <a:off x="18421427" y="64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5967F58-D021-4D79-ACDA-6F014D9D87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5E19846B-E0B4-49E4-863D-C5DA62B504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BA5130D8-CB93-4DF3-8906-FB4B4CFCD2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34D6F13D-4467-40DF-BFFE-55D9C0A4ACB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E1065C63-E252-4D40-BD61-C6EC8C52E50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ABDB30B0-8FDC-4B62-BAF3-9DC7C0AC27F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ECFF52AA-DC78-4CAF-AF18-6813A3C6FEE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4974FFB7-C7C3-4D00-8758-6C8F882640D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38808C9A-F542-4EC8-8B28-24B8EE87342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7D1569A9-5F0B-4BA2-8DF0-43AC1D7FB33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4CB27A36-D12A-4430-868C-7CA45EE56AD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B6E56B4B-119F-4532-A101-CA250AD3E18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69367DCA-99F2-4084-AA42-00EBCF5FE02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75483CFB-ECCA-459C-9A37-A8288D51C36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2AD33AF7-7D2B-4A06-A5EF-736EEBF4E91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01EA96E8-29F4-4434-B60A-3BA7E14FE48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9095EBBA-CA06-4750-A898-DEFEA09E234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DD68BC22-CA49-468C-A8A0-1B866419817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DABBCDE-77B4-457B-98CC-951A7C71497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3E320579-7D08-407A-83EF-4637ABF194E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F16DEF2A-0AA6-483A-9302-19AD72F74F8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9E3B02E7-5F21-4247-87EA-C7CB56A2CFA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C14CF57D-1976-47F6-92A0-3FCA504CF26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22DDF100-0889-4ED2-B8F2-C6AA82C997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AA254F6D-3596-4409-B208-16DCB5F7234B}"/>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711C1FE5-6E14-463A-95FD-C72DB2D75EA5}"/>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3C85E3BA-61A4-43EE-A186-2570A52B9FC7}"/>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9787E4A8-59D1-4474-9887-B4A406336E31}"/>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1" name="直線コネクタ 530">
          <a:extLst>
            <a:ext uri="{FF2B5EF4-FFF2-40B4-BE49-F238E27FC236}">
              <a16:creationId xmlns:a16="http://schemas.microsoft.com/office/drawing/2014/main" id="{5E881443-1717-4F5A-BFE2-E60FF8B3672B}"/>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98DB5E08-2FAF-4C6F-997B-D74DDB1DD6EA}"/>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3" name="フローチャート: 判断 532">
          <a:extLst>
            <a:ext uri="{FF2B5EF4-FFF2-40B4-BE49-F238E27FC236}">
              <a16:creationId xmlns:a16="http://schemas.microsoft.com/office/drawing/2014/main" id="{3B702ACC-A129-402D-9026-23695F84A510}"/>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4" name="フローチャート: 判断 533">
          <a:extLst>
            <a:ext uri="{FF2B5EF4-FFF2-40B4-BE49-F238E27FC236}">
              <a16:creationId xmlns:a16="http://schemas.microsoft.com/office/drawing/2014/main" id="{6579A221-024A-4E5C-9CE7-74AF1387762B}"/>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35" name="フローチャート: 判断 534">
          <a:extLst>
            <a:ext uri="{FF2B5EF4-FFF2-40B4-BE49-F238E27FC236}">
              <a16:creationId xmlns:a16="http://schemas.microsoft.com/office/drawing/2014/main" id="{3FE070F2-A64F-4B63-8AEC-DF5063513CE5}"/>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36" name="フローチャート: 判断 535">
          <a:extLst>
            <a:ext uri="{FF2B5EF4-FFF2-40B4-BE49-F238E27FC236}">
              <a16:creationId xmlns:a16="http://schemas.microsoft.com/office/drawing/2014/main" id="{EB53C6FE-EC12-4B57-86F6-7C21300BF01A}"/>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37" name="フローチャート: 判断 536">
          <a:extLst>
            <a:ext uri="{FF2B5EF4-FFF2-40B4-BE49-F238E27FC236}">
              <a16:creationId xmlns:a16="http://schemas.microsoft.com/office/drawing/2014/main" id="{131CFCF8-856B-4BF6-AC32-2639C195E3A3}"/>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8ADCCE1-556A-4634-AB92-763C1DA2678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99D6B909-4D0C-41CE-B859-7AB87D79976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C4061EE-BDCC-47CA-B637-F2C1BD96A67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B2B78A5-BA8A-4685-9FB9-FAE53954B6B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1032B25-C120-4DCD-BF4E-E52330C5E3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3" name="楕円 542">
          <a:extLst>
            <a:ext uri="{FF2B5EF4-FFF2-40B4-BE49-F238E27FC236}">
              <a16:creationId xmlns:a16="http://schemas.microsoft.com/office/drawing/2014/main" id="{07C71B4B-5ED7-4E8E-B202-B1D6F8EC11B7}"/>
            </a:ext>
          </a:extLst>
        </xdr:cNvPr>
        <xdr:cNvSpPr/>
      </xdr:nvSpPr>
      <xdr:spPr>
        <a:xfrm>
          <a:off x="162687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21607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889212AB-1F2A-4EEF-ABD3-03473E1C2916}"/>
            </a:ext>
          </a:extLst>
        </xdr:cNvPr>
        <xdr:cNvSpPr txBox="1"/>
      </xdr:nvSpPr>
      <xdr:spPr>
        <a:xfrm>
          <a:off x="16357600"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113030</xdr:rowOff>
    </xdr:from>
    <xdr:to>
      <xdr:col>81</xdr:col>
      <xdr:colOff>101600</xdr:colOff>
      <xdr:row>60</xdr:row>
      <xdr:rowOff>43180</xdr:rowOff>
    </xdr:to>
    <xdr:sp macro="" textlink="">
      <xdr:nvSpPr>
        <xdr:cNvPr id="545" name="楕円 544">
          <a:extLst>
            <a:ext uri="{FF2B5EF4-FFF2-40B4-BE49-F238E27FC236}">
              <a16:creationId xmlns:a16="http://schemas.microsoft.com/office/drawing/2014/main" id="{388005FA-852F-40FD-AAF8-503632B2AAD4}"/>
            </a:ext>
          </a:extLst>
        </xdr:cNvPr>
        <xdr:cNvSpPr/>
      </xdr:nvSpPr>
      <xdr:spPr>
        <a:xfrm>
          <a:off x="15430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163830</xdr:rowOff>
    </xdr:from>
    <xdr:to>
      <xdr:col>85</xdr:col>
      <xdr:colOff>127000</xdr:colOff>
      <xdr:row>60</xdr:row>
      <xdr:rowOff>49530</xdr:rowOff>
    </xdr:to>
    <xdr:cxnSp macro="">
      <xdr:nvCxnSpPr>
        <xdr:cNvPr id="546" name="直線コネクタ 545">
          <a:extLst>
            <a:ext uri="{FF2B5EF4-FFF2-40B4-BE49-F238E27FC236}">
              <a16:creationId xmlns:a16="http://schemas.microsoft.com/office/drawing/2014/main" id="{5C67D5E5-20DC-472A-8F06-22C85ADE79A0}"/>
            </a:ext>
          </a:extLst>
        </xdr:cNvPr>
        <xdr:cNvCxnSpPr/>
      </xdr:nvCxnSpPr>
      <xdr:spPr>
        <a:xfrm>
          <a:off x="15481300" y="102793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47" name="楕円 546">
          <a:extLst>
            <a:ext uri="{FF2B5EF4-FFF2-40B4-BE49-F238E27FC236}">
              <a16:creationId xmlns:a16="http://schemas.microsoft.com/office/drawing/2014/main" id="{465586D9-4742-4078-9A31-3F8895E06626}"/>
            </a:ext>
          </a:extLst>
        </xdr:cNvPr>
        <xdr:cNvSpPr/>
      </xdr:nvSpPr>
      <xdr:spPr>
        <a:xfrm>
          <a:off x="14541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108585</xdr:rowOff>
    </xdr:from>
    <xdr:to>
      <xdr:col>81</xdr:col>
      <xdr:colOff>50800</xdr:colOff>
      <xdr:row>59</xdr:row>
      <xdr:rowOff>163830</xdr:rowOff>
    </xdr:to>
    <xdr:cxnSp macro="">
      <xdr:nvCxnSpPr>
        <xdr:cNvPr id="548" name="直線コネクタ 547">
          <a:extLst>
            <a:ext uri="{FF2B5EF4-FFF2-40B4-BE49-F238E27FC236}">
              <a16:creationId xmlns:a16="http://schemas.microsoft.com/office/drawing/2014/main" id="{92B1D0AC-1ECF-4508-8969-5962D959352D}"/>
            </a:ext>
          </a:extLst>
        </xdr:cNvPr>
        <xdr:cNvCxnSpPr/>
      </xdr:nvCxnSpPr>
      <xdr:spPr>
        <a:xfrm>
          <a:off x="14592300" y="102241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xdr:rowOff>
    </xdr:from>
    <xdr:to>
      <xdr:col>72</xdr:col>
      <xdr:colOff>38100</xdr:colOff>
      <xdr:row>59</xdr:row>
      <xdr:rowOff>102235</xdr:rowOff>
    </xdr:to>
    <xdr:sp macro="" textlink="">
      <xdr:nvSpPr>
        <xdr:cNvPr id="549" name="楕円 548">
          <a:extLst>
            <a:ext uri="{FF2B5EF4-FFF2-40B4-BE49-F238E27FC236}">
              <a16:creationId xmlns:a16="http://schemas.microsoft.com/office/drawing/2014/main" id="{70ABF1AD-F0DD-4AE5-9765-F47E5D2B3833}"/>
            </a:ext>
          </a:extLst>
        </xdr:cNvPr>
        <xdr:cNvSpPr/>
      </xdr:nvSpPr>
      <xdr:spPr>
        <a:xfrm>
          <a:off x="13652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51435</xdr:rowOff>
    </xdr:from>
    <xdr:to>
      <xdr:col>76</xdr:col>
      <xdr:colOff>114300</xdr:colOff>
      <xdr:row>59</xdr:row>
      <xdr:rowOff>108585</xdr:rowOff>
    </xdr:to>
    <xdr:cxnSp macro="">
      <xdr:nvCxnSpPr>
        <xdr:cNvPr id="550" name="直線コネクタ 549">
          <a:extLst>
            <a:ext uri="{FF2B5EF4-FFF2-40B4-BE49-F238E27FC236}">
              <a16:creationId xmlns:a16="http://schemas.microsoft.com/office/drawing/2014/main" id="{7E96D64C-7A89-4F34-8867-0761998F98A1}"/>
            </a:ext>
          </a:extLst>
        </xdr:cNvPr>
        <xdr:cNvCxnSpPr/>
      </xdr:nvCxnSpPr>
      <xdr:spPr>
        <a:xfrm>
          <a:off x="13703300" y="101669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114935</xdr:rowOff>
    </xdr:from>
    <xdr:to>
      <xdr:col>67</xdr:col>
      <xdr:colOff>101600</xdr:colOff>
      <xdr:row>59</xdr:row>
      <xdr:rowOff>45085</xdr:rowOff>
    </xdr:to>
    <xdr:sp macro="" textlink="">
      <xdr:nvSpPr>
        <xdr:cNvPr id="551" name="楕円 550">
          <a:extLst>
            <a:ext uri="{FF2B5EF4-FFF2-40B4-BE49-F238E27FC236}">
              <a16:creationId xmlns:a16="http://schemas.microsoft.com/office/drawing/2014/main" id="{1E6E9DD2-3005-4E39-995D-3E07F312D34B}"/>
            </a:ext>
          </a:extLst>
        </xdr:cNvPr>
        <xdr:cNvSpPr/>
      </xdr:nvSpPr>
      <xdr:spPr>
        <a:xfrm>
          <a:off x="12763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165735</xdr:rowOff>
    </xdr:from>
    <xdr:to>
      <xdr:col>71</xdr:col>
      <xdr:colOff>177800</xdr:colOff>
      <xdr:row>59</xdr:row>
      <xdr:rowOff>51435</xdr:rowOff>
    </xdr:to>
    <xdr:cxnSp macro="">
      <xdr:nvCxnSpPr>
        <xdr:cNvPr id="552" name="直線コネクタ 551">
          <a:extLst>
            <a:ext uri="{FF2B5EF4-FFF2-40B4-BE49-F238E27FC236}">
              <a16:creationId xmlns:a16="http://schemas.microsoft.com/office/drawing/2014/main" id="{68F6A3A8-225B-45C6-99A1-0EBDDAC5CF60}"/>
            </a:ext>
          </a:extLst>
        </xdr:cNvPr>
        <xdr:cNvCxnSpPr/>
      </xdr:nvCxnSpPr>
      <xdr:spPr>
        <a:xfrm>
          <a:off x="12814300" y="101098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57167</xdr:rowOff>
    </xdr:from>
    <xdr:ext cx="405111" cy="259045"/>
    <xdr:sp macro="" textlink="">
      <xdr:nvSpPr>
        <xdr:cNvPr id="553" name="n_1aveValue【学校施設】&#10;有形固定資産減価償却率">
          <a:extLst>
            <a:ext uri="{FF2B5EF4-FFF2-40B4-BE49-F238E27FC236}">
              <a16:creationId xmlns:a16="http://schemas.microsoft.com/office/drawing/2014/main" id="{F356A57C-45BC-4F4E-AC46-998FF39175F0}"/>
            </a:ext>
          </a:extLst>
        </xdr:cNvPr>
        <xdr:cNvSpPr txBox="1"/>
      </xdr:nvSpPr>
      <xdr:spPr>
        <a:xfrm>
          <a:off x="15266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554" name="n_2aveValue【学校施設】&#10;有形固定資産減価償却率">
          <a:extLst>
            <a:ext uri="{FF2B5EF4-FFF2-40B4-BE49-F238E27FC236}">
              <a16:creationId xmlns:a16="http://schemas.microsoft.com/office/drawing/2014/main" id="{EA08C948-1AB9-4B35-A3A2-590E085E12F8}"/>
            </a:ext>
          </a:extLst>
        </xdr:cNvPr>
        <xdr:cNvSpPr txBox="1"/>
      </xdr:nvSpPr>
      <xdr:spPr>
        <a:xfrm>
          <a:off x="14389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555" name="n_3aveValue【学校施設】&#10;有形固定資産減価償却率">
          <a:extLst>
            <a:ext uri="{FF2B5EF4-FFF2-40B4-BE49-F238E27FC236}">
              <a16:creationId xmlns:a16="http://schemas.microsoft.com/office/drawing/2014/main" id="{16D81EFC-BD59-4A6E-9079-B610863A0ABA}"/>
            </a:ext>
          </a:extLst>
        </xdr:cNvPr>
        <xdr:cNvSpPr txBox="1"/>
      </xdr:nvSpPr>
      <xdr:spPr>
        <a:xfrm>
          <a:off x="13500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56" name="n_4aveValue【学校施設】&#10;有形固定資産減価償却率">
          <a:extLst>
            <a:ext uri="{FF2B5EF4-FFF2-40B4-BE49-F238E27FC236}">
              <a16:creationId xmlns:a16="http://schemas.microsoft.com/office/drawing/2014/main" id="{9B76F9C6-0D7D-4244-B17A-85FEC10C7DAD}"/>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59707</xdr:rowOff>
    </xdr:from>
    <xdr:ext cx="405111" cy="259045"/>
    <xdr:sp macro="" textlink="">
      <xdr:nvSpPr>
        <xdr:cNvPr id="557" name="n_1mainValue【学校施設】&#10;有形固定資産減価償却率">
          <a:extLst>
            <a:ext uri="{FF2B5EF4-FFF2-40B4-BE49-F238E27FC236}">
              <a16:creationId xmlns:a16="http://schemas.microsoft.com/office/drawing/2014/main" id="{07345001-6B7C-4971-8D38-9A19CECB2280}"/>
            </a:ext>
          </a:extLst>
        </xdr:cNvPr>
        <xdr:cNvSpPr txBox="1"/>
      </xdr:nvSpPr>
      <xdr:spPr>
        <a:xfrm>
          <a:off x="15266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58" name="n_2mainValue【学校施設】&#10;有形固定資産減価償却率">
          <a:extLst>
            <a:ext uri="{FF2B5EF4-FFF2-40B4-BE49-F238E27FC236}">
              <a16:creationId xmlns:a16="http://schemas.microsoft.com/office/drawing/2014/main" id="{F7BB8891-2C19-4497-82CD-668470ED8634}"/>
            </a:ext>
          </a:extLst>
        </xdr:cNvPr>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118762</xdr:rowOff>
    </xdr:from>
    <xdr:ext cx="405111" cy="259045"/>
    <xdr:sp macro="" textlink="">
      <xdr:nvSpPr>
        <xdr:cNvPr id="559" name="n_3mainValue【学校施設】&#10;有形固定資産減価償却率">
          <a:extLst>
            <a:ext uri="{FF2B5EF4-FFF2-40B4-BE49-F238E27FC236}">
              <a16:creationId xmlns:a16="http://schemas.microsoft.com/office/drawing/2014/main" id="{3FA60391-FDE1-4011-A715-C59AA93A7564}"/>
            </a:ext>
          </a:extLst>
        </xdr:cNvPr>
        <xdr:cNvSpPr txBox="1"/>
      </xdr:nvSpPr>
      <xdr:spPr>
        <a:xfrm>
          <a:off x="13500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560" name="n_4mainValue【学校施設】&#10;有形固定資産減価償却率">
          <a:extLst>
            <a:ext uri="{FF2B5EF4-FFF2-40B4-BE49-F238E27FC236}">
              <a16:creationId xmlns:a16="http://schemas.microsoft.com/office/drawing/2014/main" id="{669D289E-DFBA-4B96-991F-AFFD4D8CEE42}"/>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CACD3495-869C-4E5E-95F0-8103EC1B508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628F3456-DA8D-49F6-A1EA-72F7BAB245B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2DB1F846-D766-406A-9A5B-079445B3EEC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11555659-AF3B-40B0-B8E1-B51B3A49B9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244AE241-4B11-46DD-B410-BE01E461891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CAEB563C-CC9A-4E2C-A58E-CE5249A8244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C15AE820-E2AA-48B9-9031-AEAD7A66CF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AA712419-BDC2-4784-8394-7A8F568A5D9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D86AD942-1BD0-472A-A72B-8141C910510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448F7DCF-13F2-4E51-90F5-A325E743A3D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C5E83F40-87BD-462F-A24E-392A877D908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1ED85B59-2D5F-4F71-9DD3-8C87ED5CA8A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29DE76ED-061C-43BE-8944-E04FF44F2D3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8DD8B92F-9031-4FBF-ADA7-A8E4F8B6B42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CEAC08FC-537A-496F-8CE6-ABD7F052CA0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7DFE384A-273D-4DBE-9BB9-F88F28F63A1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D3899467-7A66-4982-8023-7BB9CF66103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5D7B64C7-D392-4064-8404-787FDB800F84}"/>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5B51A087-B097-499C-B838-11341B099DF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089BEA7F-46FA-41D2-9DDC-B6CCAB63DAE4}"/>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94CE3315-4AA8-483C-84FA-F835ED64CDD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D0B3B460-0D3B-47F0-BB7D-AE802D06EF1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2138D77E-DF79-4713-B8E6-D8B999440E2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84" name="直線コネクタ 583">
          <a:extLst>
            <a:ext uri="{FF2B5EF4-FFF2-40B4-BE49-F238E27FC236}">
              <a16:creationId xmlns:a16="http://schemas.microsoft.com/office/drawing/2014/main" id="{3625E5CF-434B-47D5-98D5-50B5AC228E55}"/>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85" name="【学校施設】&#10;一人当たり面積最小値テキスト">
          <a:extLst>
            <a:ext uri="{FF2B5EF4-FFF2-40B4-BE49-F238E27FC236}">
              <a16:creationId xmlns:a16="http://schemas.microsoft.com/office/drawing/2014/main" id="{408CAF9E-ACEE-4C80-AFEC-483010EBDFD3}"/>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86" name="直線コネクタ 585">
          <a:extLst>
            <a:ext uri="{FF2B5EF4-FFF2-40B4-BE49-F238E27FC236}">
              <a16:creationId xmlns:a16="http://schemas.microsoft.com/office/drawing/2014/main" id="{772CA2E4-87F8-4335-B9CD-79E69F25DEB5}"/>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87" name="【学校施設】&#10;一人当たり面積最大値テキスト">
          <a:extLst>
            <a:ext uri="{FF2B5EF4-FFF2-40B4-BE49-F238E27FC236}">
              <a16:creationId xmlns:a16="http://schemas.microsoft.com/office/drawing/2014/main" id="{B7E1FCCF-C9AA-428A-AF23-51CC7A0755EB}"/>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88" name="直線コネクタ 587">
          <a:extLst>
            <a:ext uri="{FF2B5EF4-FFF2-40B4-BE49-F238E27FC236}">
              <a16:creationId xmlns:a16="http://schemas.microsoft.com/office/drawing/2014/main" id="{93810045-A992-4F27-9922-31A033CA2396}"/>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589" name="【学校施設】&#10;一人当たり面積平均値テキスト">
          <a:extLst>
            <a:ext uri="{FF2B5EF4-FFF2-40B4-BE49-F238E27FC236}">
              <a16:creationId xmlns:a16="http://schemas.microsoft.com/office/drawing/2014/main" id="{316A3A82-2537-42DC-8BCA-9AB6A9B4C3A3}"/>
            </a:ext>
          </a:extLst>
        </xdr:cNvPr>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90" name="フローチャート: 判断 589">
          <a:extLst>
            <a:ext uri="{FF2B5EF4-FFF2-40B4-BE49-F238E27FC236}">
              <a16:creationId xmlns:a16="http://schemas.microsoft.com/office/drawing/2014/main" id="{B35562D4-FD36-487B-8E49-DCC319BDD962}"/>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91" name="フローチャート: 判断 590">
          <a:extLst>
            <a:ext uri="{FF2B5EF4-FFF2-40B4-BE49-F238E27FC236}">
              <a16:creationId xmlns:a16="http://schemas.microsoft.com/office/drawing/2014/main" id="{381F34B5-C316-4EBA-B844-A4FB4FF169B3}"/>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592" name="フローチャート: 判断 591">
          <a:extLst>
            <a:ext uri="{FF2B5EF4-FFF2-40B4-BE49-F238E27FC236}">
              <a16:creationId xmlns:a16="http://schemas.microsoft.com/office/drawing/2014/main" id="{88C99ABF-5259-4F5A-BA82-A83B69460D79}"/>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593" name="フローチャート: 判断 592">
          <a:extLst>
            <a:ext uri="{FF2B5EF4-FFF2-40B4-BE49-F238E27FC236}">
              <a16:creationId xmlns:a16="http://schemas.microsoft.com/office/drawing/2014/main" id="{1E52F293-48D7-45D4-9801-5ED5680F3AD8}"/>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594" name="フローチャート: 判断 593">
          <a:extLst>
            <a:ext uri="{FF2B5EF4-FFF2-40B4-BE49-F238E27FC236}">
              <a16:creationId xmlns:a16="http://schemas.microsoft.com/office/drawing/2014/main" id="{99BDEE7A-EBF6-4AE1-8B6E-DE0E74F34577}"/>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C2D7D35-F274-4991-8DA1-56C22B0486E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AA10BBF4-83AB-48F1-A0C5-6A4B265B15B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4597574-9FCB-42A6-A013-FB80CD193B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D9A07C6-BD0F-4C51-BF7E-0AEAD9C9C1B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E805019-E12E-47B8-8027-99112F3A0DF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100533</xdr:rowOff>
    </xdr:from>
    <xdr:to>
      <xdr:col>116</xdr:col>
      <xdr:colOff>114300</xdr:colOff>
      <xdr:row>63</xdr:row>
      <xdr:rowOff>30683</xdr:rowOff>
    </xdr:to>
    <xdr:sp macro="" textlink="">
      <xdr:nvSpPr>
        <xdr:cNvPr id="600" name="楕円 599">
          <a:extLst>
            <a:ext uri="{FF2B5EF4-FFF2-40B4-BE49-F238E27FC236}">
              <a16:creationId xmlns:a16="http://schemas.microsoft.com/office/drawing/2014/main" id="{F8DF1072-D157-412D-88E0-46230E432C59}"/>
            </a:ext>
          </a:extLst>
        </xdr:cNvPr>
        <xdr:cNvSpPr/>
      </xdr:nvSpPr>
      <xdr:spPr>
        <a:xfrm>
          <a:off x="22110700" y="107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78960</xdr:rowOff>
    </xdr:from>
    <xdr:ext cx="469744" cy="259045"/>
    <xdr:sp macro="" textlink="">
      <xdr:nvSpPr>
        <xdr:cNvPr id="601" name="【学校施設】&#10;一人当たり面積該当値テキスト">
          <a:extLst>
            <a:ext uri="{FF2B5EF4-FFF2-40B4-BE49-F238E27FC236}">
              <a16:creationId xmlns:a16="http://schemas.microsoft.com/office/drawing/2014/main" id="{B70D16E7-BB2C-4A59-85B9-253582B9E947}"/>
            </a:ext>
          </a:extLst>
        </xdr:cNvPr>
        <xdr:cNvSpPr txBox="1"/>
      </xdr:nvSpPr>
      <xdr:spPr>
        <a:xfrm>
          <a:off x="22199600" y="107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106705</xdr:rowOff>
    </xdr:from>
    <xdr:to>
      <xdr:col>112</xdr:col>
      <xdr:colOff>38100</xdr:colOff>
      <xdr:row>63</xdr:row>
      <xdr:rowOff>36855</xdr:rowOff>
    </xdr:to>
    <xdr:sp macro="" textlink="">
      <xdr:nvSpPr>
        <xdr:cNvPr id="602" name="楕円 601">
          <a:extLst>
            <a:ext uri="{FF2B5EF4-FFF2-40B4-BE49-F238E27FC236}">
              <a16:creationId xmlns:a16="http://schemas.microsoft.com/office/drawing/2014/main" id="{A3B62C26-C368-44E5-ADDD-99F2B934908F}"/>
            </a:ext>
          </a:extLst>
        </xdr:cNvPr>
        <xdr:cNvSpPr/>
      </xdr:nvSpPr>
      <xdr:spPr>
        <a:xfrm>
          <a:off x="21272500" y="107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151333</xdr:rowOff>
    </xdr:from>
    <xdr:to>
      <xdr:col>116</xdr:col>
      <xdr:colOff>63500</xdr:colOff>
      <xdr:row>62</xdr:row>
      <xdr:rowOff>157505</xdr:rowOff>
    </xdr:to>
    <xdr:cxnSp macro="">
      <xdr:nvCxnSpPr>
        <xdr:cNvPr id="603" name="直線コネクタ 602">
          <a:extLst>
            <a:ext uri="{FF2B5EF4-FFF2-40B4-BE49-F238E27FC236}">
              <a16:creationId xmlns:a16="http://schemas.microsoft.com/office/drawing/2014/main" id="{166873D4-3991-4A34-B09A-6530BCC0B002}"/>
            </a:ext>
          </a:extLst>
        </xdr:cNvPr>
        <xdr:cNvCxnSpPr/>
      </xdr:nvCxnSpPr>
      <xdr:spPr>
        <a:xfrm flipV="1">
          <a:off x="21323300" y="10781233"/>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111278</xdr:rowOff>
    </xdr:from>
    <xdr:to>
      <xdr:col>107</xdr:col>
      <xdr:colOff>101600</xdr:colOff>
      <xdr:row>63</xdr:row>
      <xdr:rowOff>41428</xdr:rowOff>
    </xdr:to>
    <xdr:sp macro="" textlink="">
      <xdr:nvSpPr>
        <xdr:cNvPr id="604" name="楕円 603">
          <a:extLst>
            <a:ext uri="{FF2B5EF4-FFF2-40B4-BE49-F238E27FC236}">
              <a16:creationId xmlns:a16="http://schemas.microsoft.com/office/drawing/2014/main" id="{16D81FCD-3C09-4D74-8B71-828BC409CF2D}"/>
            </a:ext>
          </a:extLst>
        </xdr:cNvPr>
        <xdr:cNvSpPr/>
      </xdr:nvSpPr>
      <xdr:spPr>
        <a:xfrm>
          <a:off x="20383500" y="1074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157505</xdr:rowOff>
    </xdr:from>
    <xdr:to>
      <xdr:col>111</xdr:col>
      <xdr:colOff>177800</xdr:colOff>
      <xdr:row>62</xdr:row>
      <xdr:rowOff>162078</xdr:rowOff>
    </xdr:to>
    <xdr:cxnSp macro="">
      <xdr:nvCxnSpPr>
        <xdr:cNvPr id="605" name="直線コネクタ 604">
          <a:extLst>
            <a:ext uri="{FF2B5EF4-FFF2-40B4-BE49-F238E27FC236}">
              <a16:creationId xmlns:a16="http://schemas.microsoft.com/office/drawing/2014/main" id="{87F6807F-ED6C-46AD-A0D0-A648AF689C1B}"/>
            </a:ext>
          </a:extLst>
        </xdr:cNvPr>
        <xdr:cNvCxnSpPr/>
      </xdr:nvCxnSpPr>
      <xdr:spPr>
        <a:xfrm flipV="1">
          <a:off x="20434300" y="10787405"/>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118211</xdr:rowOff>
    </xdr:from>
    <xdr:to>
      <xdr:col>102</xdr:col>
      <xdr:colOff>165100</xdr:colOff>
      <xdr:row>63</xdr:row>
      <xdr:rowOff>48361</xdr:rowOff>
    </xdr:to>
    <xdr:sp macro="" textlink="">
      <xdr:nvSpPr>
        <xdr:cNvPr id="606" name="楕円 605">
          <a:extLst>
            <a:ext uri="{FF2B5EF4-FFF2-40B4-BE49-F238E27FC236}">
              <a16:creationId xmlns:a16="http://schemas.microsoft.com/office/drawing/2014/main" id="{7E7DE182-D6E6-49DA-B10B-145BE72751FF}"/>
            </a:ext>
          </a:extLst>
        </xdr:cNvPr>
        <xdr:cNvSpPr/>
      </xdr:nvSpPr>
      <xdr:spPr>
        <a:xfrm>
          <a:off x="19494500" y="1074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162078</xdr:rowOff>
    </xdr:from>
    <xdr:to>
      <xdr:col>107</xdr:col>
      <xdr:colOff>50800</xdr:colOff>
      <xdr:row>62</xdr:row>
      <xdr:rowOff>169011</xdr:rowOff>
    </xdr:to>
    <xdr:cxnSp macro="">
      <xdr:nvCxnSpPr>
        <xdr:cNvPr id="607" name="直線コネクタ 606">
          <a:extLst>
            <a:ext uri="{FF2B5EF4-FFF2-40B4-BE49-F238E27FC236}">
              <a16:creationId xmlns:a16="http://schemas.microsoft.com/office/drawing/2014/main" id="{89D5D3CF-909F-46F8-BD12-153882495014}"/>
            </a:ext>
          </a:extLst>
        </xdr:cNvPr>
        <xdr:cNvCxnSpPr/>
      </xdr:nvCxnSpPr>
      <xdr:spPr>
        <a:xfrm flipV="1">
          <a:off x="19545300" y="10791978"/>
          <a:ext cx="889000" cy="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123317</xdr:rowOff>
    </xdr:from>
    <xdr:to>
      <xdr:col>98</xdr:col>
      <xdr:colOff>38100</xdr:colOff>
      <xdr:row>63</xdr:row>
      <xdr:rowOff>53467</xdr:rowOff>
    </xdr:to>
    <xdr:sp macro="" textlink="">
      <xdr:nvSpPr>
        <xdr:cNvPr id="608" name="楕円 607">
          <a:extLst>
            <a:ext uri="{FF2B5EF4-FFF2-40B4-BE49-F238E27FC236}">
              <a16:creationId xmlns:a16="http://schemas.microsoft.com/office/drawing/2014/main" id="{3CEB2AB0-52ED-4329-820D-9AC5A12055E9}"/>
            </a:ext>
          </a:extLst>
        </xdr:cNvPr>
        <xdr:cNvSpPr/>
      </xdr:nvSpPr>
      <xdr:spPr>
        <a:xfrm>
          <a:off x="18605500" y="107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169011</xdr:rowOff>
    </xdr:from>
    <xdr:to>
      <xdr:col>102</xdr:col>
      <xdr:colOff>114300</xdr:colOff>
      <xdr:row>63</xdr:row>
      <xdr:rowOff>2667</xdr:rowOff>
    </xdr:to>
    <xdr:cxnSp macro="">
      <xdr:nvCxnSpPr>
        <xdr:cNvPr id="609" name="直線コネクタ 608">
          <a:extLst>
            <a:ext uri="{FF2B5EF4-FFF2-40B4-BE49-F238E27FC236}">
              <a16:creationId xmlns:a16="http://schemas.microsoft.com/office/drawing/2014/main" id="{16E05F7A-2BD1-4EA8-B468-2817B1C2B1BF}"/>
            </a:ext>
          </a:extLst>
        </xdr:cNvPr>
        <xdr:cNvCxnSpPr/>
      </xdr:nvCxnSpPr>
      <xdr:spPr>
        <a:xfrm flipV="1">
          <a:off x="18656300" y="10798911"/>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610" name="n_1aveValue【学校施設】&#10;一人当たり面積">
          <a:extLst>
            <a:ext uri="{FF2B5EF4-FFF2-40B4-BE49-F238E27FC236}">
              <a16:creationId xmlns:a16="http://schemas.microsoft.com/office/drawing/2014/main" id="{F3934C43-3290-4E3D-BB30-3E447E9706E4}"/>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20769</xdr:rowOff>
    </xdr:from>
    <xdr:ext cx="469744" cy="259045"/>
    <xdr:sp macro="" textlink="">
      <xdr:nvSpPr>
        <xdr:cNvPr id="611" name="n_2aveValue【学校施設】&#10;一人当たり面積">
          <a:extLst>
            <a:ext uri="{FF2B5EF4-FFF2-40B4-BE49-F238E27FC236}">
              <a16:creationId xmlns:a16="http://schemas.microsoft.com/office/drawing/2014/main" id="{15914A3D-7E03-4B4E-AB2E-EB82B909E77A}"/>
            </a:ext>
          </a:extLst>
        </xdr:cNvPr>
        <xdr:cNvSpPr txBox="1"/>
      </xdr:nvSpPr>
      <xdr:spPr>
        <a:xfrm>
          <a:off x="20199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11854</xdr:rowOff>
    </xdr:from>
    <xdr:ext cx="469744" cy="259045"/>
    <xdr:sp macro="" textlink="">
      <xdr:nvSpPr>
        <xdr:cNvPr id="612" name="n_3aveValue【学校施設】&#10;一人当たり面積">
          <a:extLst>
            <a:ext uri="{FF2B5EF4-FFF2-40B4-BE49-F238E27FC236}">
              <a16:creationId xmlns:a16="http://schemas.microsoft.com/office/drawing/2014/main" id="{22C9633B-1064-4751-9E6B-463DF3F0317B}"/>
            </a:ext>
          </a:extLst>
        </xdr:cNvPr>
        <xdr:cNvSpPr txBox="1"/>
      </xdr:nvSpPr>
      <xdr:spPr>
        <a:xfrm>
          <a:off x="19310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19093</xdr:rowOff>
    </xdr:from>
    <xdr:ext cx="469744" cy="259045"/>
    <xdr:sp macro="" textlink="">
      <xdr:nvSpPr>
        <xdr:cNvPr id="613" name="n_4aveValue【学校施設】&#10;一人当たり面積">
          <a:extLst>
            <a:ext uri="{FF2B5EF4-FFF2-40B4-BE49-F238E27FC236}">
              <a16:creationId xmlns:a16="http://schemas.microsoft.com/office/drawing/2014/main" id="{9E3F850E-1718-4C77-86C6-206E92CC9ADC}"/>
            </a:ext>
          </a:extLst>
        </xdr:cNvPr>
        <xdr:cNvSpPr txBox="1"/>
      </xdr:nvSpPr>
      <xdr:spPr>
        <a:xfrm>
          <a:off x="18421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27982</xdr:rowOff>
    </xdr:from>
    <xdr:ext cx="469744" cy="259045"/>
    <xdr:sp macro="" textlink="">
      <xdr:nvSpPr>
        <xdr:cNvPr id="614" name="n_1mainValue【学校施設】&#10;一人当たり面積">
          <a:extLst>
            <a:ext uri="{FF2B5EF4-FFF2-40B4-BE49-F238E27FC236}">
              <a16:creationId xmlns:a16="http://schemas.microsoft.com/office/drawing/2014/main" id="{D41306BB-9703-4028-9AD8-09CFF3B95F40}"/>
            </a:ext>
          </a:extLst>
        </xdr:cNvPr>
        <xdr:cNvSpPr txBox="1"/>
      </xdr:nvSpPr>
      <xdr:spPr>
        <a:xfrm>
          <a:off x="21075727" y="1082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32555</xdr:rowOff>
    </xdr:from>
    <xdr:ext cx="469744" cy="259045"/>
    <xdr:sp macro="" textlink="">
      <xdr:nvSpPr>
        <xdr:cNvPr id="615" name="n_2mainValue【学校施設】&#10;一人当たり面積">
          <a:extLst>
            <a:ext uri="{FF2B5EF4-FFF2-40B4-BE49-F238E27FC236}">
              <a16:creationId xmlns:a16="http://schemas.microsoft.com/office/drawing/2014/main" id="{B9A324B0-8BDC-4E42-B593-FEFE1D23192A}"/>
            </a:ext>
          </a:extLst>
        </xdr:cNvPr>
        <xdr:cNvSpPr txBox="1"/>
      </xdr:nvSpPr>
      <xdr:spPr>
        <a:xfrm>
          <a:off x="20199427" y="1083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39488</xdr:rowOff>
    </xdr:from>
    <xdr:ext cx="469744" cy="259045"/>
    <xdr:sp macro="" textlink="">
      <xdr:nvSpPr>
        <xdr:cNvPr id="616" name="n_3mainValue【学校施設】&#10;一人当たり面積">
          <a:extLst>
            <a:ext uri="{FF2B5EF4-FFF2-40B4-BE49-F238E27FC236}">
              <a16:creationId xmlns:a16="http://schemas.microsoft.com/office/drawing/2014/main" id="{4DFB4BA7-015E-415F-AD4B-8CAB522E605E}"/>
            </a:ext>
          </a:extLst>
        </xdr:cNvPr>
        <xdr:cNvSpPr txBox="1"/>
      </xdr:nvSpPr>
      <xdr:spPr>
        <a:xfrm>
          <a:off x="19310427" y="1084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44594</xdr:rowOff>
    </xdr:from>
    <xdr:ext cx="469744" cy="259045"/>
    <xdr:sp macro="" textlink="">
      <xdr:nvSpPr>
        <xdr:cNvPr id="617" name="n_4mainValue【学校施設】&#10;一人当たり面積">
          <a:extLst>
            <a:ext uri="{FF2B5EF4-FFF2-40B4-BE49-F238E27FC236}">
              <a16:creationId xmlns:a16="http://schemas.microsoft.com/office/drawing/2014/main" id="{F5B8F5BA-B5C8-46B0-AC1C-0EA7AB825E8D}"/>
            </a:ext>
          </a:extLst>
        </xdr:cNvPr>
        <xdr:cNvSpPr txBox="1"/>
      </xdr:nvSpPr>
      <xdr:spPr>
        <a:xfrm>
          <a:off x="18421427" y="108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602A8FAE-BAC8-4043-ACE3-742CF7D4729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55D819E6-9920-4366-B81E-AB7E86B4FD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133CC64-BA53-48D6-8A3F-BB8D0451D2B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22291B1A-457D-4B7F-B1A2-688D0AC7833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F9FEA983-FCE6-4E17-BE74-2CD8224A03B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4FB51E8E-B5EF-4B7E-A588-21B3E639BF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59F64968-993A-4348-9363-C6A371D030B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61C170BB-3CC9-492A-8266-8278D4FBC1D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A95BC507-1E23-476B-86C9-0E179EB8CA6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A18BACE7-0E54-4FFE-8678-B1A6AFC901F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AFD3F8E5-1FC6-4814-8040-43AC9B26AA4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CB77CD14-CAD3-431C-899C-46F822E8D65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EBB131B-4E15-4E0F-93EC-C71ABAB06F1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CCB6DDEC-43A3-4B5D-AF6C-E4C960F04F4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49D99E3F-64D2-4444-B6A0-F12625188FE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DD306139-DDFF-4A3B-A282-80BD2149620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D4D978CE-43A2-4A45-A972-14D3EC77489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6228B607-20D7-424B-B25D-EAD8E6C82E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9CA73175-625C-4676-B719-839A6C515EC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F7A0DAEC-00AD-43D3-84EE-1EA8C2BDBE2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2833014F-A542-40B6-A6F4-B959850E108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3723EF2E-F0E4-4A4C-8D9E-B61BE916267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922376C4-6890-4D2A-BE5A-F46BF4CB84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A032837A-2641-44FC-B4DB-D53EE026017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EC341372-4FB1-4BD2-B732-11BBCB56234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797E3F16-9B29-48C8-8DDB-AAF8671625E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5A0CEB79-773B-4D11-9BDB-227944D7A58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E13221A0-4B81-46F4-8B25-34429BF4D75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BB9E6461-3017-4517-B7C7-7122AAED4C1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A1A52B56-F262-4483-B882-4E55EE2B6D1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C88837D5-B8F5-472A-AE1A-C230C343F9B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2DF6978D-F92A-4665-B708-8BA9FFFB190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7C1A2477-3474-4A15-A7AE-8DCC87054B0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C572F0DB-F659-463E-9152-19B94FFDF49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879CEE7F-5AEC-4A37-8856-EC1E2FDB5F9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E856994F-BF67-4436-9519-1898101C430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5B700AE6-602F-4F96-B02C-4FEDCC517A6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D984BD4E-884F-4F7F-A308-CC2AC57E208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1418EE39-8F66-4F07-936E-C94D8DF6B97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50E0586F-4704-4B28-82DD-D0CA1EFA1B7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658" name="直線コネクタ 657">
          <a:extLst>
            <a:ext uri="{FF2B5EF4-FFF2-40B4-BE49-F238E27FC236}">
              <a16:creationId xmlns:a16="http://schemas.microsoft.com/office/drawing/2014/main" id="{A979BC4E-54E1-4C2B-B04A-279EA379E652}"/>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9" name="【公民館】&#10;有形固定資産減価償却率最小値テキスト">
          <a:extLst>
            <a:ext uri="{FF2B5EF4-FFF2-40B4-BE49-F238E27FC236}">
              <a16:creationId xmlns:a16="http://schemas.microsoft.com/office/drawing/2014/main" id="{56F65306-792C-4898-9062-ACB0759CF9C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a:extLst>
            <a:ext uri="{FF2B5EF4-FFF2-40B4-BE49-F238E27FC236}">
              <a16:creationId xmlns:a16="http://schemas.microsoft.com/office/drawing/2014/main" id="{87DE3D61-976F-4696-9869-6BFABA1B3FD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661" name="【公民館】&#10;有形固定資産減価償却率最大値テキスト">
          <a:extLst>
            <a:ext uri="{FF2B5EF4-FFF2-40B4-BE49-F238E27FC236}">
              <a16:creationId xmlns:a16="http://schemas.microsoft.com/office/drawing/2014/main" id="{5BAD0CE7-E22B-428F-9B82-88B558CC797F}"/>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662" name="直線コネクタ 661">
          <a:extLst>
            <a:ext uri="{FF2B5EF4-FFF2-40B4-BE49-F238E27FC236}">
              <a16:creationId xmlns:a16="http://schemas.microsoft.com/office/drawing/2014/main" id="{C7ACECCD-7B62-40A3-A57E-735C23CE1B66}"/>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63" name="【公民館】&#10;有形固定資産減価償却率平均値テキスト">
          <a:extLst>
            <a:ext uri="{FF2B5EF4-FFF2-40B4-BE49-F238E27FC236}">
              <a16:creationId xmlns:a16="http://schemas.microsoft.com/office/drawing/2014/main" id="{56805E9C-A3D8-42FD-AA79-C65C7035AC47}"/>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4" name="フローチャート: 判断 663">
          <a:extLst>
            <a:ext uri="{FF2B5EF4-FFF2-40B4-BE49-F238E27FC236}">
              <a16:creationId xmlns:a16="http://schemas.microsoft.com/office/drawing/2014/main" id="{63E26CE6-A222-4ED5-94B5-90CC4494946B}"/>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665" name="フローチャート: 判断 664">
          <a:extLst>
            <a:ext uri="{FF2B5EF4-FFF2-40B4-BE49-F238E27FC236}">
              <a16:creationId xmlns:a16="http://schemas.microsoft.com/office/drawing/2014/main" id="{AA62405E-5EF5-4329-A61B-E4FEFF367FF2}"/>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66" name="フローチャート: 判断 665">
          <a:extLst>
            <a:ext uri="{FF2B5EF4-FFF2-40B4-BE49-F238E27FC236}">
              <a16:creationId xmlns:a16="http://schemas.microsoft.com/office/drawing/2014/main" id="{14D89FDE-FFF3-4D13-9BF2-814EECE83CBD}"/>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667" name="フローチャート: 判断 666">
          <a:extLst>
            <a:ext uri="{FF2B5EF4-FFF2-40B4-BE49-F238E27FC236}">
              <a16:creationId xmlns:a16="http://schemas.microsoft.com/office/drawing/2014/main" id="{1D01402E-5D74-453D-82BF-069AB894624D}"/>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61595</xdr:rowOff>
    </xdr:from>
    <xdr:to>
      <xdr:col>67</xdr:col>
      <xdr:colOff>101600</xdr:colOff>
      <xdr:row>104</xdr:row>
      <xdr:rowOff>163195</xdr:rowOff>
    </xdr:to>
    <xdr:sp macro="" textlink="">
      <xdr:nvSpPr>
        <xdr:cNvPr id="668" name="フローチャート: 判断 667">
          <a:extLst>
            <a:ext uri="{FF2B5EF4-FFF2-40B4-BE49-F238E27FC236}">
              <a16:creationId xmlns:a16="http://schemas.microsoft.com/office/drawing/2014/main" id="{4BE89BF1-469E-45E2-9352-91668B09FC03}"/>
            </a:ext>
          </a:extLst>
        </xdr:cNvPr>
        <xdr:cNvSpPr/>
      </xdr:nvSpPr>
      <xdr:spPr>
        <a:xfrm>
          <a:off x="12763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47F874B4-AD92-4E77-9B81-E8397218A9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AB30E9C2-30B0-4AFB-90FB-CEF0FC13241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EE9D1EEC-98E9-4F26-832A-F786D7E25E4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C549715F-F2AC-4D6A-ADB8-D9A989769CB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E6F55710-F742-41CE-ADDD-0BA129CBC3D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158750</xdr:rowOff>
    </xdr:from>
    <xdr:to>
      <xdr:col>85</xdr:col>
      <xdr:colOff>177800</xdr:colOff>
      <xdr:row>108</xdr:row>
      <xdr:rowOff>88900</xdr:rowOff>
    </xdr:to>
    <xdr:sp macro="" textlink="">
      <xdr:nvSpPr>
        <xdr:cNvPr id="674" name="楕円 673">
          <a:extLst>
            <a:ext uri="{FF2B5EF4-FFF2-40B4-BE49-F238E27FC236}">
              <a16:creationId xmlns:a16="http://schemas.microsoft.com/office/drawing/2014/main" id="{6F1C29B7-7EE7-45DB-A79A-7D7F517AAD35}"/>
            </a:ext>
          </a:extLst>
        </xdr:cNvPr>
        <xdr:cNvSpPr/>
      </xdr:nvSpPr>
      <xdr:spPr>
        <a:xfrm>
          <a:off x="162687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73677</xdr:rowOff>
    </xdr:from>
    <xdr:ext cx="405111" cy="259045"/>
    <xdr:sp macro="" textlink="">
      <xdr:nvSpPr>
        <xdr:cNvPr id="675" name="【公民館】&#10;有形固定資産減価償却率該当値テキスト">
          <a:extLst>
            <a:ext uri="{FF2B5EF4-FFF2-40B4-BE49-F238E27FC236}">
              <a16:creationId xmlns:a16="http://schemas.microsoft.com/office/drawing/2014/main" id="{45E13E74-26C8-4D66-97C2-6CA67AC63514}"/>
            </a:ext>
          </a:extLst>
        </xdr:cNvPr>
        <xdr:cNvSpPr txBox="1"/>
      </xdr:nvSpPr>
      <xdr:spPr>
        <a:xfrm>
          <a:off x="16357600" y="184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130175</xdr:rowOff>
    </xdr:from>
    <xdr:to>
      <xdr:col>81</xdr:col>
      <xdr:colOff>101600</xdr:colOff>
      <xdr:row>108</xdr:row>
      <xdr:rowOff>60325</xdr:rowOff>
    </xdr:to>
    <xdr:sp macro="" textlink="">
      <xdr:nvSpPr>
        <xdr:cNvPr id="676" name="楕円 675">
          <a:extLst>
            <a:ext uri="{FF2B5EF4-FFF2-40B4-BE49-F238E27FC236}">
              <a16:creationId xmlns:a16="http://schemas.microsoft.com/office/drawing/2014/main" id="{734E0785-2163-4018-927F-B37ED44985C8}"/>
            </a:ext>
          </a:extLst>
        </xdr:cNvPr>
        <xdr:cNvSpPr/>
      </xdr:nvSpPr>
      <xdr:spPr>
        <a:xfrm>
          <a:off x="15430500" y="18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9525</xdr:rowOff>
    </xdr:from>
    <xdr:to>
      <xdr:col>85</xdr:col>
      <xdr:colOff>127000</xdr:colOff>
      <xdr:row>108</xdr:row>
      <xdr:rowOff>38100</xdr:rowOff>
    </xdr:to>
    <xdr:cxnSp macro="">
      <xdr:nvCxnSpPr>
        <xdr:cNvPr id="677" name="直線コネクタ 676">
          <a:extLst>
            <a:ext uri="{FF2B5EF4-FFF2-40B4-BE49-F238E27FC236}">
              <a16:creationId xmlns:a16="http://schemas.microsoft.com/office/drawing/2014/main" id="{83DD0117-C1E0-488F-B6C2-E0C16689456E}"/>
            </a:ext>
          </a:extLst>
        </xdr:cNvPr>
        <xdr:cNvCxnSpPr/>
      </xdr:nvCxnSpPr>
      <xdr:spPr>
        <a:xfrm>
          <a:off x="15481300" y="185261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97789</xdr:rowOff>
    </xdr:from>
    <xdr:to>
      <xdr:col>76</xdr:col>
      <xdr:colOff>165100</xdr:colOff>
      <xdr:row>108</xdr:row>
      <xdr:rowOff>27939</xdr:rowOff>
    </xdr:to>
    <xdr:sp macro="" textlink="">
      <xdr:nvSpPr>
        <xdr:cNvPr id="678" name="楕円 677">
          <a:extLst>
            <a:ext uri="{FF2B5EF4-FFF2-40B4-BE49-F238E27FC236}">
              <a16:creationId xmlns:a16="http://schemas.microsoft.com/office/drawing/2014/main" id="{0C238D17-83B6-4208-BE06-4F34558F230D}"/>
            </a:ext>
          </a:extLst>
        </xdr:cNvPr>
        <xdr:cNvSpPr/>
      </xdr:nvSpPr>
      <xdr:spPr>
        <a:xfrm>
          <a:off x="14541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148589</xdr:rowOff>
    </xdr:from>
    <xdr:to>
      <xdr:col>81</xdr:col>
      <xdr:colOff>50800</xdr:colOff>
      <xdr:row>108</xdr:row>
      <xdr:rowOff>9525</xdr:rowOff>
    </xdr:to>
    <xdr:cxnSp macro="">
      <xdr:nvCxnSpPr>
        <xdr:cNvPr id="679" name="直線コネクタ 678">
          <a:extLst>
            <a:ext uri="{FF2B5EF4-FFF2-40B4-BE49-F238E27FC236}">
              <a16:creationId xmlns:a16="http://schemas.microsoft.com/office/drawing/2014/main" id="{E40EFAE7-B1A0-4D7F-AA49-91F6DBDD7DA0}"/>
            </a:ext>
          </a:extLst>
        </xdr:cNvPr>
        <xdr:cNvCxnSpPr/>
      </xdr:nvCxnSpPr>
      <xdr:spPr>
        <a:xfrm>
          <a:off x="14592300" y="184937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65405</xdr:rowOff>
    </xdr:from>
    <xdr:to>
      <xdr:col>72</xdr:col>
      <xdr:colOff>38100</xdr:colOff>
      <xdr:row>107</xdr:row>
      <xdr:rowOff>167005</xdr:rowOff>
    </xdr:to>
    <xdr:sp macro="" textlink="">
      <xdr:nvSpPr>
        <xdr:cNvPr id="680" name="楕円 679">
          <a:extLst>
            <a:ext uri="{FF2B5EF4-FFF2-40B4-BE49-F238E27FC236}">
              <a16:creationId xmlns:a16="http://schemas.microsoft.com/office/drawing/2014/main" id="{6369E9F0-F760-429E-A391-17160BDA5A21}"/>
            </a:ext>
          </a:extLst>
        </xdr:cNvPr>
        <xdr:cNvSpPr/>
      </xdr:nvSpPr>
      <xdr:spPr>
        <a:xfrm>
          <a:off x="13652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116205</xdr:rowOff>
    </xdr:from>
    <xdr:to>
      <xdr:col>76</xdr:col>
      <xdr:colOff>114300</xdr:colOff>
      <xdr:row>107</xdr:row>
      <xdr:rowOff>148589</xdr:rowOff>
    </xdr:to>
    <xdr:cxnSp macro="">
      <xdr:nvCxnSpPr>
        <xdr:cNvPr id="681" name="直線コネクタ 680">
          <a:extLst>
            <a:ext uri="{FF2B5EF4-FFF2-40B4-BE49-F238E27FC236}">
              <a16:creationId xmlns:a16="http://schemas.microsoft.com/office/drawing/2014/main" id="{4E826BC4-88DE-47B3-8147-43F58E07985A}"/>
            </a:ext>
          </a:extLst>
        </xdr:cNvPr>
        <xdr:cNvCxnSpPr/>
      </xdr:nvCxnSpPr>
      <xdr:spPr>
        <a:xfrm>
          <a:off x="13703300" y="184613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23495</xdr:rowOff>
    </xdr:from>
    <xdr:to>
      <xdr:col>67</xdr:col>
      <xdr:colOff>101600</xdr:colOff>
      <xdr:row>107</xdr:row>
      <xdr:rowOff>125095</xdr:rowOff>
    </xdr:to>
    <xdr:sp macro="" textlink="">
      <xdr:nvSpPr>
        <xdr:cNvPr id="682" name="楕円 681">
          <a:extLst>
            <a:ext uri="{FF2B5EF4-FFF2-40B4-BE49-F238E27FC236}">
              <a16:creationId xmlns:a16="http://schemas.microsoft.com/office/drawing/2014/main" id="{351F6155-1132-4C30-9717-541C30B59998}"/>
            </a:ext>
          </a:extLst>
        </xdr:cNvPr>
        <xdr:cNvSpPr/>
      </xdr:nvSpPr>
      <xdr:spPr>
        <a:xfrm>
          <a:off x="12763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74295</xdr:rowOff>
    </xdr:from>
    <xdr:to>
      <xdr:col>71</xdr:col>
      <xdr:colOff>177800</xdr:colOff>
      <xdr:row>107</xdr:row>
      <xdr:rowOff>116205</xdr:rowOff>
    </xdr:to>
    <xdr:cxnSp macro="">
      <xdr:nvCxnSpPr>
        <xdr:cNvPr id="683" name="直線コネクタ 682">
          <a:extLst>
            <a:ext uri="{FF2B5EF4-FFF2-40B4-BE49-F238E27FC236}">
              <a16:creationId xmlns:a16="http://schemas.microsoft.com/office/drawing/2014/main" id="{16E04FB8-E35F-40AB-BC36-1E6EBDBB8485}"/>
            </a:ext>
          </a:extLst>
        </xdr:cNvPr>
        <xdr:cNvCxnSpPr/>
      </xdr:nvCxnSpPr>
      <xdr:spPr>
        <a:xfrm>
          <a:off x="12814300" y="184194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684" name="n_1aveValue【公民館】&#10;有形固定資産減価償却率">
          <a:extLst>
            <a:ext uri="{FF2B5EF4-FFF2-40B4-BE49-F238E27FC236}">
              <a16:creationId xmlns:a16="http://schemas.microsoft.com/office/drawing/2014/main" id="{0EAAA453-FB68-4824-ADE7-F827B620B69E}"/>
            </a:ext>
          </a:extLst>
        </xdr:cNvPr>
        <xdr:cNvSpPr txBox="1"/>
      </xdr:nvSpPr>
      <xdr:spPr>
        <a:xfrm>
          <a:off x="152660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85" name="n_2aveValue【公民館】&#10;有形固定資産減価償却率">
          <a:extLst>
            <a:ext uri="{FF2B5EF4-FFF2-40B4-BE49-F238E27FC236}">
              <a16:creationId xmlns:a16="http://schemas.microsoft.com/office/drawing/2014/main" id="{4FE6CEF1-723B-4513-B3AD-E5763961DA9A}"/>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71138</xdr:rowOff>
    </xdr:from>
    <xdr:ext cx="405111" cy="259045"/>
    <xdr:sp macro="" textlink="">
      <xdr:nvSpPr>
        <xdr:cNvPr id="686" name="n_3aveValue【公民館】&#10;有形固定資産減価償却率">
          <a:extLst>
            <a:ext uri="{FF2B5EF4-FFF2-40B4-BE49-F238E27FC236}">
              <a16:creationId xmlns:a16="http://schemas.microsoft.com/office/drawing/2014/main" id="{564D8EAC-4A1D-43A7-9116-0E9F88A90515}"/>
            </a:ext>
          </a:extLst>
        </xdr:cNvPr>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8272</xdr:rowOff>
    </xdr:from>
    <xdr:ext cx="405111" cy="259045"/>
    <xdr:sp macro="" textlink="">
      <xdr:nvSpPr>
        <xdr:cNvPr id="687" name="n_4aveValue【公民館】&#10;有形固定資産減価償却率">
          <a:extLst>
            <a:ext uri="{FF2B5EF4-FFF2-40B4-BE49-F238E27FC236}">
              <a16:creationId xmlns:a16="http://schemas.microsoft.com/office/drawing/2014/main" id="{7841F167-1294-4A86-8A9D-9F5CF2D62F7C}"/>
            </a:ext>
          </a:extLst>
        </xdr:cNvPr>
        <xdr:cNvSpPr txBox="1"/>
      </xdr:nvSpPr>
      <xdr:spPr>
        <a:xfrm>
          <a:off x="12611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51452</xdr:rowOff>
    </xdr:from>
    <xdr:ext cx="405111" cy="259045"/>
    <xdr:sp macro="" textlink="">
      <xdr:nvSpPr>
        <xdr:cNvPr id="688" name="n_1mainValue【公民館】&#10;有形固定資産減価償却率">
          <a:extLst>
            <a:ext uri="{FF2B5EF4-FFF2-40B4-BE49-F238E27FC236}">
              <a16:creationId xmlns:a16="http://schemas.microsoft.com/office/drawing/2014/main" id="{DB6F01DE-5A90-4F72-BA3E-0C22182F159A}"/>
            </a:ext>
          </a:extLst>
        </xdr:cNvPr>
        <xdr:cNvSpPr txBox="1"/>
      </xdr:nvSpPr>
      <xdr:spPr>
        <a:xfrm>
          <a:off x="15266044"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19066</xdr:rowOff>
    </xdr:from>
    <xdr:ext cx="405111" cy="259045"/>
    <xdr:sp macro="" textlink="">
      <xdr:nvSpPr>
        <xdr:cNvPr id="689" name="n_2mainValue【公民館】&#10;有形固定資産減価償却率">
          <a:extLst>
            <a:ext uri="{FF2B5EF4-FFF2-40B4-BE49-F238E27FC236}">
              <a16:creationId xmlns:a16="http://schemas.microsoft.com/office/drawing/2014/main" id="{C67E045E-BD69-4739-9B61-58A57235393E}"/>
            </a:ext>
          </a:extLst>
        </xdr:cNvPr>
        <xdr:cNvSpPr txBox="1"/>
      </xdr:nvSpPr>
      <xdr:spPr>
        <a:xfrm>
          <a:off x="14389744" y="185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158132</xdr:rowOff>
    </xdr:from>
    <xdr:ext cx="405111" cy="259045"/>
    <xdr:sp macro="" textlink="">
      <xdr:nvSpPr>
        <xdr:cNvPr id="690" name="n_3mainValue【公民館】&#10;有形固定資産減価償却率">
          <a:extLst>
            <a:ext uri="{FF2B5EF4-FFF2-40B4-BE49-F238E27FC236}">
              <a16:creationId xmlns:a16="http://schemas.microsoft.com/office/drawing/2014/main" id="{874342C9-6593-4707-8E9C-00F3C141E83E}"/>
            </a:ext>
          </a:extLst>
        </xdr:cNvPr>
        <xdr:cNvSpPr txBox="1"/>
      </xdr:nvSpPr>
      <xdr:spPr>
        <a:xfrm>
          <a:off x="13500744" y="185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116222</xdr:rowOff>
    </xdr:from>
    <xdr:ext cx="405111" cy="259045"/>
    <xdr:sp macro="" textlink="">
      <xdr:nvSpPr>
        <xdr:cNvPr id="691" name="n_4mainValue【公民館】&#10;有形固定資産減価償却率">
          <a:extLst>
            <a:ext uri="{FF2B5EF4-FFF2-40B4-BE49-F238E27FC236}">
              <a16:creationId xmlns:a16="http://schemas.microsoft.com/office/drawing/2014/main" id="{52516A2E-D37D-4506-B640-823361F26341}"/>
            </a:ext>
          </a:extLst>
        </xdr:cNvPr>
        <xdr:cNvSpPr txBox="1"/>
      </xdr:nvSpPr>
      <xdr:spPr>
        <a:xfrm>
          <a:off x="126117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18569606-2D4F-4B0E-A87D-F20D469F9CF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C6C54FF5-6326-4C30-ABE5-6774303B2DD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BDC32205-23A4-4EF1-8668-BF5EAC1F875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96449548-5665-4835-896D-7AF2D840EF8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B1E5846E-9DF8-41BE-8199-4F931AB8D22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A47BA9AD-71C0-424C-8637-E12C3C9E54B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E21CABDB-D5A0-4E9C-B29F-D12429A4755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D2B91CD5-2136-4644-BEFC-A0C619EE69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C831FA88-8255-49D4-99D2-1A9A7287B18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92EB37E5-3451-476A-AA26-23E7528BAE6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a:extLst>
            <a:ext uri="{FF2B5EF4-FFF2-40B4-BE49-F238E27FC236}">
              <a16:creationId xmlns:a16="http://schemas.microsoft.com/office/drawing/2014/main" id="{6BC0947D-05FC-46C2-8240-99B63DFD99A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a:extLst>
            <a:ext uri="{FF2B5EF4-FFF2-40B4-BE49-F238E27FC236}">
              <a16:creationId xmlns:a16="http://schemas.microsoft.com/office/drawing/2014/main" id="{5AB7BEDB-7751-4B67-804A-E8791CBB78D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a:extLst>
            <a:ext uri="{FF2B5EF4-FFF2-40B4-BE49-F238E27FC236}">
              <a16:creationId xmlns:a16="http://schemas.microsoft.com/office/drawing/2014/main" id="{9F4D5AC6-2CCC-42BA-AF4B-BA058E973CD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a:extLst>
            <a:ext uri="{FF2B5EF4-FFF2-40B4-BE49-F238E27FC236}">
              <a16:creationId xmlns:a16="http://schemas.microsoft.com/office/drawing/2014/main" id="{DC768E3A-253B-4647-B8C6-A736B2F117F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a:extLst>
            <a:ext uri="{FF2B5EF4-FFF2-40B4-BE49-F238E27FC236}">
              <a16:creationId xmlns:a16="http://schemas.microsoft.com/office/drawing/2014/main" id="{E83E54E7-8655-4361-A749-B274F708BB3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a:extLst>
            <a:ext uri="{FF2B5EF4-FFF2-40B4-BE49-F238E27FC236}">
              <a16:creationId xmlns:a16="http://schemas.microsoft.com/office/drawing/2014/main" id="{25A98004-B3C6-4155-B537-F2BDEF8447A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a:extLst>
            <a:ext uri="{FF2B5EF4-FFF2-40B4-BE49-F238E27FC236}">
              <a16:creationId xmlns:a16="http://schemas.microsoft.com/office/drawing/2014/main" id="{BC52C5E2-EE7B-4C6D-9B1D-33D2394A391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a:extLst>
            <a:ext uri="{FF2B5EF4-FFF2-40B4-BE49-F238E27FC236}">
              <a16:creationId xmlns:a16="http://schemas.microsoft.com/office/drawing/2014/main" id="{D252BF95-D395-4A18-B097-994F1F52373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a:extLst>
            <a:ext uri="{FF2B5EF4-FFF2-40B4-BE49-F238E27FC236}">
              <a16:creationId xmlns:a16="http://schemas.microsoft.com/office/drawing/2014/main" id="{4ED5F0BB-A9D7-4178-BC0E-CF4AE682755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a:extLst>
            <a:ext uri="{FF2B5EF4-FFF2-40B4-BE49-F238E27FC236}">
              <a16:creationId xmlns:a16="http://schemas.microsoft.com/office/drawing/2014/main" id="{20CED1A0-4380-4C36-B12A-58227016C8B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010EC19E-E016-4703-9498-C5ADAE58EEB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3" name="テキスト ボックス 712">
          <a:extLst>
            <a:ext uri="{FF2B5EF4-FFF2-40B4-BE49-F238E27FC236}">
              <a16:creationId xmlns:a16="http://schemas.microsoft.com/office/drawing/2014/main" id="{523C7CF7-061B-495F-943C-3E1649C83B0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8A43A31A-411B-4328-A1CA-7CED91FD4DF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715" name="直線コネクタ 714">
          <a:extLst>
            <a:ext uri="{FF2B5EF4-FFF2-40B4-BE49-F238E27FC236}">
              <a16:creationId xmlns:a16="http://schemas.microsoft.com/office/drawing/2014/main" id="{50B07753-FCBB-4607-A505-7325EFDF80B0}"/>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716" name="【公民館】&#10;一人当たり面積最小値テキスト">
          <a:extLst>
            <a:ext uri="{FF2B5EF4-FFF2-40B4-BE49-F238E27FC236}">
              <a16:creationId xmlns:a16="http://schemas.microsoft.com/office/drawing/2014/main" id="{877CA5D7-E5C0-45B5-85E2-59E5E418844D}"/>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717" name="直線コネクタ 716">
          <a:extLst>
            <a:ext uri="{FF2B5EF4-FFF2-40B4-BE49-F238E27FC236}">
              <a16:creationId xmlns:a16="http://schemas.microsoft.com/office/drawing/2014/main" id="{51871801-0DF0-4703-A6A1-7479E248F112}"/>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18" name="【公民館】&#10;一人当たり面積最大値テキスト">
          <a:extLst>
            <a:ext uri="{FF2B5EF4-FFF2-40B4-BE49-F238E27FC236}">
              <a16:creationId xmlns:a16="http://schemas.microsoft.com/office/drawing/2014/main" id="{D7B6CA4F-8632-4E9A-85F0-07E8BE8190CA}"/>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19" name="直線コネクタ 718">
          <a:extLst>
            <a:ext uri="{FF2B5EF4-FFF2-40B4-BE49-F238E27FC236}">
              <a16:creationId xmlns:a16="http://schemas.microsoft.com/office/drawing/2014/main" id="{882946F7-43FC-4459-AB11-970ABF8DF55E}"/>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135145</xdr:rowOff>
    </xdr:from>
    <xdr:ext cx="469744" cy="259045"/>
    <xdr:sp macro="" textlink="">
      <xdr:nvSpPr>
        <xdr:cNvPr id="720" name="【公民館】&#10;一人当たり面積平均値テキスト">
          <a:extLst>
            <a:ext uri="{FF2B5EF4-FFF2-40B4-BE49-F238E27FC236}">
              <a16:creationId xmlns:a16="http://schemas.microsoft.com/office/drawing/2014/main" id="{4D31C1BA-8434-4EA3-985B-8FBBED5445DE}"/>
            </a:ext>
          </a:extLst>
        </xdr:cNvPr>
        <xdr:cNvSpPr txBox="1"/>
      </xdr:nvSpPr>
      <xdr:spPr>
        <a:xfrm>
          <a:off x="22199600" y="18308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721" name="フローチャート: 判断 720">
          <a:extLst>
            <a:ext uri="{FF2B5EF4-FFF2-40B4-BE49-F238E27FC236}">
              <a16:creationId xmlns:a16="http://schemas.microsoft.com/office/drawing/2014/main" id="{5EC3B650-179D-47EA-9968-1D37E881DE78}"/>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722" name="フローチャート: 判断 721">
          <a:extLst>
            <a:ext uri="{FF2B5EF4-FFF2-40B4-BE49-F238E27FC236}">
              <a16:creationId xmlns:a16="http://schemas.microsoft.com/office/drawing/2014/main" id="{65ED9783-52E8-4E8E-BAC7-4C7194EB8AEE}"/>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112077</xdr:rowOff>
    </xdr:from>
    <xdr:to>
      <xdr:col>107</xdr:col>
      <xdr:colOff>101600</xdr:colOff>
      <xdr:row>108</xdr:row>
      <xdr:rowOff>42227</xdr:rowOff>
    </xdr:to>
    <xdr:sp macro="" textlink="">
      <xdr:nvSpPr>
        <xdr:cNvPr id="723" name="フローチャート: 判断 722">
          <a:extLst>
            <a:ext uri="{FF2B5EF4-FFF2-40B4-BE49-F238E27FC236}">
              <a16:creationId xmlns:a16="http://schemas.microsoft.com/office/drawing/2014/main" id="{09143E09-91C1-4267-869C-A1BFB9D4871F}"/>
            </a:ext>
          </a:extLst>
        </xdr:cNvPr>
        <xdr:cNvSpPr/>
      </xdr:nvSpPr>
      <xdr:spPr>
        <a:xfrm>
          <a:off x="20383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89027</xdr:rowOff>
    </xdr:from>
    <xdr:to>
      <xdr:col>102</xdr:col>
      <xdr:colOff>165100</xdr:colOff>
      <xdr:row>108</xdr:row>
      <xdr:rowOff>19177</xdr:rowOff>
    </xdr:to>
    <xdr:sp macro="" textlink="">
      <xdr:nvSpPr>
        <xdr:cNvPr id="724" name="フローチャート: 判断 723">
          <a:extLst>
            <a:ext uri="{FF2B5EF4-FFF2-40B4-BE49-F238E27FC236}">
              <a16:creationId xmlns:a16="http://schemas.microsoft.com/office/drawing/2014/main" id="{E4A0E672-29A6-4FFA-827F-CAADABA4B0A9}"/>
            </a:ext>
          </a:extLst>
        </xdr:cNvPr>
        <xdr:cNvSpPr/>
      </xdr:nvSpPr>
      <xdr:spPr>
        <a:xfrm>
          <a:off x="19494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95886</xdr:rowOff>
    </xdr:from>
    <xdr:to>
      <xdr:col>98</xdr:col>
      <xdr:colOff>38100</xdr:colOff>
      <xdr:row>108</xdr:row>
      <xdr:rowOff>26036</xdr:rowOff>
    </xdr:to>
    <xdr:sp macro="" textlink="">
      <xdr:nvSpPr>
        <xdr:cNvPr id="725" name="フローチャート: 判断 724">
          <a:extLst>
            <a:ext uri="{FF2B5EF4-FFF2-40B4-BE49-F238E27FC236}">
              <a16:creationId xmlns:a16="http://schemas.microsoft.com/office/drawing/2014/main" id="{15E17BF4-02F9-4385-80FD-CAEE37A5E319}"/>
            </a:ext>
          </a:extLst>
        </xdr:cNvPr>
        <xdr:cNvSpPr/>
      </xdr:nvSpPr>
      <xdr:spPr>
        <a:xfrm>
          <a:off x="18605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52637452-C24E-4B27-BA64-E4DCB654866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953D4C6-5801-468D-B7FF-4B453252DF0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77F827B5-F241-4A7F-B196-402929D3F28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E079FFC8-3C06-4D3E-AD59-7C05CA919AB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82B8E22F-4324-4F03-83D3-D127A1F2975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13779</xdr:rowOff>
    </xdr:from>
    <xdr:to>
      <xdr:col>116</xdr:col>
      <xdr:colOff>114300</xdr:colOff>
      <xdr:row>108</xdr:row>
      <xdr:rowOff>115379</xdr:rowOff>
    </xdr:to>
    <xdr:sp macro="" textlink="">
      <xdr:nvSpPr>
        <xdr:cNvPr id="731" name="楕円 730">
          <a:extLst>
            <a:ext uri="{FF2B5EF4-FFF2-40B4-BE49-F238E27FC236}">
              <a16:creationId xmlns:a16="http://schemas.microsoft.com/office/drawing/2014/main" id="{DD8169C1-0022-49BD-A7ED-B3BDDB205851}"/>
            </a:ext>
          </a:extLst>
        </xdr:cNvPr>
        <xdr:cNvSpPr/>
      </xdr:nvSpPr>
      <xdr:spPr>
        <a:xfrm>
          <a:off x="22110700" y="1853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100156</xdr:rowOff>
    </xdr:from>
    <xdr:ext cx="469744" cy="259045"/>
    <xdr:sp macro="" textlink="">
      <xdr:nvSpPr>
        <xdr:cNvPr id="732" name="【公民館】&#10;一人当たり面積該当値テキスト">
          <a:extLst>
            <a:ext uri="{FF2B5EF4-FFF2-40B4-BE49-F238E27FC236}">
              <a16:creationId xmlns:a16="http://schemas.microsoft.com/office/drawing/2014/main" id="{0AB43789-D058-49CB-B484-14C863102848}"/>
            </a:ext>
          </a:extLst>
        </xdr:cNvPr>
        <xdr:cNvSpPr txBox="1"/>
      </xdr:nvSpPr>
      <xdr:spPr>
        <a:xfrm>
          <a:off x="22199600" y="1844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15875</xdr:rowOff>
    </xdr:from>
    <xdr:to>
      <xdr:col>112</xdr:col>
      <xdr:colOff>38100</xdr:colOff>
      <xdr:row>108</xdr:row>
      <xdr:rowOff>117475</xdr:rowOff>
    </xdr:to>
    <xdr:sp macro="" textlink="">
      <xdr:nvSpPr>
        <xdr:cNvPr id="733" name="楕円 732">
          <a:extLst>
            <a:ext uri="{FF2B5EF4-FFF2-40B4-BE49-F238E27FC236}">
              <a16:creationId xmlns:a16="http://schemas.microsoft.com/office/drawing/2014/main" id="{E67773B0-3729-4D6B-BCDD-9B3AEDBD6391}"/>
            </a:ext>
          </a:extLst>
        </xdr:cNvPr>
        <xdr:cNvSpPr/>
      </xdr:nvSpPr>
      <xdr:spPr>
        <a:xfrm>
          <a:off x="21272500" y="18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64579</xdr:rowOff>
    </xdr:from>
    <xdr:to>
      <xdr:col>116</xdr:col>
      <xdr:colOff>63500</xdr:colOff>
      <xdr:row>108</xdr:row>
      <xdr:rowOff>66675</xdr:rowOff>
    </xdr:to>
    <xdr:cxnSp macro="">
      <xdr:nvCxnSpPr>
        <xdr:cNvPr id="734" name="直線コネクタ 733">
          <a:extLst>
            <a:ext uri="{FF2B5EF4-FFF2-40B4-BE49-F238E27FC236}">
              <a16:creationId xmlns:a16="http://schemas.microsoft.com/office/drawing/2014/main" id="{3D7A6ACE-DC61-4427-B8F9-08261E21F3A4}"/>
            </a:ext>
          </a:extLst>
        </xdr:cNvPr>
        <xdr:cNvCxnSpPr/>
      </xdr:nvCxnSpPr>
      <xdr:spPr>
        <a:xfrm flipV="1">
          <a:off x="21323300" y="18581179"/>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17399</xdr:rowOff>
    </xdr:from>
    <xdr:to>
      <xdr:col>107</xdr:col>
      <xdr:colOff>101600</xdr:colOff>
      <xdr:row>108</xdr:row>
      <xdr:rowOff>118999</xdr:rowOff>
    </xdr:to>
    <xdr:sp macro="" textlink="">
      <xdr:nvSpPr>
        <xdr:cNvPr id="735" name="楕円 734">
          <a:extLst>
            <a:ext uri="{FF2B5EF4-FFF2-40B4-BE49-F238E27FC236}">
              <a16:creationId xmlns:a16="http://schemas.microsoft.com/office/drawing/2014/main" id="{E821B599-3966-46E3-858E-9CF7BB2DF209}"/>
            </a:ext>
          </a:extLst>
        </xdr:cNvPr>
        <xdr:cNvSpPr/>
      </xdr:nvSpPr>
      <xdr:spPr>
        <a:xfrm>
          <a:off x="20383500" y="1853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66675</xdr:rowOff>
    </xdr:from>
    <xdr:to>
      <xdr:col>111</xdr:col>
      <xdr:colOff>177800</xdr:colOff>
      <xdr:row>108</xdr:row>
      <xdr:rowOff>68199</xdr:rowOff>
    </xdr:to>
    <xdr:cxnSp macro="">
      <xdr:nvCxnSpPr>
        <xdr:cNvPr id="736" name="直線コネクタ 735">
          <a:extLst>
            <a:ext uri="{FF2B5EF4-FFF2-40B4-BE49-F238E27FC236}">
              <a16:creationId xmlns:a16="http://schemas.microsoft.com/office/drawing/2014/main" id="{9ACEDA3E-49C9-40B5-B3F0-3C465233FDE8}"/>
            </a:ext>
          </a:extLst>
        </xdr:cNvPr>
        <xdr:cNvCxnSpPr/>
      </xdr:nvCxnSpPr>
      <xdr:spPr>
        <a:xfrm flipV="1">
          <a:off x="20434300" y="1858327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19686</xdr:rowOff>
    </xdr:from>
    <xdr:to>
      <xdr:col>102</xdr:col>
      <xdr:colOff>165100</xdr:colOff>
      <xdr:row>108</xdr:row>
      <xdr:rowOff>121286</xdr:rowOff>
    </xdr:to>
    <xdr:sp macro="" textlink="">
      <xdr:nvSpPr>
        <xdr:cNvPr id="737" name="楕円 736">
          <a:extLst>
            <a:ext uri="{FF2B5EF4-FFF2-40B4-BE49-F238E27FC236}">
              <a16:creationId xmlns:a16="http://schemas.microsoft.com/office/drawing/2014/main" id="{2C388EE0-057F-465F-8282-471D8EF92AE7}"/>
            </a:ext>
          </a:extLst>
        </xdr:cNvPr>
        <xdr:cNvSpPr/>
      </xdr:nvSpPr>
      <xdr:spPr>
        <a:xfrm>
          <a:off x="19494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68199</xdr:rowOff>
    </xdr:from>
    <xdr:to>
      <xdr:col>107</xdr:col>
      <xdr:colOff>50800</xdr:colOff>
      <xdr:row>108</xdr:row>
      <xdr:rowOff>70486</xdr:rowOff>
    </xdr:to>
    <xdr:cxnSp macro="">
      <xdr:nvCxnSpPr>
        <xdr:cNvPr id="738" name="直線コネクタ 737">
          <a:extLst>
            <a:ext uri="{FF2B5EF4-FFF2-40B4-BE49-F238E27FC236}">
              <a16:creationId xmlns:a16="http://schemas.microsoft.com/office/drawing/2014/main" id="{6759F195-1895-4BA6-B50E-6070D512450A}"/>
            </a:ext>
          </a:extLst>
        </xdr:cNvPr>
        <xdr:cNvCxnSpPr/>
      </xdr:nvCxnSpPr>
      <xdr:spPr>
        <a:xfrm flipV="1">
          <a:off x="19545300" y="1858479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21400</xdr:rowOff>
    </xdr:from>
    <xdr:to>
      <xdr:col>98</xdr:col>
      <xdr:colOff>38100</xdr:colOff>
      <xdr:row>108</xdr:row>
      <xdr:rowOff>123000</xdr:rowOff>
    </xdr:to>
    <xdr:sp macro="" textlink="">
      <xdr:nvSpPr>
        <xdr:cNvPr id="739" name="楕円 738">
          <a:extLst>
            <a:ext uri="{FF2B5EF4-FFF2-40B4-BE49-F238E27FC236}">
              <a16:creationId xmlns:a16="http://schemas.microsoft.com/office/drawing/2014/main" id="{FDC3EFC4-BCE0-4AD7-8901-05EBA5985E20}"/>
            </a:ext>
          </a:extLst>
        </xdr:cNvPr>
        <xdr:cNvSpPr/>
      </xdr:nvSpPr>
      <xdr:spPr>
        <a:xfrm>
          <a:off x="18605500" y="185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70486</xdr:rowOff>
    </xdr:from>
    <xdr:to>
      <xdr:col>102</xdr:col>
      <xdr:colOff>114300</xdr:colOff>
      <xdr:row>108</xdr:row>
      <xdr:rowOff>72200</xdr:rowOff>
    </xdr:to>
    <xdr:cxnSp macro="">
      <xdr:nvCxnSpPr>
        <xdr:cNvPr id="740" name="直線コネクタ 739">
          <a:extLst>
            <a:ext uri="{FF2B5EF4-FFF2-40B4-BE49-F238E27FC236}">
              <a16:creationId xmlns:a16="http://schemas.microsoft.com/office/drawing/2014/main" id="{814C3BEB-C19F-41CC-AFB1-6B45B0C982EF}"/>
            </a:ext>
          </a:extLst>
        </xdr:cNvPr>
        <xdr:cNvCxnSpPr/>
      </xdr:nvCxnSpPr>
      <xdr:spPr>
        <a:xfrm flipV="1">
          <a:off x="18656300" y="1858708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62755</xdr:rowOff>
    </xdr:from>
    <xdr:ext cx="469744" cy="259045"/>
    <xdr:sp macro="" textlink="">
      <xdr:nvSpPr>
        <xdr:cNvPr id="741" name="n_1aveValue【公民館】&#10;一人当たり面積">
          <a:extLst>
            <a:ext uri="{FF2B5EF4-FFF2-40B4-BE49-F238E27FC236}">
              <a16:creationId xmlns:a16="http://schemas.microsoft.com/office/drawing/2014/main" id="{C1859198-8D33-4BF8-BA93-2F01C3B170C9}"/>
            </a:ext>
          </a:extLst>
        </xdr:cNvPr>
        <xdr:cNvSpPr txBox="1"/>
      </xdr:nvSpPr>
      <xdr:spPr>
        <a:xfrm>
          <a:off x="21075727" y="182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58754</xdr:rowOff>
    </xdr:from>
    <xdr:ext cx="469744" cy="259045"/>
    <xdr:sp macro="" textlink="">
      <xdr:nvSpPr>
        <xdr:cNvPr id="742" name="n_2aveValue【公民館】&#10;一人当たり面積">
          <a:extLst>
            <a:ext uri="{FF2B5EF4-FFF2-40B4-BE49-F238E27FC236}">
              <a16:creationId xmlns:a16="http://schemas.microsoft.com/office/drawing/2014/main" id="{580C6296-BD58-4D1F-9127-79ACA36C85E1}"/>
            </a:ext>
          </a:extLst>
        </xdr:cNvPr>
        <xdr:cNvSpPr txBox="1"/>
      </xdr:nvSpPr>
      <xdr:spPr>
        <a:xfrm>
          <a:off x="201994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35704</xdr:rowOff>
    </xdr:from>
    <xdr:ext cx="469744" cy="259045"/>
    <xdr:sp macro="" textlink="">
      <xdr:nvSpPr>
        <xdr:cNvPr id="743" name="n_3aveValue【公民館】&#10;一人当たり面積">
          <a:extLst>
            <a:ext uri="{FF2B5EF4-FFF2-40B4-BE49-F238E27FC236}">
              <a16:creationId xmlns:a16="http://schemas.microsoft.com/office/drawing/2014/main" id="{699C2CD9-468D-42AF-AD87-5899BC46572B}"/>
            </a:ext>
          </a:extLst>
        </xdr:cNvPr>
        <xdr:cNvSpPr txBox="1"/>
      </xdr:nvSpPr>
      <xdr:spPr>
        <a:xfrm>
          <a:off x="19310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42563</xdr:rowOff>
    </xdr:from>
    <xdr:ext cx="469744" cy="259045"/>
    <xdr:sp macro="" textlink="">
      <xdr:nvSpPr>
        <xdr:cNvPr id="744" name="n_4aveValue【公民館】&#10;一人当たり面積">
          <a:extLst>
            <a:ext uri="{FF2B5EF4-FFF2-40B4-BE49-F238E27FC236}">
              <a16:creationId xmlns:a16="http://schemas.microsoft.com/office/drawing/2014/main" id="{1FAE0072-F07B-4950-BB40-0A48ABFE09D0}"/>
            </a:ext>
          </a:extLst>
        </xdr:cNvPr>
        <xdr:cNvSpPr txBox="1"/>
      </xdr:nvSpPr>
      <xdr:spPr>
        <a:xfrm>
          <a:off x="18421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108602</xdr:rowOff>
    </xdr:from>
    <xdr:ext cx="469744" cy="259045"/>
    <xdr:sp macro="" textlink="">
      <xdr:nvSpPr>
        <xdr:cNvPr id="745" name="n_1mainValue【公民館】&#10;一人当たり面積">
          <a:extLst>
            <a:ext uri="{FF2B5EF4-FFF2-40B4-BE49-F238E27FC236}">
              <a16:creationId xmlns:a16="http://schemas.microsoft.com/office/drawing/2014/main" id="{F2AC32DD-C929-4516-85BA-7581648ED91F}"/>
            </a:ext>
          </a:extLst>
        </xdr:cNvPr>
        <xdr:cNvSpPr txBox="1"/>
      </xdr:nvSpPr>
      <xdr:spPr>
        <a:xfrm>
          <a:off x="21075727" y="1862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110126</xdr:rowOff>
    </xdr:from>
    <xdr:ext cx="469744" cy="259045"/>
    <xdr:sp macro="" textlink="">
      <xdr:nvSpPr>
        <xdr:cNvPr id="746" name="n_2mainValue【公民館】&#10;一人当たり面積">
          <a:extLst>
            <a:ext uri="{FF2B5EF4-FFF2-40B4-BE49-F238E27FC236}">
              <a16:creationId xmlns:a16="http://schemas.microsoft.com/office/drawing/2014/main" id="{13BB5D75-7042-4409-8651-78FED798E35F}"/>
            </a:ext>
          </a:extLst>
        </xdr:cNvPr>
        <xdr:cNvSpPr txBox="1"/>
      </xdr:nvSpPr>
      <xdr:spPr>
        <a:xfrm>
          <a:off x="20199427" y="1862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112413</xdr:rowOff>
    </xdr:from>
    <xdr:ext cx="469744" cy="259045"/>
    <xdr:sp macro="" textlink="">
      <xdr:nvSpPr>
        <xdr:cNvPr id="747" name="n_3mainValue【公民館】&#10;一人当たり面積">
          <a:extLst>
            <a:ext uri="{FF2B5EF4-FFF2-40B4-BE49-F238E27FC236}">
              <a16:creationId xmlns:a16="http://schemas.microsoft.com/office/drawing/2014/main" id="{0A88F28B-1C2C-4C46-A9C3-8623FE39CD70}"/>
            </a:ext>
          </a:extLst>
        </xdr:cNvPr>
        <xdr:cNvSpPr txBox="1"/>
      </xdr:nvSpPr>
      <xdr:spPr>
        <a:xfrm>
          <a:off x="19310427"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114127</xdr:rowOff>
    </xdr:from>
    <xdr:ext cx="469744" cy="259045"/>
    <xdr:sp macro="" textlink="">
      <xdr:nvSpPr>
        <xdr:cNvPr id="748" name="n_4mainValue【公民館】&#10;一人当たり面積">
          <a:extLst>
            <a:ext uri="{FF2B5EF4-FFF2-40B4-BE49-F238E27FC236}">
              <a16:creationId xmlns:a16="http://schemas.microsoft.com/office/drawing/2014/main" id="{1A97E0FC-716B-4507-B3D0-A829EC34C238}"/>
            </a:ext>
          </a:extLst>
        </xdr:cNvPr>
        <xdr:cNvSpPr txBox="1"/>
      </xdr:nvSpPr>
      <xdr:spPr>
        <a:xfrm>
          <a:off x="18421427" y="1863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4FEF1624-6E88-4809-8096-0111B148AB9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1D4CAA12-BE1D-4232-B620-C19519D128A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39042548-9670-4243-9C1C-75421CF7377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道路については減価償却率が類似団体と比較して</a:t>
          </a:r>
          <a:r>
            <a:rPr kumimoji="1" lang="en-US" altLang="ja-JP" sz="1100">
              <a:solidFill>
                <a:sysClr val="windowText" lastClr="000000"/>
              </a:solidFill>
              <a:effectLst/>
              <a:latin typeface="+mn-lt"/>
              <a:ea typeface="+mn-ea"/>
              <a:cs typeface="+mn-cs"/>
            </a:rPr>
            <a:t>20.9</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低く、類似団体内順位も</a:t>
          </a:r>
          <a:r>
            <a:rPr kumimoji="1" lang="en-US" altLang="ja-JP" sz="1100">
              <a:solidFill>
                <a:sysClr val="windowText" lastClr="000000"/>
              </a:solidFill>
              <a:effectLst/>
              <a:latin typeface="+mn-lt"/>
              <a:ea typeface="+mn-ea"/>
              <a:cs typeface="+mn-cs"/>
            </a:rPr>
            <a:t>89</a:t>
          </a:r>
          <a:r>
            <a:rPr kumimoji="1" lang="ja-JP" altLang="ja-JP" sz="1100">
              <a:solidFill>
                <a:sysClr val="windowText" lastClr="000000"/>
              </a:solidFill>
              <a:effectLst/>
              <a:latin typeface="+mn-lt"/>
              <a:ea typeface="+mn-ea"/>
              <a:cs typeface="+mn-cs"/>
            </a:rPr>
            <a:t>団体中</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位と上位に位置している。しかしながら、公営住宅、公民館等の施設については、減価償却率が高く、施設が老朽化していることが分かる。公営住宅については、老朽化が進行している施設が多く、その対策が必要となっている。そのため令和</a:t>
          </a:r>
          <a:r>
            <a:rPr lang="ja-JP" altLang="ja-JP" sz="1100" b="0" i="0" baseline="0">
              <a:solidFill>
                <a:sysClr val="windowText" lastClr="000000"/>
              </a:solidFill>
              <a:effectLst/>
              <a:latin typeface="+mn-lt"/>
              <a:ea typeface="+mn-ea"/>
              <a:cs typeface="+mn-cs"/>
            </a:rPr>
            <a:t>２年度に作成した公営住宅等長寿命化計画に基づき、施設の最適化を計画的に進めていくこととしている。公民館についても、多くの施設で老朽化が進行している中、今後の人口推移等を考慮した上で、統廃合も含めて最適化を推進していく予定である。また、</a:t>
          </a:r>
          <a:r>
            <a:rPr kumimoji="1" lang="ja-JP" altLang="ja-JP" sz="1100">
              <a:solidFill>
                <a:sysClr val="windowText" lastClr="000000"/>
              </a:solidFill>
              <a:effectLst/>
              <a:latin typeface="+mn-lt"/>
              <a:ea typeface="+mn-ea"/>
              <a:cs typeface="+mn-cs"/>
            </a:rPr>
            <a:t>町内に１施設のみの保育所については、令和３年度に実施した大規模改修により、減価償却率が改善し</a:t>
          </a:r>
          <a:r>
            <a:rPr kumimoji="1" lang="ja-JP" altLang="en-US" sz="1100">
              <a:solidFill>
                <a:sysClr val="windowText" lastClr="000000"/>
              </a:solidFill>
              <a:effectLst/>
              <a:latin typeface="+mn-lt"/>
              <a:ea typeface="+mn-ea"/>
              <a:cs typeface="+mn-cs"/>
            </a:rPr>
            <a:t>たところである</a:t>
          </a:r>
          <a:r>
            <a:rPr kumimoji="1" lang="ja-JP" altLang="ja-JP" sz="110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今後は</a:t>
          </a:r>
          <a:r>
            <a:rPr kumimoji="1" lang="ja-JP" altLang="ja-JP" sz="1100">
              <a:solidFill>
                <a:sysClr val="windowText" lastClr="000000"/>
              </a:solidFill>
              <a:effectLst/>
              <a:latin typeface="+mn-lt"/>
              <a:ea typeface="+mn-ea"/>
              <a:cs typeface="+mn-cs"/>
            </a:rPr>
            <a:t>各施設において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更新等の対策が必要となるが、令和３年度に見直しを行った公共施設等総合管理計画に基づき、町の今後の人口推移等を考慮し、公共施設の最適化を図っていくこととしている。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E31B55-A054-4B61-A9F0-07054FC827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62BD5AD-5BA1-40CF-AB60-6B758299BE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AB6EDA-1FC8-413C-A147-77DBCC1F71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7D12AF-06F1-4EF6-AEB5-0961F54E0CC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6A7B56-0305-4EEA-9BAF-F3802ACF52B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DCCB0A-0261-47DE-9760-E19C2054BA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483EA3-55CA-4928-80E0-E9B52119BCA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B4AE28-F009-4061-8235-A8843676239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5D6F21-37B5-40B8-B4A6-D4253BF8C33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11E51B0-120E-49BF-B311-946D9582196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3,661
3,625
98.45
4,446,239
4,291,810
139,587
2,476,622
5,761,353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D4B2CA-16AD-4685-9A6D-2E073FF28A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DA8B66-A5D1-4CC3-A503-B24377EA16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17D037-6955-44AE-B47A-19F99C6B3CC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24B145-634E-4A0F-B15A-B057001E40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22963F-86AC-4BC4-BC28-B41D23A0CE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20C202A-5833-4F3C-9931-C608273D99E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1F9258-A357-4492-9B2A-AF4850BD032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42DC57-6A48-4730-939E-63777974E59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9273F6C-AF4F-453A-8CB4-038A454E8FB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0215586-FED7-456C-8226-9AFF75725E0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9BE55AD-33DC-42F6-8AF6-1A0235CAE1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77D6C2C-1833-42EE-BC5F-51AA8CCBFF4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8B67224-173A-4136-85FC-898EB5E26FC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43AEF92-210B-406E-BF6D-DB525F5EE0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073C044-EA98-409E-8E1E-B4279364E0E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02FA1EA-D998-4930-821E-BA362D97B2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B3DB2F1-572E-4A50-902D-6353A27B7D8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91001D6-65D9-43C7-80DE-00178018FC1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E276A9-4874-45D7-86D1-6477690198D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992BF7-D776-4469-A623-7DE13F7D30A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61DD61-DF71-4E0B-9E08-027DA9D4DC7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A7A567-A3D9-46FA-ADD7-7011DCFF28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B6FA6A-E19F-4B82-89A9-09128ECE563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B37A3E-28A7-4A71-93F1-AFA8FC0F39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700E754-F3A1-4BD6-976C-7298BB2D90D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572F61-EE74-485A-9E14-1F72A4DC439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DC23BF2-D6BB-47D1-9AFB-E2440337746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32E91D7-2D18-402A-B55F-5610D32FDED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27E2DCA-EC56-4306-B5A3-B5AA961BBF6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D900AC2-8E0A-404D-9E1C-83925C7D1A9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C27DEAA-83ED-4F62-B39F-0866B4D4705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5E5894B-E947-4930-B594-692709592C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244DF45-D28B-4333-97EC-C98A8810314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98FE818-4F95-4A20-B023-E4E09B63307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C95BDB0-1E87-4E5C-95BE-B94AA6B5301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A259D86-66CE-4282-914E-1DEF8772D7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2738FFD-2A13-420F-ACB5-D6E2FD06223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E2C3FD8-472A-4CDE-B1EA-C0FB39B45B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89595E1-1BB3-420A-B3C2-A6ED1DECF9F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057459B-9515-46C6-B374-9E855EA333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AA75B4B-6A76-42E8-8A30-4BBE63EEBA8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6981686-9419-4787-A28F-BF287FDCB1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2CDE039-A38F-4C76-A00E-BFA84B98C15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03C34A2-52BD-4AF0-A8FA-2A1A889CFDF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1F492A4-2F9B-45A4-B900-E6E58E233AE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903ECCF-4354-4C6D-B2D8-097C922D126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34428A4-8FAE-4C02-8080-359FF88F9DF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A65C02D-5764-460C-B7DD-C6786E21833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B88A111-AF65-4000-AF1E-BBE18CF282F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1908756F-0C01-464C-9BDD-6417B954907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A67F77DD-75F1-4E40-B346-A9E66DA1622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BF72735-8B7B-4EC1-98B6-6B4E751F670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0D344CF-D442-44AE-9AA6-579D9AFB737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6EBD3513-D3A8-425B-8108-A858E34759F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B6EAACE-FDC2-4A04-B7C8-0130D620BB5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25CA5192-3B00-4CB1-B2CD-86A6A0465A8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4481DC89-391D-4CC6-B483-D60D3E69501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827FCC3-3EE6-461C-A126-AE33EE0A5E0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A23CB1A6-344E-4982-8C9C-B6C384A5823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62DF021-AC37-4211-80EA-9F258D7BD42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7CC6F4E-D082-40EA-9E39-4279B64334B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E9A5960-22A2-4BAA-8CD2-05E28357776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9A7F2A5-76F1-4F4B-905D-54556A5A8106}"/>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B555AFD0-91D3-42F0-AC1C-4C2F4CE1F06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EEEA187E-65FD-4935-A761-E0A341B8566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1A7E0047-2C14-42E1-AAA1-8C8E35548547}"/>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0CE42C4B-2241-44F6-873D-070981355130}"/>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64787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1427D0DE-8304-40C0-AA5D-E9ADB4220B62}"/>
            </a:ext>
          </a:extLst>
        </xdr:cNvPr>
        <xdr:cNvSpPr txBox="1"/>
      </xdr:nvSpPr>
      <xdr:spPr>
        <a:xfrm>
          <a:off x="4673600" y="10523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E39EE230-12D0-4E08-A262-9F03E665BDFA}"/>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92C5F1E0-E8C1-42C8-803D-593CA6A8EE7B}"/>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a:extLst>
            <a:ext uri="{FF2B5EF4-FFF2-40B4-BE49-F238E27FC236}">
              <a16:creationId xmlns:a16="http://schemas.microsoft.com/office/drawing/2014/main" id="{E8F66F4E-E2C5-4DC9-B9E9-32CFEE8ADDCA}"/>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4854E6B4-B85A-45B7-B4A0-F8F63B2D4243}"/>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F9D60A55-65CE-4EDA-AC5D-2872BE8577EB}"/>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3239D13-6FCA-42FE-8016-2217E10142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4E85A36-9E3B-43D7-8569-D7C60EEC9EB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A3AD050-9E01-4B29-BFFD-2CA956017F4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0DEA753-917F-45C4-966D-ECE88518D00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B1EA9443-CDE7-422B-8907-E391C4EB51F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48804</xdr:rowOff>
    </xdr:from>
    <xdr:to>
      <xdr:col>24</xdr:col>
      <xdr:colOff>114300</xdr:colOff>
      <xdr:row>60</xdr:row>
      <xdr:rowOff>150404</xdr:rowOff>
    </xdr:to>
    <xdr:sp macro="" textlink="">
      <xdr:nvSpPr>
        <xdr:cNvPr id="90" name="楕円 89">
          <a:extLst>
            <a:ext uri="{FF2B5EF4-FFF2-40B4-BE49-F238E27FC236}">
              <a16:creationId xmlns:a16="http://schemas.microsoft.com/office/drawing/2014/main" id="{5D27EED5-A6E2-4F0A-B204-F64211C91725}"/>
            </a:ext>
          </a:extLst>
        </xdr:cNvPr>
        <xdr:cNvSpPr/>
      </xdr:nvSpPr>
      <xdr:spPr>
        <a:xfrm>
          <a:off x="45847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71681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4A7A98F4-1129-4B68-B07C-8CA27B36D6A1}"/>
            </a:ext>
          </a:extLst>
        </xdr:cNvPr>
        <xdr:cNvSpPr txBox="1"/>
      </xdr:nvSpPr>
      <xdr:spPr>
        <a:xfrm>
          <a:off x="4673600" y="1018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94524</xdr:rowOff>
    </xdr:from>
    <xdr:to>
      <xdr:col>20</xdr:col>
      <xdr:colOff>38100</xdr:colOff>
      <xdr:row>61</xdr:row>
      <xdr:rowOff>24674</xdr:rowOff>
    </xdr:to>
    <xdr:sp macro="" textlink="">
      <xdr:nvSpPr>
        <xdr:cNvPr id="92" name="楕円 91">
          <a:extLst>
            <a:ext uri="{FF2B5EF4-FFF2-40B4-BE49-F238E27FC236}">
              <a16:creationId xmlns:a16="http://schemas.microsoft.com/office/drawing/2014/main" id="{DF7CA462-D293-423E-9841-EECE31CFA212}"/>
            </a:ext>
          </a:extLst>
        </xdr:cNvPr>
        <xdr:cNvSpPr/>
      </xdr:nvSpPr>
      <xdr:spPr>
        <a:xfrm>
          <a:off x="3746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99604</xdr:rowOff>
    </xdr:from>
    <xdr:to>
      <xdr:col>24</xdr:col>
      <xdr:colOff>63500</xdr:colOff>
      <xdr:row>60</xdr:row>
      <xdr:rowOff>145324</xdr:rowOff>
    </xdr:to>
    <xdr:cxnSp macro="">
      <xdr:nvCxnSpPr>
        <xdr:cNvPr id="93" name="直線コネクタ 92">
          <a:extLst>
            <a:ext uri="{FF2B5EF4-FFF2-40B4-BE49-F238E27FC236}">
              <a16:creationId xmlns:a16="http://schemas.microsoft.com/office/drawing/2014/main" id="{993CB6E5-E25F-4A68-988E-0EBAADBB823F}"/>
            </a:ext>
          </a:extLst>
        </xdr:cNvPr>
        <xdr:cNvCxnSpPr/>
      </xdr:nvCxnSpPr>
      <xdr:spPr>
        <a:xfrm flipV="1">
          <a:off x="3797300" y="103866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58601</xdr:rowOff>
    </xdr:from>
    <xdr:to>
      <xdr:col>15</xdr:col>
      <xdr:colOff>101600</xdr:colOff>
      <xdr:row>60</xdr:row>
      <xdr:rowOff>160201</xdr:rowOff>
    </xdr:to>
    <xdr:sp macro="" textlink="">
      <xdr:nvSpPr>
        <xdr:cNvPr id="94" name="楕円 93">
          <a:extLst>
            <a:ext uri="{FF2B5EF4-FFF2-40B4-BE49-F238E27FC236}">
              <a16:creationId xmlns:a16="http://schemas.microsoft.com/office/drawing/2014/main" id="{7EA62953-F0A6-4473-AC66-E3CD55DE1346}"/>
            </a:ext>
          </a:extLst>
        </xdr:cNvPr>
        <xdr:cNvSpPr/>
      </xdr:nvSpPr>
      <xdr:spPr>
        <a:xfrm>
          <a:off x="2857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109401</xdr:rowOff>
    </xdr:from>
    <xdr:to>
      <xdr:col>19</xdr:col>
      <xdr:colOff>177800</xdr:colOff>
      <xdr:row>60</xdr:row>
      <xdr:rowOff>145324</xdr:rowOff>
    </xdr:to>
    <xdr:cxnSp macro="">
      <xdr:nvCxnSpPr>
        <xdr:cNvPr id="95" name="直線コネクタ 94">
          <a:extLst>
            <a:ext uri="{FF2B5EF4-FFF2-40B4-BE49-F238E27FC236}">
              <a16:creationId xmlns:a16="http://schemas.microsoft.com/office/drawing/2014/main" id="{46023199-8061-4CF6-9BD6-3D8A6E14596B}"/>
            </a:ext>
          </a:extLst>
        </xdr:cNvPr>
        <xdr:cNvCxnSpPr/>
      </xdr:nvCxnSpPr>
      <xdr:spPr>
        <a:xfrm>
          <a:off x="2908300" y="103964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19413</xdr:rowOff>
    </xdr:from>
    <xdr:to>
      <xdr:col>10</xdr:col>
      <xdr:colOff>165100</xdr:colOff>
      <xdr:row>60</xdr:row>
      <xdr:rowOff>121013</xdr:rowOff>
    </xdr:to>
    <xdr:sp macro="" textlink="">
      <xdr:nvSpPr>
        <xdr:cNvPr id="96" name="楕円 95">
          <a:extLst>
            <a:ext uri="{FF2B5EF4-FFF2-40B4-BE49-F238E27FC236}">
              <a16:creationId xmlns:a16="http://schemas.microsoft.com/office/drawing/2014/main" id="{3286F906-C9EF-4B4B-9A68-ECD314288E0A}"/>
            </a:ext>
          </a:extLst>
        </xdr:cNvPr>
        <xdr:cNvSpPr/>
      </xdr:nvSpPr>
      <xdr:spPr>
        <a:xfrm>
          <a:off x="1968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70213</xdr:rowOff>
    </xdr:from>
    <xdr:to>
      <xdr:col>15</xdr:col>
      <xdr:colOff>50800</xdr:colOff>
      <xdr:row>60</xdr:row>
      <xdr:rowOff>109401</xdr:rowOff>
    </xdr:to>
    <xdr:cxnSp macro="">
      <xdr:nvCxnSpPr>
        <xdr:cNvPr id="97" name="直線コネクタ 96">
          <a:extLst>
            <a:ext uri="{FF2B5EF4-FFF2-40B4-BE49-F238E27FC236}">
              <a16:creationId xmlns:a16="http://schemas.microsoft.com/office/drawing/2014/main" id="{D06977E3-856D-4F93-BC9D-160F02A8C678}"/>
            </a:ext>
          </a:extLst>
        </xdr:cNvPr>
        <xdr:cNvCxnSpPr/>
      </xdr:nvCxnSpPr>
      <xdr:spPr>
        <a:xfrm>
          <a:off x="2019300" y="103572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50437</xdr:rowOff>
    </xdr:from>
    <xdr:to>
      <xdr:col>6</xdr:col>
      <xdr:colOff>38100</xdr:colOff>
      <xdr:row>60</xdr:row>
      <xdr:rowOff>152037</xdr:rowOff>
    </xdr:to>
    <xdr:sp macro="" textlink="">
      <xdr:nvSpPr>
        <xdr:cNvPr id="98" name="楕円 97">
          <a:extLst>
            <a:ext uri="{FF2B5EF4-FFF2-40B4-BE49-F238E27FC236}">
              <a16:creationId xmlns:a16="http://schemas.microsoft.com/office/drawing/2014/main" id="{AFE1AB81-78A1-413C-AF73-C2BD30EB0B1C}"/>
            </a:ext>
          </a:extLst>
        </xdr:cNvPr>
        <xdr:cNvSpPr/>
      </xdr:nvSpPr>
      <xdr:spPr>
        <a:xfrm>
          <a:off x="1079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70213</xdr:rowOff>
    </xdr:from>
    <xdr:to>
      <xdr:col>10</xdr:col>
      <xdr:colOff>114300</xdr:colOff>
      <xdr:row>60</xdr:row>
      <xdr:rowOff>101237</xdr:rowOff>
    </xdr:to>
    <xdr:cxnSp macro="">
      <xdr:nvCxnSpPr>
        <xdr:cNvPr id="99" name="直線コネクタ 98">
          <a:extLst>
            <a:ext uri="{FF2B5EF4-FFF2-40B4-BE49-F238E27FC236}">
              <a16:creationId xmlns:a16="http://schemas.microsoft.com/office/drawing/2014/main" id="{94ACEC6C-E584-4986-9693-2E7F908785FE}"/>
            </a:ext>
          </a:extLst>
        </xdr:cNvPr>
        <xdr:cNvCxnSpPr/>
      </xdr:nvCxnSpPr>
      <xdr:spPr>
        <a:xfrm flipV="1">
          <a:off x="1130300" y="103572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00" name="n_1aveValue【体育館・プール】&#10;有形固定資産減価償却率">
          <a:extLst>
            <a:ext uri="{FF2B5EF4-FFF2-40B4-BE49-F238E27FC236}">
              <a16:creationId xmlns:a16="http://schemas.microsoft.com/office/drawing/2014/main" id="{824BE4D7-C014-45C0-B900-F7C4358AFED5}"/>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101" name="n_2aveValue【体育館・プール】&#10;有形固定資産減価償却率">
          <a:extLst>
            <a:ext uri="{FF2B5EF4-FFF2-40B4-BE49-F238E27FC236}">
              <a16:creationId xmlns:a16="http://schemas.microsoft.com/office/drawing/2014/main" id="{CB070306-6402-40EE-8623-2D2C376DB9E8}"/>
            </a:ext>
          </a:extLst>
        </xdr:cNvPr>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02" name="n_3aveValue【体育館・プール】&#10;有形固定資産減価償却率">
          <a:extLst>
            <a:ext uri="{FF2B5EF4-FFF2-40B4-BE49-F238E27FC236}">
              <a16:creationId xmlns:a16="http://schemas.microsoft.com/office/drawing/2014/main" id="{0B379A75-21A3-4E72-AF48-DBD1C06F7A06}"/>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103" name="n_4aveValue【体育館・プール】&#10;有形固定資産減価償却率">
          <a:extLst>
            <a:ext uri="{FF2B5EF4-FFF2-40B4-BE49-F238E27FC236}">
              <a16:creationId xmlns:a16="http://schemas.microsoft.com/office/drawing/2014/main" id="{7C0A488E-D040-46D0-87AD-DD328EAE59FD}"/>
            </a:ext>
          </a:extLst>
        </xdr:cNvPr>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41201</xdr:rowOff>
    </xdr:from>
    <xdr:ext cx="405111" cy="259045"/>
    <xdr:sp macro="" textlink="">
      <xdr:nvSpPr>
        <xdr:cNvPr id="104" name="n_1mainValue【体育館・プール】&#10;有形固定資産減価償却率">
          <a:extLst>
            <a:ext uri="{FF2B5EF4-FFF2-40B4-BE49-F238E27FC236}">
              <a16:creationId xmlns:a16="http://schemas.microsoft.com/office/drawing/2014/main" id="{9C8EC624-7E7F-4242-B145-29359594F851}"/>
            </a:ext>
          </a:extLst>
        </xdr:cNvPr>
        <xdr:cNvSpPr txBox="1"/>
      </xdr:nvSpPr>
      <xdr:spPr>
        <a:xfrm>
          <a:off x="35820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5278</xdr:rowOff>
    </xdr:from>
    <xdr:ext cx="405111" cy="259045"/>
    <xdr:sp macro="" textlink="">
      <xdr:nvSpPr>
        <xdr:cNvPr id="105" name="n_2mainValue【体育館・プール】&#10;有形固定資産減価償却率">
          <a:extLst>
            <a:ext uri="{FF2B5EF4-FFF2-40B4-BE49-F238E27FC236}">
              <a16:creationId xmlns:a16="http://schemas.microsoft.com/office/drawing/2014/main" id="{FF7F9C78-8AF7-42BB-848C-D952F671F1EC}"/>
            </a:ext>
          </a:extLst>
        </xdr:cNvPr>
        <xdr:cNvSpPr txBox="1"/>
      </xdr:nvSpPr>
      <xdr:spPr>
        <a:xfrm>
          <a:off x="2705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137540</xdr:rowOff>
    </xdr:from>
    <xdr:ext cx="405111" cy="259045"/>
    <xdr:sp macro="" textlink="">
      <xdr:nvSpPr>
        <xdr:cNvPr id="106" name="n_3mainValue【体育館・プール】&#10;有形固定資産減価償却率">
          <a:extLst>
            <a:ext uri="{FF2B5EF4-FFF2-40B4-BE49-F238E27FC236}">
              <a16:creationId xmlns:a16="http://schemas.microsoft.com/office/drawing/2014/main" id="{CEC86120-CC6F-40D5-A9A0-B200FA17E835}"/>
            </a:ext>
          </a:extLst>
        </xdr:cNvPr>
        <xdr:cNvSpPr txBox="1"/>
      </xdr:nvSpPr>
      <xdr:spPr>
        <a:xfrm>
          <a:off x="1816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107" name="n_4mainValue【体育館・プール】&#10;有形固定資産減価償却率">
          <a:extLst>
            <a:ext uri="{FF2B5EF4-FFF2-40B4-BE49-F238E27FC236}">
              <a16:creationId xmlns:a16="http://schemas.microsoft.com/office/drawing/2014/main" id="{CCF00BDE-E3F5-4726-985D-F6E651376F21}"/>
            </a:ext>
          </a:extLst>
        </xdr:cNvPr>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2EBF7E9E-7265-415F-9F6E-989F623BDA9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D552A529-46D2-44C3-BF6C-E718DFE152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4AF5097D-84FC-4A39-92E9-0848EC79129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1B5E52A7-3157-4846-B45D-DC124BF63F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7BFDE4FF-2CED-42A3-8843-22A243FAA64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A5E08E80-399D-471B-BE9A-E4A5E5EBEB9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F25890F3-9308-4D7D-AF8A-F0843BF3195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6B3091B2-E575-4328-9E68-082B90D9B26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53072AF9-BBAB-437E-938A-BCEE983F5B4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80943761-ADCF-409F-A6FE-56EDDD8CC5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86759F06-D8DE-49A6-92D7-E3AA078DE65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7BB700D-B546-499B-B6E0-95509725915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39726845-4AE7-40D7-B8A1-626F6B2287B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D129CB08-2662-40AC-841F-70839A794D2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B022B81-6456-4575-8898-6B3CD428A6A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CD69B520-389E-45B0-B1E8-6689AA8AE79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84ECCA26-44C6-49F5-8EFC-6552FD9CE0F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63420338-C3C5-4E0F-B285-EED0725B52D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183D10EC-DEE1-4968-9133-40AD0B24F3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99A1E00B-CB3E-4503-B563-8DDCC5654ED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3D04115F-86AD-4807-97FD-F788C93647F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37E4ECA2-F36C-4976-82F4-F443C0D1F2EE}"/>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94C7D382-0849-42B7-9391-DF8E86A187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739FA405-ED21-4507-A5C1-D4D38AD7BE28}"/>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77122CB1-5816-4FFF-97CA-782E9D8D3645}"/>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AD9D9852-2141-46C7-9112-DD9A9A4B51EC}"/>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90F5D761-F28E-43B3-84FA-DAB789D7D23E}"/>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D787BD23-6792-4FDA-A9A1-0EB267AB37D2}"/>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136" name="【体育館・プール】&#10;一人当たり面積平均値テキスト">
          <a:extLst>
            <a:ext uri="{FF2B5EF4-FFF2-40B4-BE49-F238E27FC236}">
              <a16:creationId xmlns:a16="http://schemas.microsoft.com/office/drawing/2014/main" id="{45126EE8-B666-46B2-946E-F44B7967D21A}"/>
            </a:ext>
          </a:extLst>
        </xdr:cNvPr>
        <xdr:cNvSpPr txBox="1"/>
      </xdr:nvSpPr>
      <xdr:spPr>
        <a:xfrm>
          <a:off x="10515600" y="10632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70A93085-B778-47D6-A8D0-408640FFAC0C}"/>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EF29F48E-6639-44BC-9909-0B042168BD8C}"/>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139" name="フローチャート: 判断 138">
          <a:extLst>
            <a:ext uri="{FF2B5EF4-FFF2-40B4-BE49-F238E27FC236}">
              <a16:creationId xmlns:a16="http://schemas.microsoft.com/office/drawing/2014/main" id="{1119F429-34F0-4E7C-9203-EE71A8C24F27}"/>
            </a:ext>
          </a:extLst>
        </xdr:cNvPr>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140" name="フローチャート: 判断 139">
          <a:extLst>
            <a:ext uri="{FF2B5EF4-FFF2-40B4-BE49-F238E27FC236}">
              <a16:creationId xmlns:a16="http://schemas.microsoft.com/office/drawing/2014/main" id="{89A0899A-BA75-4EA3-813A-1D534442BDF7}"/>
            </a:ext>
          </a:extLst>
        </xdr:cNvPr>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1" name="フローチャート: 判断 140">
          <a:extLst>
            <a:ext uri="{FF2B5EF4-FFF2-40B4-BE49-F238E27FC236}">
              <a16:creationId xmlns:a16="http://schemas.microsoft.com/office/drawing/2014/main" id="{D0D8E82A-3C21-4862-B53B-CC85DAA39B88}"/>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1751F28-B11B-463A-B7BB-595A8B1ADC0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8F4E610-B434-4F1F-8E16-4404CD69A5D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CA131BD-7C6A-46AD-89D1-6B227899019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D93CCFD3-3639-4E8E-BAFF-C2F898D4BD1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685489D0-3BB6-4074-9087-D77D50D4CC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20828</xdr:rowOff>
    </xdr:from>
    <xdr:to>
      <xdr:col>55</xdr:col>
      <xdr:colOff>50800</xdr:colOff>
      <xdr:row>63</xdr:row>
      <xdr:rowOff>122428</xdr:rowOff>
    </xdr:to>
    <xdr:sp macro="" textlink="">
      <xdr:nvSpPr>
        <xdr:cNvPr id="147" name="楕円 146">
          <a:extLst>
            <a:ext uri="{FF2B5EF4-FFF2-40B4-BE49-F238E27FC236}">
              <a16:creationId xmlns:a16="http://schemas.microsoft.com/office/drawing/2014/main" id="{0D4F071C-1FBC-4D44-872D-40C11C183C0C}"/>
            </a:ext>
          </a:extLst>
        </xdr:cNvPr>
        <xdr:cNvSpPr/>
      </xdr:nvSpPr>
      <xdr:spPr>
        <a:xfrm>
          <a:off x="10426700" y="108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170705</xdr:rowOff>
    </xdr:from>
    <xdr:ext cx="469744" cy="259045"/>
    <xdr:sp macro="" textlink="">
      <xdr:nvSpPr>
        <xdr:cNvPr id="148" name="【体育館・プール】&#10;一人当たり面積該当値テキスト">
          <a:extLst>
            <a:ext uri="{FF2B5EF4-FFF2-40B4-BE49-F238E27FC236}">
              <a16:creationId xmlns:a16="http://schemas.microsoft.com/office/drawing/2014/main" id="{AC624F8C-E5E8-4212-900F-46A51696F553}"/>
            </a:ext>
          </a:extLst>
        </xdr:cNvPr>
        <xdr:cNvSpPr txBox="1"/>
      </xdr:nvSpPr>
      <xdr:spPr>
        <a:xfrm>
          <a:off x="10515600" y="108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24829</xdr:rowOff>
    </xdr:from>
    <xdr:to>
      <xdr:col>50</xdr:col>
      <xdr:colOff>165100</xdr:colOff>
      <xdr:row>63</xdr:row>
      <xdr:rowOff>126429</xdr:rowOff>
    </xdr:to>
    <xdr:sp macro="" textlink="">
      <xdr:nvSpPr>
        <xdr:cNvPr id="149" name="楕円 148">
          <a:extLst>
            <a:ext uri="{FF2B5EF4-FFF2-40B4-BE49-F238E27FC236}">
              <a16:creationId xmlns:a16="http://schemas.microsoft.com/office/drawing/2014/main" id="{3FC8A6C6-3744-4A08-A804-EBE890F1C00D}"/>
            </a:ext>
          </a:extLst>
        </xdr:cNvPr>
        <xdr:cNvSpPr/>
      </xdr:nvSpPr>
      <xdr:spPr>
        <a:xfrm>
          <a:off x="9588500" y="108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71628</xdr:rowOff>
    </xdr:from>
    <xdr:to>
      <xdr:col>55</xdr:col>
      <xdr:colOff>0</xdr:colOff>
      <xdr:row>63</xdr:row>
      <xdr:rowOff>75629</xdr:rowOff>
    </xdr:to>
    <xdr:cxnSp macro="">
      <xdr:nvCxnSpPr>
        <xdr:cNvPr id="150" name="直線コネクタ 149">
          <a:extLst>
            <a:ext uri="{FF2B5EF4-FFF2-40B4-BE49-F238E27FC236}">
              <a16:creationId xmlns:a16="http://schemas.microsoft.com/office/drawing/2014/main" id="{BFFA0A49-3CBA-4CED-94B9-A8DBA0111B5C}"/>
            </a:ext>
          </a:extLst>
        </xdr:cNvPr>
        <xdr:cNvCxnSpPr/>
      </xdr:nvCxnSpPr>
      <xdr:spPr>
        <a:xfrm flipV="1">
          <a:off x="9639300" y="10872978"/>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27877</xdr:rowOff>
    </xdr:from>
    <xdr:to>
      <xdr:col>46</xdr:col>
      <xdr:colOff>38100</xdr:colOff>
      <xdr:row>63</xdr:row>
      <xdr:rowOff>129477</xdr:rowOff>
    </xdr:to>
    <xdr:sp macro="" textlink="">
      <xdr:nvSpPr>
        <xdr:cNvPr id="151" name="楕円 150">
          <a:extLst>
            <a:ext uri="{FF2B5EF4-FFF2-40B4-BE49-F238E27FC236}">
              <a16:creationId xmlns:a16="http://schemas.microsoft.com/office/drawing/2014/main" id="{A792FF07-4FAA-423A-ACA8-F7AE79382AC7}"/>
            </a:ext>
          </a:extLst>
        </xdr:cNvPr>
        <xdr:cNvSpPr/>
      </xdr:nvSpPr>
      <xdr:spPr>
        <a:xfrm>
          <a:off x="8699500" y="108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75629</xdr:rowOff>
    </xdr:from>
    <xdr:to>
      <xdr:col>50</xdr:col>
      <xdr:colOff>114300</xdr:colOff>
      <xdr:row>63</xdr:row>
      <xdr:rowOff>78677</xdr:rowOff>
    </xdr:to>
    <xdr:cxnSp macro="">
      <xdr:nvCxnSpPr>
        <xdr:cNvPr id="152" name="直線コネクタ 151">
          <a:extLst>
            <a:ext uri="{FF2B5EF4-FFF2-40B4-BE49-F238E27FC236}">
              <a16:creationId xmlns:a16="http://schemas.microsoft.com/office/drawing/2014/main" id="{674C1FAC-1296-444E-9A30-D9BD1EEDB866}"/>
            </a:ext>
          </a:extLst>
        </xdr:cNvPr>
        <xdr:cNvCxnSpPr/>
      </xdr:nvCxnSpPr>
      <xdr:spPr>
        <a:xfrm flipV="1">
          <a:off x="8750300" y="1087697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32448</xdr:rowOff>
    </xdr:from>
    <xdr:to>
      <xdr:col>41</xdr:col>
      <xdr:colOff>101600</xdr:colOff>
      <xdr:row>63</xdr:row>
      <xdr:rowOff>134048</xdr:rowOff>
    </xdr:to>
    <xdr:sp macro="" textlink="">
      <xdr:nvSpPr>
        <xdr:cNvPr id="153" name="楕円 152">
          <a:extLst>
            <a:ext uri="{FF2B5EF4-FFF2-40B4-BE49-F238E27FC236}">
              <a16:creationId xmlns:a16="http://schemas.microsoft.com/office/drawing/2014/main" id="{792CB9CC-C532-4F5F-9F78-822F2EDE87FF}"/>
            </a:ext>
          </a:extLst>
        </xdr:cNvPr>
        <xdr:cNvSpPr/>
      </xdr:nvSpPr>
      <xdr:spPr>
        <a:xfrm>
          <a:off x="7810500" y="108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78677</xdr:rowOff>
    </xdr:from>
    <xdr:to>
      <xdr:col>45</xdr:col>
      <xdr:colOff>177800</xdr:colOff>
      <xdr:row>63</xdr:row>
      <xdr:rowOff>83248</xdr:rowOff>
    </xdr:to>
    <xdr:cxnSp macro="">
      <xdr:nvCxnSpPr>
        <xdr:cNvPr id="154" name="直線コネクタ 153">
          <a:extLst>
            <a:ext uri="{FF2B5EF4-FFF2-40B4-BE49-F238E27FC236}">
              <a16:creationId xmlns:a16="http://schemas.microsoft.com/office/drawing/2014/main" id="{43E8D4A0-DC31-492E-8FB2-53B4D70DA5A2}"/>
            </a:ext>
          </a:extLst>
        </xdr:cNvPr>
        <xdr:cNvCxnSpPr/>
      </xdr:nvCxnSpPr>
      <xdr:spPr>
        <a:xfrm flipV="1">
          <a:off x="7861300" y="1088002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35687</xdr:rowOff>
    </xdr:from>
    <xdr:to>
      <xdr:col>36</xdr:col>
      <xdr:colOff>165100</xdr:colOff>
      <xdr:row>63</xdr:row>
      <xdr:rowOff>137287</xdr:rowOff>
    </xdr:to>
    <xdr:sp macro="" textlink="">
      <xdr:nvSpPr>
        <xdr:cNvPr id="155" name="楕円 154">
          <a:extLst>
            <a:ext uri="{FF2B5EF4-FFF2-40B4-BE49-F238E27FC236}">
              <a16:creationId xmlns:a16="http://schemas.microsoft.com/office/drawing/2014/main" id="{865FA410-819B-45F2-9DCE-44FD71EF2F00}"/>
            </a:ext>
          </a:extLst>
        </xdr:cNvPr>
        <xdr:cNvSpPr/>
      </xdr:nvSpPr>
      <xdr:spPr>
        <a:xfrm>
          <a:off x="6921500" y="108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83248</xdr:rowOff>
    </xdr:from>
    <xdr:to>
      <xdr:col>41</xdr:col>
      <xdr:colOff>50800</xdr:colOff>
      <xdr:row>63</xdr:row>
      <xdr:rowOff>86487</xdr:rowOff>
    </xdr:to>
    <xdr:cxnSp macro="">
      <xdr:nvCxnSpPr>
        <xdr:cNvPr id="156" name="直線コネクタ 155">
          <a:extLst>
            <a:ext uri="{FF2B5EF4-FFF2-40B4-BE49-F238E27FC236}">
              <a16:creationId xmlns:a16="http://schemas.microsoft.com/office/drawing/2014/main" id="{460548D7-4D1E-42F9-A40B-0E48B9CBFE44}"/>
            </a:ext>
          </a:extLst>
        </xdr:cNvPr>
        <xdr:cNvCxnSpPr/>
      </xdr:nvCxnSpPr>
      <xdr:spPr>
        <a:xfrm flipV="1">
          <a:off x="6972300" y="10884598"/>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157" name="n_1aveValue【体育館・プール】&#10;一人当たり面積">
          <a:extLst>
            <a:ext uri="{FF2B5EF4-FFF2-40B4-BE49-F238E27FC236}">
              <a16:creationId xmlns:a16="http://schemas.microsoft.com/office/drawing/2014/main" id="{2490BC80-F5D2-49CA-8474-F2AFC1656054}"/>
            </a:ext>
          </a:extLst>
        </xdr:cNvPr>
        <xdr:cNvSpPr txBox="1"/>
      </xdr:nvSpPr>
      <xdr:spPr>
        <a:xfrm>
          <a:off x="9391727"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94569</xdr:rowOff>
    </xdr:from>
    <xdr:ext cx="469744" cy="259045"/>
    <xdr:sp macro="" textlink="">
      <xdr:nvSpPr>
        <xdr:cNvPr id="158" name="n_2aveValue【体育館・プール】&#10;一人当たり面積">
          <a:extLst>
            <a:ext uri="{FF2B5EF4-FFF2-40B4-BE49-F238E27FC236}">
              <a16:creationId xmlns:a16="http://schemas.microsoft.com/office/drawing/2014/main" id="{307E7A70-5CEE-4CB0-913A-C86E8C07103A}"/>
            </a:ext>
          </a:extLst>
        </xdr:cNvPr>
        <xdr:cNvSpPr txBox="1"/>
      </xdr:nvSpPr>
      <xdr:spPr>
        <a:xfrm>
          <a:off x="8515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97235</xdr:rowOff>
    </xdr:from>
    <xdr:ext cx="469744" cy="259045"/>
    <xdr:sp macro="" textlink="">
      <xdr:nvSpPr>
        <xdr:cNvPr id="159" name="n_3aveValue【体育館・プール】&#10;一人当たり面積">
          <a:extLst>
            <a:ext uri="{FF2B5EF4-FFF2-40B4-BE49-F238E27FC236}">
              <a16:creationId xmlns:a16="http://schemas.microsoft.com/office/drawing/2014/main" id="{676F08E7-9A5A-4D0B-898C-0DC73992D228}"/>
            </a:ext>
          </a:extLst>
        </xdr:cNvPr>
        <xdr:cNvSpPr txBox="1"/>
      </xdr:nvSpPr>
      <xdr:spPr>
        <a:xfrm>
          <a:off x="7626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60" name="n_4aveValue【体育館・プール】&#10;一人当たり面積">
          <a:extLst>
            <a:ext uri="{FF2B5EF4-FFF2-40B4-BE49-F238E27FC236}">
              <a16:creationId xmlns:a16="http://schemas.microsoft.com/office/drawing/2014/main" id="{8CADF631-8A3F-4A2C-B4B0-A0DEE7CCC7F6}"/>
            </a:ext>
          </a:extLst>
        </xdr:cNvPr>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117556</xdr:rowOff>
    </xdr:from>
    <xdr:ext cx="469744" cy="259045"/>
    <xdr:sp macro="" textlink="">
      <xdr:nvSpPr>
        <xdr:cNvPr id="161" name="n_1mainValue【体育館・プール】&#10;一人当たり面積">
          <a:extLst>
            <a:ext uri="{FF2B5EF4-FFF2-40B4-BE49-F238E27FC236}">
              <a16:creationId xmlns:a16="http://schemas.microsoft.com/office/drawing/2014/main" id="{3BAC09E8-5CCE-4DFB-85ED-BC9F27A9BED6}"/>
            </a:ext>
          </a:extLst>
        </xdr:cNvPr>
        <xdr:cNvSpPr txBox="1"/>
      </xdr:nvSpPr>
      <xdr:spPr>
        <a:xfrm>
          <a:off x="9391727" y="1091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120604</xdr:rowOff>
    </xdr:from>
    <xdr:ext cx="469744" cy="259045"/>
    <xdr:sp macro="" textlink="">
      <xdr:nvSpPr>
        <xdr:cNvPr id="162" name="n_2mainValue【体育館・プール】&#10;一人当たり面積">
          <a:extLst>
            <a:ext uri="{FF2B5EF4-FFF2-40B4-BE49-F238E27FC236}">
              <a16:creationId xmlns:a16="http://schemas.microsoft.com/office/drawing/2014/main" id="{16F95FF3-80ED-452E-B613-4B8F790C84E8}"/>
            </a:ext>
          </a:extLst>
        </xdr:cNvPr>
        <xdr:cNvSpPr txBox="1"/>
      </xdr:nvSpPr>
      <xdr:spPr>
        <a:xfrm>
          <a:off x="8515427" y="1092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125175</xdr:rowOff>
    </xdr:from>
    <xdr:ext cx="469744" cy="259045"/>
    <xdr:sp macro="" textlink="">
      <xdr:nvSpPr>
        <xdr:cNvPr id="163" name="n_3mainValue【体育館・プール】&#10;一人当たり面積">
          <a:extLst>
            <a:ext uri="{FF2B5EF4-FFF2-40B4-BE49-F238E27FC236}">
              <a16:creationId xmlns:a16="http://schemas.microsoft.com/office/drawing/2014/main" id="{F03ABC09-70E8-44E0-9A3E-D72E5219F469}"/>
            </a:ext>
          </a:extLst>
        </xdr:cNvPr>
        <xdr:cNvSpPr txBox="1"/>
      </xdr:nvSpPr>
      <xdr:spPr>
        <a:xfrm>
          <a:off x="7626427" y="1092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128414</xdr:rowOff>
    </xdr:from>
    <xdr:ext cx="469744" cy="259045"/>
    <xdr:sp macro="" textlink="">
      <xdr:nvSpPr>
        <xdr:cNvPr id="164" name="n_4mainValue【体育館・プール】&#10;一人当たり面積">
          <a:extLst>
            <a:ext uri="{FF2B5EF4-FFF2-40B4-BE49-F238E27FC236}">
              <a16:creationId xmlns:a16="http://schemas.microsoft.com/office/drawing/2014/main" id="{8AE504CA-BEFA-484A-AA8D-DB7BA54C425A}"/>
            </a:ext>
          </a:extLst>
        </xdr:cNvPr>
        <xdr:cNvSpPr txBox="1"/>
      </xdr:nvSpPr>
      <xdr:spPr>
        <a:xfrm>
          <a:off x="6737427" y="1092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D7B43D62-C7CF-4975-B7FD-77E32CBEBE8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75728F76-27C1-4EF5-A7EB-E76D5B48190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23D4101A-0FDD-4B3A-8DFB-A6CE5CB2C25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BD74F57D-8470-484E-B595-D14FB7707D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4B316C39-116D-46AC-BF5F-0765EB7CA68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F57825E0-5685-4C13-A9E9-9990B0F25CA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C1805125-9459-4587-AA60-9CF685AB552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E3E9C9D-56C6-4C60-A1F7-5A19431FE9A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2C4EB3E6-FD31-4630-9984-601269C3199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30BFDB42-091D-4DDC-BC4A-0B0AFA4C00A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F75CDCB4-8A9E-4B9B-9FF1-F33D03244EC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24DF6481-301A-4181-ADBB-9B432C33C34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0A2B3271-A76D-4953-9373-4C2E28F4B98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B2F256A3-C483-42E9-9BEB-C6506DB64FC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97FAD4BB-899A-484C-8B25-2DE033BE5D8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AF6AB7F7-04EF-4923-AF23-FD0F6BD8491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42A622EB-AB0D-4CFF-96D8-5A674333D57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3803FBEB-8048-45EA-8192-6C19DF7905E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14EFF7D5-D073-462E-9B3C-E5C93C45A64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8FE14E28-F050-4EC1-9B4F-FA9A40A2E33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8A98E22B-301E-436A-ACEF-DB6F7639291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9869B243-BD0E-4426-9677-C441CF44BBA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6F137E5C-7523-4207-8583-6E7E0D67E00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F638F9C8-285D-4656-B6F2-5AC52D4253F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A2A7C458-4A7A-49E6-9031-2AECEDAD689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37D0E87F-7ED3-4051-886D-AF241D9AB5F2}"/>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5F4BA077-4890-401D-9B3F-25D985C4CF8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22A417CD-7230-4D25-BD70-5036A47C86A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C595B2EA-9524-48ED-B690-B40552927FC4}"/>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94" name="直線コネクタ 193">
          <a:extLst>
            <a:ext uri="{FF2B5EF4-FFF2-40B4-BE49-F238E27FC236}">
              <a16:creationId xmlns:a16="http://schemas.microsoft.com/office/drawing/2014/main" id="{ABCF236C-7750-42A7-A0CF-41500FFB7C23}"/>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93224364-3622-4D03-940A-467008791F14}"/>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6" name="フローチャート: 判断 195">
          <a:extLst>
            <a:ext uri="{FF2B5EF4-FFF2-40B4-BE49-F238E27FC236}">
              <a16:creationId xmlns:a16="http://schemas.microsoft.com/office/drawing/2014/main" id="{BAC3DE8E-05B7-4502-935E-AECFBEEF256E}"/>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7" name="フローチャート: 判断 196">
          <a:extLst>
            <a:ext uri="{FF2B5EF4-FFF2-40B4-BE49-F238E27FC236}">
              <a16:creationId xmlns:a16="http://schemas.microsoft.com/office/drawing/2014/main" id="{1F45ED99-2787-45F2-9F59-B50EBF340140}"/>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198" name="フローチャート: 判断 197">
          <a:extLst>
            <a:ext uri="{FF2B5EF4-FFF2-40B4-BE49-F238E27FC236}">
              <a16:creationId xmlns:a16="http://schemas.microsoft.com/office/drawing/2014/main" id="{6B8B82B9-6006-4AD2-8C55-99954A1AC832}"/>
            </a:ext>
          </a:extLst>
        </xdr:cNvPr>
        <xdr:cNvSpPr/>
      </xdr:nvSpPr>
      <xdr:spPr>
        <a:xfrm>
          <a:off x="2857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199" name="フローチャート: 判断 198">
          <a:extLst>
            <a:ext uri="{FF2B5EF4-FFF2-40B4-BE49-F238E27FC236}">
              <a16:creationId xmlns:a16="http://schemas.microsoft.com/office/drawing/2014/main" id="{CDF3FC93-1742-4DE5-8D25-EC87DF49E23D}"/>
            </a:ext>
          </a:extLst>
        </xdr:cNvPr>
        <xdr:cNvSpPr/>
      </xdr:nvSpPr>
      <xdr:spPr>
        <a:xfrm>
          <a:off x="1968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200" name="フローチャート: 判断 199">
          <a:extLst>
            <a:ext uri="{FF2B5EF4-FFF2-40B4-BE49-F238E27FC236}">
              <a16:creationId xmlns:a16="http://schemas.microsoft.com/office/drawing/2014/main" id="{036F38D6-A864-4D54-9A00-A632E5784794}"/>
            </a:ext>
          </a:extLst>
        </xdr:cNvPr>
        <xdr:cNvSpPr/>
      </xdr:nvSpPr>
      <xdr:spPr>
        <a:xfrm>
          <a:off x="1079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7998720-9736-4EB4-A952-D6900F6DCF0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59E1500-42E0-465A-AB88-0E8740DEC60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18771F87-CDAF-408B-87BB-52A077BEE87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848F51CF-5B79-4493-A637-6D0AA1A99A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55423FE8-F697-42C7-B77F-2968D7B9372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47716</xdr:rowOff>
    </xdr:from>
    <xdr:to>
      <xdr:col>24</xdr:col>
      <xdr:colOff>114300</xdr:colOff>
      <xdr:row>85</xdr:row>
      <xdr:rowOff>149316</xdr:rowOff>
    </xdr:to>
    <xdr:sp macro="" textlink="">
      <xdr:nvSpPr>
        <xdr:cNvPr id="206" name="楕円 205">
          <a:extLst>
            <a:ext uri="{FF2B5EF4-FFF2-40B4-BE49-F238E27FC236}">
              <a16:creationId xmlns:a16="http://schemas.microsoft.com/office/drawing/2014/main" id="{EF15E180-E4C9-45FE-88AE-EF361329138B}"/>
            </a:ext>
          </a:extLst>
        </xdr:cNvPr>
        <xdr:cNvSpPr/>
      </xdr:nvSpPr>
      <xdr:spPr>
        <a:xfrm>
          <a:off x="45847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26143</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573B68DB-F114-40A5-A4C7-2C6832C0ECB2}"/>
            </a:ext>
          </a:extLst>
        </xdr:cNvPr>
        <xdr:cNvSpPr txBox="1"/>
      </xdr:nvSpPr>
      <xdr:spPr>
        <a:xfrm>
          <a:off x="4673600"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162016</xdr:rowOff>
    </xdr:from>
    <xdr:to>
      <xdr:col>20</xdr:col>
      <xdr:colOff>38100</xdr:colOff>
      <xdr:row>85</xdr:row>
      <xdr:rowOff>92166</xdr:rowOff>
    </xdr:to>
    <xdr:sp macro="" textlink="">
      <xdr:nvSpPr>
        <xdr:cNvPr id="208" name="楕円 207">
          <a:extLst>
            <a:ext uri="{FF2B5EF4-FFF2-40B4-BE49-F238E27FC236}">
              <a16:creationId xmlns:a16="http://schemas.microsoft.com/office/drawing/2014/main" id="{7BB2A543-9D80-456B-876E-A3F5DBD36654}"/>
            </a:ext>
          </a:extLst>
        </xdr:cNvPr>
        <xdr:cNvSpPr/>
      </xdr:nvSpPr>
      <xdr:spPr>
        <a:xfrm>
          <a:off x="3746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41366</xdr:rowOff>
    </xdr:from>
    <xdr:to>
      <xdr:col>24</xdr:col>
      <xdr:colOff>63500</xdr:colOff>
      <xdr:row>85</xdr:row>
      <xdr:rowOff>98516</xdr:rowOff>
    </xdr:to>
    <xdr:cxnSp macro="">
      <xdr:nvCxnSpPr>
        <xdr:cNvPr id="209" name="直線コネクタ 208">
          <a:extLst>
            <a:ext uri="{FF2B5EF4-FFF2-40B4-BE49-F238E27FC236}">
              <a16:creationId xmlns:a16="http://schemas.microsoft.com/office/drawing/2014/main" id="{46788E06-EF95-46A5-8396-9B242328753D}"/>
            </a:ext>
          </a:extLst>
        </xdr:cNvPr>
        <xdr:cNvCxnSpPr/>
      </xdr:nvCxnSpPr>
      <xdr:spPr>
        <a:xfrm>
          <a:off x="3797300" y="1461461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158750</xdr:rowOff>
    </xdr:from>
    <xdr:to>
      <xdr:col>15</xdr:col>
      <xdr:colOff>101600</xdr:colOff>
      <xdr:row>85</xdr:row>
      <xdr:rowOff>88900</xdr:rowOff>
    </xdr:to>
    <xdr:sp macro="" textlink="">
      <xdr:nvSpPr>
        <xdr:cNvPr id="210" name="楕円 209">
          <a:extLst>
            <a:ext uri="{FF2B5EF4-FFF2-40B4-BE49-F238E27FC236}">
              <a16:creationId xmlns:a16="http://schemas.microsoft.com/office/drawing/2014/main" id="{769E835E-DC1F-4915-B754-BA4BF1B92EEF}"/>
            </a:ext>
          </a:extLst>
        </xdr:cNvPr>
        <xdr:cNvSpPr/>
      </xdr:nvSpPr>
      <xdr:spPr>
        <a:xfrm>
          <a:off x="2857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38100</xdr:rowOff>
    </xdr:from>
    <xdr:to>
      <xdr:col>19</xdr:col>
      <xdr:colOff>177800</xdr:colOff>
      <xdr:row>85</xdr:row>
      <xdr:rowOff>41366</xdr:rowOff>
    </xdr:to>
    <xdr:cxnSp macro="">
      <xdr:nvCxnSpPr>
        <xdr:cNvPr id="211" name="直線コネクタ 210">
          <a:extLst>
            <a:ext uri="{FF2B5EF4-FFF2-40B4-BE49-F238E27FC236}">
              <a16:creationId xmlns:a16="http://schemas.microsoft.com/office/drawing/2014/main" id="{B5D0CA19-141B-47EB-BBB1-35F438414C60}"/>
            </a:ext>
          </a:extLst>
        </xdr:cNvPr>
        <xdr:cNvCxnSpPr/>
      </xdr:nvCxnSpPr>
      <xdr:spPr>
        <a:xfrm>
          <a:off x="2908300" y="1461135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98334</xdr:rowOff>
    </xdr:from>
    <xdr:to>
      <xdr:col>10</xdr:col>
      <xdr:colOff>165100</xdr:colOff>
      <xdr:row>85</xdr:row>
      <xdr:rowOff>28484</xdr:rowOff>
    </xdr:to>
    <xdr:sp macro="" textlink="">
      <xdr:nvSpPr>
        <xdr:cNvPr id="212" name="楕円 211">
          <a:extLst>
            <a:ext uri="{FF2B5EF4-FFF2-40B4-BE49-F238E27FC236}">
              <a16:creationId xmlns:a16="http://schemas.microsoft.com/office/drawing/2014/main" id="{F37C6C44-54DB-45CB-8258-8363769156E5}"/>
            </a:ext>
          </a:extLst>
        </xdr:cNvPr>
        <xdr:cNvSpPr/>
      </xdr:nvSpPr>
      <xdr:spPr>
        <a:xfrm>
          <a:off x="1968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149134</xdr:rowOff>
    </xdr:from>
    <xdr:to>
      <xdr:col>15</xdr:col>
      <xdr:colOff>50800</xdr:colOff>
      <xdr:row>85</xdr:row>
      <xdr:rowOff>38100</xdr:rowOff>
    </xdr:to>
    <xdr:cxnSp macro="">
      <xdr:nvCxnSpPr>
        <xdr:cNvPr id="213" name="直線コネクタ 212">
          <a:extLst>
            <a:ext uri="{FF2B5EF4-FFF2-40B4-BE49-F238E27FC236}">
              <a16:creationId xmlns:a16="http://schemas.microsoft.com/office/drawing/2014/main" id="{7E2DB6FF-8B53-4FA1-945B-C481CEDD3869}"/>
            </a:ext>
          </a:extLst>
        </xdr:cNvPr>
        <xdr:cNvCxnSpPr/>
      </xdr:nvCxnSpPr>
      <xdr:spPr>
        <a:xfrm>
          <a:off x="2019300" y="1455093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37919</xdr:rowOff>
    </xdr:from>
    <xdr:to>
      <xdr:col>6</xdr:col>
      <xdr:colOff>38100</xdr:colOff>
      <xdr:row>84</xdr:row>
      <xdr:rowOff>139519</xdr:rowOff>
    </xdr:to>
    <xdr:sp macro="" textlink="">
      <xdr:nvSpPr>
        <xdr:cNvPr id="214" name="楕円 213">
          <a:extLst>
            <a:ext uri="{FF2B5EF4-FFF2-40B4-BE49-F238E27FC236}">
              <a16:creationId xmlns:a16="http://schemas.microsoft.com/office/drawing/2014/main" id="{0A8AF77C-536B-4368-A23B-45D85CD12C89}"/>
            </a:ext>
          </a:extLst>
        </xdr:cNvPr>
        <xdr:cNvSpPr/>
      </xdr:nvSpPr>
      <xdr:spPr>
        <a:xfrm>
          <a:off x="1079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88719</xdr:rowOff>
    </xdr:from>
    <xdr:to>
      <xdr:col>10</xdr:col>
      <xdr:colOff>114300</xdr:colOff>
      <xdr:row>84</xdr:row>
      <xdr:rowOff>149134</xdr:rowOff>
    </xdr:to>
    <xdr:cxnSp macro="">
      <xdr:nvCxnSpPr>
        <xdr:cNvPr id="215" name="直線コネクタ 214">
          <a:extLst>
            <a:ext uri="{FF2B5EF4-FFF2-40B4-BE49-F238E27FC236}">
              <a16:creationId xmlns:a16="http://schemas.microsoft.com/office/drawing/2014/main" id="{E84B5866-3021-49B5-9D2F-398F980138AC}"/>
            </a:ext>
          </a:extLst>
        </xdr:cNvPr>
        <xdr:cNvCxnSpPr/>
      </xdr:nvCxnSpPr>
      <xdr:spPr>
        <a:xfrm>
          <a:off x="1130300" y="1449051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216" name="n_1aveValue【福祉施設】&#10;有形固定資産減価償却率">
          <a:extLst>
            <a:ext uri="{FF2B5EF4-FFF2-40B4-BE49-F238E27FC236}">
              <a16:creationId xmlns:a16="http://schemas.microsoft.com/office/drawing/2014/main" id="{134CD1AF-B552-4311-8FD9-DA46587A2512}"/>
            </a:ext>
          </a:extLst>
        </xdr:cNvPr>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133185</xdr:rowOff>
    </xdr:from>
    <xdr:ext cx="405111" cy="259045"/>
    <xdr:sp macro="" textlink="">
      <xdr:nvSpPr>
        <xdr:cNvPr id="217" name="n_2aveValue【福祉施設】&#10;有形固定資産減価償却率">
          <a:extLst>
            <a:ext uri="{FF2B5EF4-FFF2-40B4-BE49-F238E27FC236}">
              <a16:creationId xmlns:a16="http://schemas.microsoft.com/office/drawing/2014/main" id="{7F9BEF3F-EE42-438D-AA06-EFB093F63A8A}"/>
            </a:ext>
          </a:extLst>
        </xdr:cNvPr>
        <xdr:cNvSpPr txBox="1"/>
      </xdr:nvSpPr>
      <xdr:spPr>
        <a:xfrm>
          <a:off x="2705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218" name="n_3aveValue【福祉施設】&#10;有形固定資産減価償却率">
          <a:extLst>
            <a:ext uri="{FF2B5EF4-FFF2-40B4-BE49-F238E27FC236}">
              <a16:creationId xmlns:a16="http://schemas.microsoft.com/office/drawing/2014/main" id="{C93041CD-3DC3-4A5D-8A7B-12EDA85469EB}"/>
            </a:ext>
          </a:extLst>
        </xdr:cNvPr>
        <xdr:cNvSpPr txBox="1"/>
      </xdr:nvSpPr>
      <xdr:spPr>
        <a:xfrm>
          <a:off x="1816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219" name="n_4aveValue【福祉施設】&#10;有形固定資産減価償却率">
          <a:extLst>
            <a:ext uri="{FF2B5EF4-FFF2-40B4-BE49-F238E27FC236}">
              <a16:creationId xmlns:a16="http://schemas.microsoft.com/office/drawing/2014/main" id="{4B59257B-6ECE-4356-8731-A8D55939DE8F}"/>
            </a:ext>
          </a:extLst>
        </xdr:cNvPr>
        <xdr:cNvSpPr txBox="1"/>
      </xdr:nvSpPr>
      <xdr:spPr>
        <a:xfrm>
          <a:off x="927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83293</xdr:rowOff>
    </xdr:from>
    <xdr:ext cx="405111" cy="259045"/>
    <xdr:sp macro="" textlink="">
      <xdr:nvSpPr>
        <xdr:cNvPr id="220" name="n_1mainValue【福祉施設】&#10;有形固定資産減価償却率">
          <a:extLst>
            <a:ext uri="{FF2B5EF4-FFF2-40B4-BE49-F238E27FC236}">
              <a16:creationId xmlns:a16="http://schemas.microsoft.com/office/drawing/2014/main" id="{3B99F7AA-4B55-45AE-B4DB-2A45384515AE}"/>
            </a:ext>
          </a:extLst>
        </xdr:cNvPr>
        <xdr:cNvSpPr txBox="1"/>
      </xdr:nvSpPr>
      <xdr:spPr>
        <a:xfrm>
          <a:off x="35820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80027</xdr:rowOff>
    </xdr:from>
    <xdr:ext cx="405111" cy="259045"/>
    <xdr:sp macro="" textlink="">
      <xdr:nvSpPr>
        <xdr:cNvPr id="221" name="n_2mainValue【福祉施設】&#10;有形固定資産減価償却率">
          <a:extLst>
            <a:ext uri="{FF2B5EF4-FFF2-40B4-BE49-F238E27FC236}">
              <a16:creationId xmlns:a16="http://schemas.microsoft.com/office/drawing/2014/main" id="{746E5327-9390-48BC-A9ED-6600B8327F37}"/>
            </a:ext>
          </a:extLst>
        </xdr:cNvPr>
        <xdr:cNvSpPr txBox="1"/>
      </xdr:nvSpPr>
      <xdr:spPr>
        <a:xfrm>
          <a:off x="2705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19611</xdr:rowOff>
    </xdr:from>
    <xdr:ext cx="405111" cy="259045"/>
    <xdr:sp macro="" textlink="">
      <xdr:nvSpPr>
        <xdr:cNvPr id="222" name="n_3mainValue【福祉施設】&#10;有形固定資産減価償却率">
          <a:extLst>
            <a:ext uri="{FF2B5EF4-FFF2-40B4-BE49-F238E27FC236}">
              <a16:creationId xmlns:a16="http://schemas.microsoft.com/office/drawing/2014/main" id="{AE635339-FC10-480B-9D54-3425A732441D}"/>
            </a:ext>
          </a:extLst>
        </xdr:cNvPr>
        <xdr:cNvSpPr txBox="1"/>
      </xdr:nvSpPr>
      <xdr:spPr>
        <a:xfrm>
          <a:off x="1816744"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130646</xdr:rowOff>
    </xdr:from>
    <xdr:ext cx="405111" cy="259045"/>
    <xdr:sp macro="" textlink="">
      <xdr:nvSpPr>
        <xdr:cNvPr id="223" name="n_4mainValue【福祉施設】&#10;有形固定資産減価償却率">
          <a:extLst>
            <a:ext uri="{FF2B5EF4-FFF2-40B4-BE49-F238E27FC236}">
              <a16:creationId xmlns:a16="http://schemas.microsoft.com/office/drawing/2014/main" id="{41BB77B1-019D-438C-981A-6CF6DE159E9A}"/>
            </a:ext>
          </a:extLst>
        </xdr:cNvPr>
        <xdr:cNvSpPr txBox="1"/>
      </xdr:nvSpPr>
      <xdr:spPr>
        <a:xfrm>
          <a:off x="9277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3BDFA08D-4043-49B8-9E68-8AC2D2A9C8F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0C5F01CE-79D1-4CCB-BB70-F27823E2793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21F87067-1177-48F2-AF62-A3A801C999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D122D7F-E8CF-48A9-84D0-85E769E055F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5F3AE980-06AF-4168-A7A7-C1F0B010539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E1F4D99B-4569-42AC-B3A6-0CF6C350DDB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E9CFEC69-66BF-4E7A-9706-309905FF982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93B973E1-86A6-4081-9A29-CBE89A3290F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6C9E129A-8BAA-4782-9E0F-BB05BFDD580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9A030366-524D-41B8-8BDE-2496CDF6055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3E3E41F4-2E38-4049-B3FC-FF87B35A29D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3B37765C-1EB9-4AB1-A65E-F8FB850B176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8DB2C847-F38F-494C-9991-887283393A8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6824937D-CB0E-4B17-9D09-59E5BA6BBFF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6B557DED-DD69-40CA-9AFE-EA1940E9B5A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0DD262BF-E766-4625-B093-BBC52CB63C6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A1D7160C-7C1F-4C63-A75C-F3041CE76B3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0D7C311B-A953-46C6-8670-19B9EEE6A43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C6081162-90EA-4CD0-88AD-3A2C1ADAA32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4845B035-4020-4F7B-ADB2-A5C1E02D119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1C24A42C-8473-46F8-A9EF-BE8E6EB4314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45" name="直線コネクタ 244">
          <a:extLst>
            <a:ext uri="{FF2B5EF4-FFF2-40B4-BE49-F238E27FC236}">
              <a16:creationId xmlns:a16="http://schemas.microsoft.com/office/drawing/2014/main" id="{A42271D8-FA42-4828-B801-D00F7FF30AB1}"/>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6" name="【福祉施設】&#10;一人当たり面積最小値テキスト">
          <a:extLst>
            <a:ext uri="{FF2B5EF4-FFF2-40B4-BE49-F238E27FC236}">
              <a16:creationId xmlns:a16="http://schemas.microsoft.com/office/drawing/2014/main" id="{580B2E08-07CB-49D7-8444-0F5ADA6CDADB}"/>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7" name="直線コネクタ 246">
          <a:extLst>
            <a:ext uri="{FF2B5EF4-FFF2-40B4-BE49-F238E27FC236}">
              <a16:creationId xmlns:a16="http://schemas.microsoft.com/office/drawing/2014/main" id="{134B4F5D-A1EE-4127-B91E-0DA8C04D03CD}"/>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8" name="【福祉施設】&#10;一人当たり面積最大値テキスト">
          <a:extLst>
            <a:ext uri="{FF2B5EF4-FFF2-40B4-BE49-F238E27FC236}">
              <a16:creationId xmlns:a16="http://schemas.microsoft.com/office/drawing/2014/main" id="{32C0C085-1F05-4C3E-AF16-CFFC9E72D501}"/>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9" name="直線コネクタ 248">
          <a:extLst>
            <a:ext uri="{FF2B5EF4-FFF2-40B4-BE49-F238E27FC236}">
              <a16:creationId xmlns:a16="http://schemas.microsoft.com/office/drawing/2014/main" id="{D4F2FE22-FC1A-4BB9-8D15-F32FF71F80C7}"/>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250" name="【福祉施設】&#10;一人当たり面積平均値テキスト">
          <a:extLst>
            <a:ext uri="{FF2B5EF4-FFF2-40B4-BE49-F238E27FC236}">
              <a16:creationId xmlns:a16="http://schemas.microsoft.com/office/drawing/2014/main" id="{6D8F9C07-AECB-4720-BF32-6226593D4FC3}"/>
            </a:ext>
          </a:extLst>
        </xdr:cNvPr>
        <xdr:cNvSpPr txBox="1"/>
      </xdr:nvSpPr>
      <xdr:spPr>
        <a:xfrm>
          <a:off x="10515600" y="14413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51" name="フローチャート: 判断 250">
          <a:extLst>
            <a:ext uri="{FF2B5EF4-FFF2-40B4-BE49-F238E27FC236}">
              <a16:creationId xmlns:a16="http://schemas.microsoft.com/office/drawing/2014/main" id="{616F8AF2-7231-446C-848C-E61F8500875F}"/>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52" name="フローチャート: 判断 251">
          <a:extLst>
            <a:ext uri="{FF2B5EF4-FFF2-40B4-BE49-F238E27FC236}">
              <a16:creationId xmlns:a16="http://schemas.microsoft.com/office/drawing/2014/main" id="{0637C1A8-7074-4243-8656-A6666C8739EA}"/>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253" name="フローチャート: 判断 252">
          <a:extLst>
            <a:ext uri="{FF2B5EF4-FFF2-40B4-BE49-F238E27FC236}">
              <a16:creationId xmlns:a16="http://schemas.microsoft.com/office/drawing/2014/main" id="{82CAFEAA-2A30-48D6-96D7-9B8D99F92554}"/>
            </a:ext>
          </a:extLst>
        </xdr:cNvPr>
        <xdr:cNvSpPr/>
      </xdr:nvSpPr>
      <xdr:spPr>
        <a:xfrm>
          <a:off x="8699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254" name="フローチャート: 判断 253">
          <a:extLst>
            <a:ext uri="{FF2B5EF4-FFF2-40B4-BE49-F238E27FC236}">
              <a16:creationId xmlns:a16="http://schemas.microsoft.com/office/drawing/2014/main" id="{730C181D-038E-4F18-89CC-9111B414DD7C}"/>
            </a:ext>
          </a:extLst>
        </xdr:cNvPr>
        <xdr:cNvSpPr/>
      </xdr:nvSpPr>
      <xdr:spPr>
        <a:xfrm>
          <a:off x="7810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255" name="フローチャート: 判断 254">
          <a:extLst>
            <a:ext uri="{FF2B5EF4-FFF2-40B4-BE49-F238E27FC236}">
              <a16:creationId xmlns:a16="http://schemas.microsoft.com/office/drawing/2014/main" id="{3D0A1848-1A16-4E74-8ADA-EB85FD2312F4}"/>
            </a:ext>
          </a:extLst>
        </xdr:cNvPr>
        <xdr:cNvSpPr/>
      </xdr:nvSpPr>
      <xdr:spPr>
        <a:xfrm>
          <a:off x="6921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DFDA844-7DDB-4DBC-9373-E7394E4F7C1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618D509-D1B4-46AF-9405-A1FC5886125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AD91B28-468C-45EA-A684-BDCEC407A7B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DE102C48-1AEB-4107-AC1F-21873F0278C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BEA0313-A3D5-440D-B3AC-DA0E7A874D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99085</xdr:rowOff>
    </xdr:from>
    <xdr:to>
      <xdr:col>55</xdr:col>
      <xdr:colOff>50800</xdr:colOff>
      <xdr:row>86</xdr:row>
      <xdr:rowOff>29235</xdr:rowOff>
    </xdr:to>
    <xdr:sp macro="" textlink="">
      <xdr:nvSpPr>
        <xdr:cNvPr id="261" name="楕円 260">
          <a:extLst>
            <a:ext uri="{FF2B5EF4-FFF2-40B4-BE49-F238E27FC236}">
              <a16:creationId xmlns:a16="http://schemas.microsoft.com/office/drawing/2014/main" id="{D5800A94-EE8F-4B38-ACB0-EA6E065DF8B0}"/>
            </a:ext>
          </a:extLst>
        </xdr:cNvPr>
        <xdr:cNvSpPr/>
      </xdr:nvSpPr>
      <xdr:spPr>
        <a:xfrm>
          <a:off x="10426700" y="146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14012</xdr:rowOff>
    </xdr:from>
    <xdr:ext cx="469744" cy="259045"/>
    <xdr:sp macro="" textlink="">
      <xdr:nvSpPr>
        <xdr:cNvPr id="262" name="【福祉施設】&#10;一人当たり面積該当値テキスト">
          <a:extLst>
            <a:ext uri="{FF2B5EF4-FFF2-40B4-BE49-F238E27FC236}">
              <a16:creationId xmlns:a16="http://schemas.microsoft.com/office/drawing/2014/main" id="{9D233837-69D0-4DFD-9F22-659A181845DF}"/>
            </a:ext>
          </a:extLst>
        </xdr:cNvPr>
        <xdr:cNvSpPr txBox="1"/>
      </xdr:nvSpPr>
      <xdr:spPr>
        <a:xfrm>
          <a:off x="10515600" y="1458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100457</xdr:rowOff>
    </xdr:from>
    <xdr:to>
      <xdr:col>50</xdr:col>
      <xdr:colOff>165100</xdr:colOff>
      <xdr:row>86</xdr:row>
      <xdr:rowOff>30607</xdr:rowOff>
    </xdr:to>
    <xdr:sp macro="" textlink="">
      <xdr:nvSpPr>
        <xdr:cNvPr id="263" name="楕円 262">
          <a:extLst>
            <a:ext uri="{FF2B5EF4-FFF2-40B4-BE49-F238E27FC236}">
              <a16:creationId xmlns:a16="http://schemas.microsoft.com/office/drawing/2014/main" id="{3C108B37-6791-43A4-93A9-94EE0F5C10CB}"/>
            </a:ext>
          </a:extLst>
        </xdr:cNvPr>
        <xdr:cNvSpPr/>
      </xdr:nvSpPr>
      <xdr:spPr>
        <a:xfrm>
          <a:off x="9588500" y="146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149885</xdr:rowOff>
    </xdr:from>
    <xdr:to>
      <xdr:col>55</xdr:col>
      <xdr:colOff>0</xdr:colOff>
      <xdr:row>85</xdr:row>
      <xdr:rowOff>151257</xdr:rowOff>
    </xdr:to>
    <xdr:cxnSp macro="">
      <xdr:nvCxnSpPr>
        <xdr:cNvPr id="264" name="直線コネクタ 263">
          <a:extLst>
            <a:ext uri="{FF2B5EF4-FFF2-40B4-BE49-F238E27FC236}">
              <a16:creationId xmlns:a16="http://schemas.microsoft.com/office/drawing/2014/main" id="{BD4D0CFF-4AF0-4162-8738-557A1057D56E}"/>
            </a:ext>
          </a:extLst>
        </xdr:cNvPr>
        <xdr:cNvCxnSpPr/>
      </xdr:nvCxnSpPr>
      <xdr:spPr>
        <a:xfrm flipV="1">
          <a:off x="9639300" y="1472313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101372</xdr:rowOff>
    </xdr:from>
    <xdr:to>
      <xdr:col>46</xdr:col>
      <xdr:colOff>38100</xdr:colOff>
      <xdr:row>86</xdr:row>
      <xdr:rowOff>31522</xdr:rowOff>
    </xdr:to>
    <xdr:sp macro="" textlink="">
      <xdr:nvSpPr>
        <xdr:cNvPr id="265" name="楕円 264">
          <a:extLst>
            <a:ext uri="{FF2B5EF4-FFF2-40B4-BE49-F238E27FC236}">
              <a16:creationId xmlns:a16="http://schemas.microsoft.com/office/drawing/2014/main" id="{2A007412-2541-4C7C-9CEB-18FD6915FA69}"/>
            </a:ext>
          </a:extLst>
        </xdr:cNvPr>
        <xdr:cNvSpPr/>
      </xdr:nvSpPr>
      <xdr:spPr>
        <a:xfrm>
          <a:off x="8699500" y="1467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151257</xdr:rowOff>
    </xdr:from>
    <xdr:to>
      <xdr:col>50</xdr:col>
      <xdr:colOff>114300</xdr:colOff>
      <xdr:row>85</xdr:row>
      <xdr:rowOff>152172</xdr:rowOff>
    </xdr:to>
    <xdr:cxnSp macro="">
      <xdr:nvCxnSpPr>
        <xdr:cNvPr id="266" name="直線コネクタ 265">
          <a:extLst>
            <a:ext uri="{FF2B5EF4-FFF2-40B4-BE49-F238E27FC236}">
              <a16:creationId xmlns:a16="http://schemas.microsoft.com/office/drawing/2014/main" id="{4B3B3174-1B9B-4D4F-B014-5C1EAA0D2B86}"/>
            </a:ext>
          </a:extLst>
        </xdr:cNvPr>
        <xdr:cNvCxnSpPr/>
      </xdr:nvCxnSpPr>
      <xdr:spPr>
        <a:xfrm flipV="1">
          <a:off x="8750300" y="1472450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102972</xdr:rowOff>
    </xdr:from>
    <xdr:to>
      <xdr:col>41</xdr:col>
      <xdr:colOff>101600</xdr:colOff>
      <xdr:row>86</xdr:row>
      <xdr:rowOff>33122</xdr:rowOff>
    </xdr:to>
    <xdr:sp macro="" textlink="">
      <xdr:nvSpPr>
        <xdr:cNvPr id="267" name="楕円 266">
          <a:extLst>
            <a:ext uri="{FF2B5EF4-FFF2-40B4-BE49-F238E27FC236}">
              <a16:creationId xmlns:a16="http://schemas.microsoft.com/office/drawing/2014/main" id="{1294742D-270C-4DC5-AA3D-F9D48706E60F}"/>
            </a:ext>
          </a:extLst>
        </xdr:cNvPr>
        <xdr:cNvSpPr/>
      </xdr:nvSpPr>
      <xdr:spPr>
        <a:xfrm>
          <a:off x="7810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152172</xdr:rowOff>
    </xdr:from>
    <xdr:to>
      <xdr:col>45</xdr:col>
      <xdr:colOff>177800</xdr:colOff>
      <xdr:row>85</xdr:row>
      <xdr:rowOff>153772</xdr:rowOff>
    </xdr:to>
    <xdr:cxnSp macro="">
      <xdr:nvCxnSpPr>
        <xdr:cNvPr id="268" name="直線コネクタ 267">
          <a:extLst>
            <a:ext uri="{FF2B5EF4-FFF2-40B4-BE49-F238E27FC236}">
              <a16:creationId xmlns:a16="http://schemas.microsoft.com/office/drawing/2014/main" id="{D3427583-0D36-409C-B2AB-6AC7C17EB537}"/>
            </a:ext>
          </a:extLst>
        </xdr:cNvPr>
        <xdr:cNvCxnSpPr/>
      </xdr:nvCxnSpPr>
      <xdr:spPr>
        <a:xfrm flipV="1">
          <a:off x="7861300" y="1472542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104115</xdr:rowOff>
    </xdr:from>
    <xdr:to>
      <xdr:col>36</xdr:col>
      <xdr:colOff>165100</xdr:colOff>
      <xdr:row>86</xdr:row>
      <xdr:rowOff>34265</xdr:rowOff>
    </xdr:to>
    <xdr:sp macro="" textlink="">
      <xdr:nvSpPr>
        <xdr:cNvPr id="269" name="楕円 268">
          <a:extLst>
            <a:ext uri="{FF2B5EF4-FFF2-40B4-BE49-F238E27FC236}">
              <a16:creationId xmlns:a16="http://schemas.microsoft.com/office/drawing/2014/main" id="{724C0BC4-F748-430E-8885-31478CFA1E83}"/>
            </a:ext>
          </a:extLst>
        </xdr:cNvPr>
        <xdr:cNvSpPr/>
      </xdr:nvSpPr>
      <xdr:spPr>
        <a:xfrm>
          <a:off x="6921500" y="146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153772</xdr:rowOff>
    </xdr:from>
    <xdr:to>
      <xdr:col>41</xdr:col>
      <xdr:colOff>50800</xdr:colOff>
      <xdr:row>85</xdr:row>
      <xdr:rowOff>154915</xdr:rowOff>
    </xdr:to>
    <xdr:cxnSp macro="">
      <xdr:nvCxnSpPr>
        <xdr:cNvPr id="270" name="直線コネクタ 269">
          <a:extLst>
            <a:ext uri="{FF2B5EF4-FFF2-40B4-BE49-F238E27FC236}">
              <a16:creationId xmlns:a16="http://schemas.microsoft.com/office/drawing/2014/main" id="{336AF9BD-1262-4FC4-A1DD-7AF8B2232A98}"/>
            </a:ext>
          </a:extLst>
        </xdr:cNvPr>
        <xdr:cNvCxnSpPr/>
      </xdr:nvCxnSpPr>
      <xdr:spPr>
        <a:xfrm flipV="1">
          <a:off x="6972300" y="1472702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271" name="n_1aveValue【福祉施設】&#10;一人当たり面積">
          <a:extLst>
            <a:ext uri="{FF2B5EF4-FFF2-40B4-BE49-F238E27FC236}">
              <a16:creationId xmlns:a16="http://schemas.microsoft.com/office/drawing/2014/main" id="{A79A8167-858C-4968-BBCC-8EEA079B9362}"/>
            </a:ext>
          </a:extLst>
        </xdr:cNvPr>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105427</xdr:rowOff>
    </xdr:from>
    <xdr:ext cx="469744" cy="259045"/>
    <xdr:sp macro="" textlink="">
      <xdr:nvSpPr>
        <xdr:cNvPr id="272" name="n_2aveValue【福祉施設】&#10;一人当たり面積">
          <a:extLst>
            <a:ext uri="{FF2B5EF4-FFF2-40B4-BE49-F238E27FC236}">
              <a16:creationId xmlns:a16="http://schemas.microsoft.com/office/drawing/2014/main" id="{86F265D5-21D0-48E0-9F22-75C23E2DC353}"/>
            </a:ext>
          </a:extLst>
        </xdr:cNvPr>
        <xdr:cNvSpPr txBox="1"/>
      </xdr:nvSpPr>
      <xdr:spPr>
        <a:xfrm>
          <a:off x="8515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115943</xdr:rowOff>
    </xdr:from>
    <xdr:ext cx="469744" cy="259045"/>
    <xdr:sp macro="" textlink="">
      <xdr:nvSpPr>
        <xdr:cNvPr id="273" name="n_3aveValue【福祉施設】&#10;一人当たり面積">
          <a:extLst>
            <a:ext uri="{FF2B5EF4-FFF2-40B4-BE49-F238E27FC236}">
              <a16:creationId xmlns:a16="http://schemas.microsoft.com/office/drawing/2014/main" id="{8C66948F-C244-4E54-BF6B-4CB08BA50524}"/>
            </a:ext>
          </a:extLst>
        </xdr:cNvPr>
        <xdr:cNvSpPr txBox="1"/>
      </xdr:nvSpPr>
      <xdr:spPr>
        <a:xfrm>
          <a:off x="76264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124629</xdr:rowOff>
    </xdr:from>
    <xdr:ext cx="469744" cy="259045"/>
    <xdr:sp macro="" textlink="">
      <xdr:nvSpPr>
        <xdr:cNvPr id="274" name="n_4aveValue【福祉施設】&#10;一人当たり面積">
          <a:extLst>
            <a:ext uri="{FF2B5EF4-FFF2-40B4-BE49-F238E27FC236}">
              <a16:creationId xmlns:a16="http://schemas.microsoft.com/office/drawing/2014/main" id="{C514B951-48B5-4CE2-821E-A5133D6455E8}"/>
            </a:ext>
          </a:extLst>
        </xdr:cNvPr>
        <xdr:cNvSpPr txBox="1"/>
      </xdr:nvSpPr>
      <xdr:spPr>
        <a:xfrm>
          <a:off x="6737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21734</xdr:rowOff>
    </xdr:from>
    <xdr:ext cx="469744" cy="259045"/>
    <xdr:sp macro="" textlink="">
      <xdr:nvSpPr>
        <xdr:cNvPr id="275" name="n_1mainValue【福祉施設】&#10;一人当たり面積">
          <a:extLst>
            <a:ext uri="{FF2B5EF4-FFF2-40B4-BE49-F238E27FC236}">
              <a16:creationId xmlns:a16="http://schemas.microsoft.com/office/drawing/2014/main" id="{D19F1FF0-29D9-49B6-B21E-4BBB4050132C}"/>
            </a:ext>
          </a:extLst>
        </xdr:cNvPr>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22649</xdr:rowOff>
    </xdr:from>
    <xdr:ext cx="469744" cy="259045"/>
    <xdr:sp macro="" textlink="">
      <xdr:nvSpPr>
        <xdr:cNvPr id="276" name="n_2mainValue【福祉施設】&#10;一人当たり面積">
          <a:extLst>
            <a:ext uri="{FF2B5EF4-FFF2-40B4-BE49-F238E27FC236}">
              <a16:creationId xmlns:a16="http://schemas.microsoft.com/office/drawing/2014/main" id="{883650AD-4F9D-4904-9BF1-8FAA095F5101}"/>
            </a:ext>
          </a:extLst>
        </xdr:cNvPr>
        <xdr:cNvSpPr txBox="1"/>
      </xdr:nvSpPr>
      <xdr:spPr>
        <a:xfrm>
          <a:off x="8515427" y="1476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24249</xdr:rowOff>
    </xdr:from>
    <xdr:ext cx="469744" cy="259045"/>
    <xdr:sp macro="" textlink="">
      <xdr:nvSpPr>
        <xdr:cNvPr id="277" name="n_3mainValue【福祉施設】&#10;一人当たり面積">
          <a:extLst>
            <a:ext uri="{FF2B5EF4-FFF2-40B4-BE49-F238E27FC236}">
              <a16:creationId xmlns:a16="http://schemas.microsoft.com/office/drawing/2014/main" id="{E9B29835-1102-425E-B692-24409491B6A5}"/>
            </a:ext>
          </a:extLst>
        </xdr:cNvPr>
        <xdr:cNvSpPr txBox="1"/>
      </xdr:nvSpPr>
      <xdr:spPr>
        <a:xfrm>
          <a:off x="76264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25392</xdr:rowOff>
    </xdr:from>
    <xdr:ext cx="469744" cy="259045"/>
    <xdr:sp macro="" textlink="">
      <xdr:nvSpPr>
        <xdr:cNvPr id="278" name="n_4mainValue【福祉施設】&#10;一人当たり面積">
          <a:extLst>
            <a:ext uri="{FF2B5EF4-FFF2-40B4-BE49-F238E27FC236}">
              <a16:creationId xmlns:a16="http://schemas.microsoft.com/office/drawing/2014/main" id="{C9BCF3FC-8A81-44DF-8586-13F4618C43BD}"/>
            </a:ext>
          </a:extLst>
        </xdr:cNvPr>
        <xdr:cNvSpPr txBox="1"/>
      </xdr:nvSpPr>
      <xdr:spPr>
        <a:xfrm>
          <a:off x="6737427" y="1477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F372D0A4-6714-48D8-94DA-58D7A3BB675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24300997-305D-4CD0-806E-F5A45E19FA6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D2C4F8EB-98F5-4910-8B24-6D1487B95A9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AF7AE298-5806-425E-B484-323B5478298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A34935BA-0853-4BA9-927A-0343DB7D284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936FE6C6-1565-4FB0-BA1D-C898C555C5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7F0097A9-9A58-47CD-B348-CDBA0CAC4B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38BC9021-56B7-471B-9DD2-3892C834E9E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4E387E74-80B7-49CA-B3BB-73CDBE04600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0EFEA699-A261-46BC-BEC6-9BB62AFF371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011A5027-2792-4B82-81FC-2AE6C6263E7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a:extLst>
            <a:ext uri="{FF2B5EF4-FFF2-40B4-BE49-F238E27FC236}">
              <a16:creationId xmlns:a16="http://schemas.microsoft.com/office/drawing/2014/main" id="{A5E0096E-2184-482F-9B5C-BF64B943C33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1" name="テキスト ボックス 290">
          <a:extLst>
            <a:ext uri="{FF2B5EF4-FFF2-40B4-BE49-F238E27FC236}">
              <a16:creationId xmlns:a16="http://schemas.microsoft.com/office/drawing/2014/main" id="{7966F77C-62DB-46FA-8EA2-CEB66FE1056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a:extLst>
            <a:ext uri="{FF2B5EF4-FFF2-40B4-BE49-F238E27FC236}">
              <a16:creationId xmlns:a16="http://schemas.microsoft.com/office/drawing/2014/main" id="{F249B0C0-E896-4BEF-8251-303E781EC36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a:extLst>
            <a:ext uri="{FF2B5EF4-FFF2-40B4-BE49-F238E27FC236}">
              <a16:creationId xmlns:a16="http://schemas.microsoft.com/office/drawing/2014/main" id="{B5EC3D39-E774-4D86-BC7E-EFF0984A76F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a:extLst>
            <a:ext uri="{FF2B5EF4-FFF2-40B4-BE49-F238E27FC236}">
              <a16:creationId xmlns:a16="http://schemas.microsoft.com/office/drawing/2014/main" id="{944104F8-1A20-45BE-8ACA-501ACCB90AC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a:extLst>
            <a:ext uri="{FF2B5EF4-FFF2-40B4-BE49-F238E27FC236}">
              <a16:creationId xmlns:a16="http://schemas.microsoft.com/office/drawing/2014/main" id="{944879E1-F2EF-444C-B0D3-DBD87129607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a:extLst>
            <a:ext uri="{FF2B5EF4-FFF2-40B4-BE49-F238E27FC236}">
              <a16:creationId xmlns:a16="http://schemas.microsoft.com/office/drawing/2014/main" id="{28D9FAAA-D703-49A2-9027-B8BFC7C68EE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a:extLst>
            <a:ext uri="{FF2B5EF4-FFF2-40B4-BE49-F238E27FC236}">
              <a16:creationId xmlns:a16="http://schemas.microsoft.com/office/drawing/2014/main" id="{62A337D1-49C8-4E6F-BB6F-BBACC515497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a:extLst>
            <a:ext uri="{FF2B5EF4-FFF2-40B4-BE49-F238E27FC236}">
              <a16:creationId xmlns:a16="http://schemas.microsoft.com/office/drawing/2014/main" id="{358D3A3D-7A77-4453-9200-F83E292E1BF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9" name="テキスト ボックス 298">
          <a:extLst>
            <a:ext uri="{FF2B5EF4-FFF2-40B4-BE49-F238E27FC236}">
              <a16:creationId xmlns:a16="http://schemas.microsoft.com/office/drawing/2014/main" id="{CBE4D0BD-0C29-434A-9D8D-8B71393C46F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F020B791-71D2-471E-AC9C-0B726C1B39F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1" name="テキスト ボックス 300">
          <a:extLst>
            <a:ext uri="{FF2B5EF4-FFF2-40B4-BE49-F238E27FC236}">
              <a16:creationId xmlns:a16="http://schemas.microsoft.com/office/drawing/2014/main" id="{28524913-91AD-4457-8286-8812389D5BF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B18262E1-761E-479F-AFE0-A3890C004A3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03" name="直線コネクタ 302">
          <a:extLst>
            <a:ext uri="{FF2B5EF4-FFF2-40B4-BE49-F238E27FC236}">
              <a16:creationId xmlns:a16="http://schemas.microsoft.com/office/drawing/2014/main" id="{E38BFFA9-253F-4F00-9230-1A04477461DD}"/>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9BC6D4F7-42F4-4EFD-8BDA-DA1BEBF58ADC}"/>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5" name="直線コネクタ 304">
          <a:extLst>
            <a:ext uri="{FF2B5EF4-FFF2-40B4-BE49-F238E27FC236}">
              <a16:creationId xmlns:a16="http://schemas.microsoft.com/office/drawing/2014/main" id="{DADC52FF-07D6-4F42-98CF-A663FAA2932E}"/>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50BF598B-9AB8-4751-93D8-100387DD4978}"/>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307" name="直線コネクタ 306">
          <a:extLst>
            <a:ext uri="{FF2B5EF4-FFF2-40B4-BE49-F238E27FC236}">
              <a16:creationId xmlns:a16="http://schemas.microsoft.com/office/drawing/2014/main" id="{8EE524FA-5FBD-4A55-943C-5EFE4497737B}"/>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2559DDB8-24BC-4331-BD17-E754CE98271C}"/>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09" name="フローチャート: 判断 308">
          <a:extLst>
            <a:ext uri="{FF2B5EF4-FFF2-40B4-BE49-F238E27FC236}">
              <a16:creationId xmlns:a16="http://schemas.microsoft.com/office/drawing/2014/main" id="{34DF0B63-8FB6-45E0-A969-12745FCE7DCE}"/>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310" name="フローチャート: 判断 309">
          <a:extLst>
            <a:ext uri="{FF2B5EF4-FFF2-40B4-BE49-F238E27FC236}">
              <a16:creationId xmlns:a16="http://schemas.microsoft.com/office/drawing/2014/main" id="{F723674D-3053-467B-B8F3-8C122357AC0F}"/>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311" name="フローチャート: 判断 310">
          <a:extLst>
            <a:ext uri="{FF2B5EF4-FFF2-40B4-BE49-F238E27FC236}">
              <a16:creationId xmlns:a16="http://schemas.microsoft.com/office/drawing/2014/main" id="{075B4E55-6A36-4354-BC49-4174E7BBD553}"/>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69214</xdr:rowOff>
    </xdr:from>
    <xdr:to>
      <xdr:col>10</xdr:col>
      <xdr:colOff>165100</xdr:colOff>
      <xdr:row>103</xdr:row>
      <xdr:rowOff>170814</xdr:rowOff>
    </xdr:to>
    <xdr:sp macro="" textlink="">
      <xdr:nvSpPr>
        <xdr:cNvPr id="312" name="フローチャート: 判断 311">
          <a:extLst>
            <a:ext uri="{FF2B5EF4-FFF2-40B4-BE49-F238E27FC236}">
              <a16:creationId xmlns:a16="http://schemas.microsoft.com/office/drawing/2014/main" id="{5D65136C-B4E5-4F81-AEFB-AA2D95E3DE93}"/>
            </a:ext>
          </a:extLst>
        </xdr:cNvPr>
        <xdr:cNvSpPr/>
      </xdr:nvSpPr>
      <xdr:spPr>
        <a:xfrm>
          <a:off x="1968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313" name="フローチャート: 判断 312">
          <a:extLst>
            <a:ext uri="{FF2B5EF4-FFF2-40B4-BE49-F238E27FC236}">
              <a16:creationId xmlns:a16="http://schemas.microsoft.com/office/drawing/2014/main" id="{3621E772-C2B1-4080-A915-32A379B58B04}"/>
            </a:ext>
          </a:extLst>
        </xdr:cNvPr>
        <xdr:cNvSpPr/>
      </xdr:nvSpPr>
      <xdr:spPr>
        <a:xfrm>
          <a:off x="1079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763B69F2-3412-4165-B125-7C52726EEB9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FBB88380-212B-4704-9404-E3173EFBA6A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61A4D953-A118-4F05-AC28-39D5F25C440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77C5D84-F274-434B-B2E2-FB832B906EE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9CA76E8-706A-47ED-9712-E53C9C128CB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38736</xdr:rowOff>
    </xdr:from>
    <xdr:to>
      <xdr:col>24</xdr:col>
      <xdr:colOff>114300</xdr:colOff>
      <xdr:row>105</xdr:row>
      <xdr:rowOff>140336</xdr:rowOff>
    </xdr:to>
    <xdr:sp macro="" textlink="">
      <xdr:nvSpPr>
        <xdr:cNvPr id="319" name="楕円 318">
          <a:extLst>
            <a:ext uri="{FF2B5EF4-FFF2-40B4-BE49-F238E27FC236}">
              <a16:creationId xmlns:a16="http://schemas.microsoft.com/office/drawing/2014/main" id="{9548A5C3-D8B7-4786-829A-525216FA4A48}"/>
            </a:ext>
          </a:extLst>
        </xdr:cNvPr>
        <xdr:cNvSpPr/>
      </xdr:nvSpPr>
      <xdr:spPr>
        <a:xfrm>
          <a:off x="4584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17163</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D69E00B0-70E7-488F-A603-FCFDC7D36A0C}"/>
            </a:ext>
          </a:extLst>
        </xdr:cNvPr>
        <xdr:cNvSpPr txBox="1"/>
      </xdr:nvSpPr>
      <xdr:spPr>
        <a:xfrm>
          <a:off x="467360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321" name="楕円 320">
          <a:extLst>
            <a:ext uri="{FF2B5EF4-FFF2-40B4-BE49-F238E27FC236}">
              <a16:creationId xmlns:a16="http://schemas.microsoft.com/office/drawing/2014/main" id="{2075DFA2-A221-46C9-9661-BB052B362DF2}"/>
            </a:ext>
          </a:extLst>
        </xdr:cNvPr>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89536</xdr:rowOff>
    </xdr:to>
    <xdr:cxnSp macro="">
      <xdr:nvCxnSpPr>
        <xdr:cNvPr id="322" name="直線コネクタ 321">
          <a:extLst>
            <a:ext uri="{FF2B5EF4-FFF2-40B4-BE49-F238E27FC236}">
              <a16:creationId xmlns:a16="http://schemas.microsoft.com/office/drawing/2014/main" id="{D9ABB8DE-24F3-410C-922E-8D6C39277F6E}"/>
            </a:ext>
          </a:extLst>
        </xdr:cNvPr>
        <xdr:cNvCxnSpPr/>
      </xdr:nvCxnSpPr>
      <xdr:spPr>
        <a:xfrm>
          <a:off x="3797300" y="1804416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63500</xdr:rowOff>
    </xdr:from>
    <xdr:to>
      <xdr:col>15</xdr:col>
      <xdr:colOff>101600</xdr:colOff>
      <xdr:row>105</xdr:row>
      <xdr:rowOff>165100</xdr:rowOff>
    </xdr:to>
    <xdr:sp macro="" textlink="">
      <xdr:nvSpPr>
        <xdr:cNvPr id="323" name="楕円 322">
          <a:extLst>
            <a:ext uri="{FF2B5EF4-FFF2-40B4-BE49-F238E27FC236}">
              <a16:creationId xmlns:a16="http://schemas.microsoft.com/office/drawing/2014/main" id="{8ECF0B63-E9EB-4227-A356-49FD8A6A8FB8}"/>
            </a:ext>
          </a:extLst>
        </xdr:cNvPr>
        <xdr:cNvSpPr/>
      </xdr:nvSpPr>
      <xdr:spPr>
        <a:xfrm>
          <a:off x="2857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41911</xdr:rowOff>
    </xdr:from>
    <xdr:to>
      <xdr:col>19</xdr:col>
      <xdr:colOff>177800</xdr:colOff>
      <xdr:row>105</xdr:row>
      <xdr:rowOff>114300</xdr:rowOff>
    </xdr:to>
    <xdr:cxnSp macro="">
      <xdr:nvCxnSpPr>
        <xdr:cNvPr id="324" name="直線コネクタ 323">
          <a:extLst>
            <a:ext uri="{FF2B5EF4-FFF2-40B4-BE49-F238E27FC236}">
              <a16:creationId xmlns:a16="http://schemas.microsoft.com/office/drawing/2014/main" id="{CFE8A4BA-E84A-4931-B74A-1C1C9E8EE2DF}"/>
            </a:ext>
          </a:extLst>
        </xdr:cNvPr>
        <xdr:cNvCxnSpPr/>
      </xdr:nvCxnSpPr>
      <xdr:spPr>
        <a:xfrm flipV="1">
          <a:off x="2908300" y="180441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325" name="楕円 324">
          <a:extLst>
            <a:ext uri="{FF2B5EF4-FFF2-40B4-BE49-F238E27FC236}">
              <a16:creationId xmlns:a16="http://schemas.microsoft.com/office/drawing/2014/main" id="{0082AA53-546D-45F5-AB28-361FB0C946D8}"/>
            </a:ext>
          </a:extLst>
        </xdr:cNvPr>
        <xdr:cNvSpPr/>
      </xdr:nvSpPr>
      <xdr:spPr>
        <a:xfrm>
          <a:off x="1968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76200</xdr:rowOff>
    </xdr:from>
    <xdr:to>
      <xdr:col>15</xdr:col>
      <xdr:colOff>50800</xdr:colOff>
      <xdr:row>105</xdr:row>
      <xdr:rowOff>114300</xdr:rowOff>
    </xdr:to>
    <xdr:cxnSp macro="">
      <xdr:nvCxnSpPr>
        <xdr:cNvPr id="326" name="直線コネクタ 325">
          <a:extLst>
            <a:ext uri="{FF2B5EF4-FFF2-40B4-BE49-F238E27FC236}">
              <a16:creationId xmlns:a16="http://schemas.microsoft.com/office/drawing/2014/main" id="{A36A2761-B577-4AD9-A2CE-286D55179137}"/>
            </a:ext>
          </a:extLst>
        </xdr:cNvPr>
        <xdr:cNvCxnSpPr/>
      </xdr:nvCxnSpPr>
      <xdr:spPr>
        <a:xfrm>
          <a:off x="2019300" y="18078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156845</xdr:rowOff>
    </xdr:from>
    <xdr:to>
      <xdr:col>6</xdr:col>
      <xdr:colOff>38100</xdr:colOff>
      <xdr:row>105</xdr:row>
      <xdr:rowOff>86995</xdr:rowOff>
    </xdr:to>
    <xdr:sp macro="" textlink="">
      <xdr:nvSpPr>
        <xdr:cNvPr id="327" name="楕円 326">
          <a:extLst>
            <a:ext uri="{FF2B5EF4-FFF2-40B4-BE49-F238E27FC236}">
              <a16:creationId xmlns:a16="http://schemas.microsoft.com/office/drawing/2014/main" id="{AE46A703-8043-4407-A29F-3DFBAE31DF01}"/>
            </a:ext>
          </a:extLst>
        </xdr:cNvPr>
        <xdr:cNvSpPr/>
      </xdr:nvSpPr>
      <xdr:spPr>
        <a:xfrm>
          <a:off x="1079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36195</xdr:rowOff>
    </xdr:from>
    <xdr:to>
      <xdr:col>10</xdr:col>
      <xdr:colOff>114300</xdr:colOff>
      <xdr:row>105</xdr:row>
      <xdr:rowOff>76200</xdr:rowOff>
    </xdr:to>
    <xdr:cxnSp macro="">
      <xdr:nvCxnSpPr>
        <xdr:cNvPr id="328" name="直線コネクタ 327">
          <a:extLst>
            <a:ext uri="{FF2B5EF4-FFF2-40B4-BE49-F238E27FC236}">
              <a16:creationId xmlns:a16="http://schemas.microsoft.com/office/drawing/2014/main" id="{4D2433D3-1829-49F8-B141-36BCD3EBAC51}"/>
            </a:ext>
          </a:extLst>
        </xdr:cNvPr>
        <xdr:cNvCxnSpPr/>
      </xdr:nvCxnSpPr>
      <xdr:spPr>
        <a:xfrm>
          <a:off x="1130300" y="180384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329" name="n_1aveValue【市民会館】&#10;有形固定資産減価償却率">
          <a:extLst>
            <a:ext uri="{FF2B5EF4-FFF2-40B4-BE49-F238E27FC236}">
              <a16:creationId xmlns:a16="http://schemas.microsoft.com/office/drawing/2014/main" id="{3BA4AFDC-A9BC-4594-A887-BC6EAAF206BA}"/>
            </a:ext>
          </a:extLst>
        </xdr:cNvPr>
        <xdr:cNvSpPr txBox="1"/>
      </xdr:nvSpPr>
      <xdr:spPr>
        <a:xfrm>
          <a:off x="35820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330" name="n_2aveValue【市民会館】&#10;有形固定資産減価償却率">
          <a:extLst>
            <a:ext uri="{FF2B5EF4-FFF2-40B4-BE49-F238E27FC236}">
              <a16:creationId xmlns:a16="http://schemas.microsoft.com/office/drawing/2014/main" id="{078EECB5-CAF1-45E6-B103-DF9C2089F3BC}"/>
            </a:ext>
          </a:extLst>
        </xdr:cNvPr>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15891</xdr:rowOff>
    </xdr:from>
    <xdr:ext cx="405111" cy="259045"/>
    <xdr:sp macro="" textlink="">
      <xdr:nvSpPr>
        <xdr:cNvPr id="331" name="n_3aveValue【市民会館】&#10;有形固定資産減価償却率">
          <a:extLst>
            <a:ext uri="{FF2B5EF4-FFF2-40B4-BE49-F238E27FC236}">
              <a16:creationId xmlns:a16="http://schemas.microsoft.com/office/drawing/2014/main" id="{7B41912C-D37B-41E8-BF3B-D2A831264D5D}"/>
            </a:ext>
          </a:extLst>
        </xdr:cNvPr>
        <xdr:cNvSpPr txBox="1"/>
      </xdr:nvSpPr>
      <xdr:spPr>
        <a:xfrm>
          <a:off x="1816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332" name="n_4aveValue【市民会館】&#10;有形固定資産減価償却率">
          <a:extLst>
            <a:ext uri="{FF2B5EF4-FFF2-40B4-BE49-F238E27FC236}">
              <a16:creationId xmlns:a16="http://schemas.microsoft.com/office/drawing/2014/main" id="{5CDD5BB9-5760-46A1-91C3-DE2C9AA47D0A}"/>
            </a:ext>
          </a:extLst>
        </xdr:cNvPr>
        <xdr:cNvSpPr txBox="1"/>
      </xdr:nvSpPr>
      <xdr:spPr>
        <a:xfrm>
          <a:off x="927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333" name="n_1mainValue【市民会館】&#10;有形固定資産減価償却率">
          <a:extLst>
            <a:ext uri="{FF2B5EF4-FFF2-40B4-BE49-F238E27FC236}">
              <a16:creationId xmlns:a16="http://schemas.microsoft.com/office/drawing/2014/main" id="{CD95B726-A3B5-46C9-8020-F28CEC57585B}"/>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156227</xdr:rowOff>
    </xdr:from>
    <xdr:ext cx="405111" cy="259045"/>
    <xdr:sp macro="" textlink="">
      <xdr:nvSpPr>
        <xdr:cNvPr id="334" name="n_2mainValue【市民会館】&#10;有形固定資産減価償却率">
          <a:extLst>
            <a:ext uri="{FF2B5EF4-FFF2-40B4-BE49-F238E27FC236}">
              <a16:creationId xmlns:a16="http://schemas.microsoft.com/office/drawing/2014/main" id="{DC46C128-B061-4B39-9C74-666104A9E89C}"/>
            </a:ext>
          </a:extLst>
        </xdr:cNvPr>
        <xdr:cNvSpPr txBox="1"/>
      </xdr:nvSpPr>
      <xdr:spPr>
        <a:xfrm>
          <a:off x="2705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335" name="n_3mainValue【市民会館】&#10;有形固定資産減価償却率">
          <a:extLst>
            <a:ext uri="{FF2B5EF4-FFF2-40B4-BE49-F238E27FC236}">
              <a16:creationId xmlns:a16="http://schemas.microsoft.com/office/drawing/2014/main" id="{C4874A40-D5EB-44BD-8DED-9114FD5C3E00}"/>
            </a:ext>
          </a:extLst>
        </xdr:cNvPr>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78122</xdr:rowOff>
    </xdr:from>
    <xdr:ext cx="405111" cy="259045"/>
    <xdr:sp macro="" textlink="">
      <xdr:nvSpPr>
        <xdr:cNvPr id="336" name="n_4mainValue【市民会館】&#10;有形固定資産減価償却率">
          <a:extLst>
            <a:ext uri="{FF2B5EF4-FFF2-40B4-BE49-F238E27FC236}">
              <a16:creationId xmlns:a16="http://schemas.microsoft.com/office/drawing/2014/main" id="{C48EF51B-6584-469F-8177-99B177947A33}"/>
            </a:ext>
          </a:extLst>
        </xdr:cNvPr>
        <xdr:cNvSpPr txBox="1"/>
      </xdr:nvSpPr>
      <xdr:spPr>
        <a:xfrm>
          <a:off x="9277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37E90B51-F64C-487F-9D87-4666E73701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D099D7A6-51E5-4372-9BFD-B422253FF68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426321DD-4724-4009-A102-9C2D675A7A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9D8645C6-61A0-4C61-9B5D-CA818D0FAC1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FB19E2DC-F75A-4CE3-8815-C6A88F2DC6C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E17038C8-9CC4-4B9D-8BEA-FF9CC05F6D0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723EED9-0EBA-4DAF-96A2-A046B70D4C3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DD427AE9-B5D8-4E16-BE5C-EA62603BC72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47F73A04-D771-46AF-8BD9-B7ADB875360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6E00961D-B6DF-4A3E-8FDA-31A9F38B443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5D70524E-D5BB-4066-9D1C-97EDE2F015F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E13AD3D2-6553-463B-B0F8-54C87CEAFCD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5EB05B67-01FC-425F-9107-E8E8FC4929D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78FCDD76-A61F-47A6-98D9-C1CD4A7C52B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481DC404-36B5-4A21-A3B8-F703FBB169F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BE05610D-60CD-41A8-AD55-A396E109A63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938D612F-DA3B-45C7-8C6D-64A64B6A08A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0C19E112-F7AB-42EC-852D-B8D88077460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74B48F65-BDC7-4492-895B-98AA913FA7A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8818B80D-150A-48D0-93CE-0FE39844533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8823EC11-A5FE-429C-B783-9C31A234F07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0AAB19C8-1CA1-4D67-AB19-523D5C0523A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9669BEC4-D6F3-4B0F-8A77-0E3D4CCE7A2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360" name="直線コネクタ 359">
          <a:extLst>
            <a:ext uri="{FF2B5EF4-FFF2-40B4-BE49-F238E27FC236}">
              <a16:creationId xmlns:a16="http://schemas.microsoft.com/office/drawing/2014/main" id="{96EA58A0-64C9-4C7C-8CAF-86C45889D175}"/>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361" name="【市民会館】&#10;一人当たり面積最小値テキスト">
          <a:extLst>
            <a:ext uri="{FF2B5EF4-FFF2-40B4-BE49-F238E27FC236}">
              <a16:creationId xmlns:a16="http://schemas.microsoft.com/office/drawing/2014/main" id="{60D7DD0C-371E-4EDA-825B-6DB7CCC5F264}"/>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362" name="直線コネクタ 361">
          <a:extLst>
            <a:ext uri="{FF2B5EF4-FFF2-40B4-BE49-F238E27FC236}">
              <a16:creationId xmlns:a16="http://schemas.microsoft.com/office/drawing/2014/main" id="{16175768-FD23-45D0-AA0F-4A6B4A414E78}"/>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363" name="【市民会館】&#10;一人当たり面積最大値テキスト">
          <a:extLst>
            <a:ext uri="{FF2B5EF4-FFF2-40B4-BE49-F238E27FC236}">
              <a16:creationId xmlns:a16="http://schemas.microsoft.com/office/drawing/2014/main" id="{1EDBCC74-3140-4445-A2FA-5CBAC2231A65}"/>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364" name="直線コネクタ 363">
          <a:extLst>
            <a:ext uri="{FF2B5EF4-FFF2-40B4-BE49-F238E27FC236}">
              <a16:creationId xmlns:a16="http://schemas.microsoft.com/office/drawing/2014/main" id="{1127C5B3-B186-479F-B64A-5E6F6CAEEA4A}"/>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115460</xdr:rowOff>
    </xdr:from>
    <xdr:ext cx="469744" cy="259045"/>
    <xdr:sp macro="" textlink="">
      <xdr:nvSpPr>
        <xdr:cNvPr id="365" name="【市民会館】&#10;一人当たり面積平均値テキスト">
          <a:extLst>
            <a:ext uri="{FF2B5EF4-FFF2-40B4-BE49-F238E27FC236}">
              <a16:creationId xmlns:a16="http://schemas.microsoft.com/office/drawing/2014/main" id="{0C2CBD4D-63EF-4032-9907-3F39EEB64721}"/>
            </a:ext>
          </a:extLst>
        </xdr:cNvPr>
        <xdr:cNvSpPr txBox="1"/>
      </xdr:nvSpPr>
      <xdr:spPr>
        <a:xfrm>
          <a:off x="10515600" y="18289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366" name="フローチャート: 判断 365">
          <a:extLst>
            <a:ext uri="{FF2B5EF4-FFF2-40B4-BE49-F238E27FC236}">
              <a16:creationId xmlns:a16="http://schemas.microsoft.com/office/drawing/2014/main" id="{7E150A64-FDF0-4F8D-A991-7326DD8D2517}"/>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367" name="フローチャート: 判断 366">
          <a:extLst>
            <a:ext uri="{FF2B5EF4-FFF2-40B4-BE49-F238E27FC236}">
              <a16:creationId xmlns:a16="http://schemas.microsoft.com/office/drawing/2014/main" id="{3DAF82AD-EEEF-4B42-A44E-5894CD3379BE}"/>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128651</xdr:rowOff>
    </xdr:from>
    <xdr:to>
      <xdr:col>46</xdr:col>
      <xdr:colOff>38100</xdr:colOff>
      <xdr:row>107</xdr:row>
      <xdr:rowOff>58801</xdr:rowOff>
    </xdr:to>
    <xdr:sp macro="" textlink="">
      <xdr:nvSpPr>
        <xdr:cNvPr id="368" name="フローチャート: 判断 367">
          <a:extLst>
            <a:ext uri="{FF2B5EF4-FFF2-40B4-BE49-F238E27FC236}">
              <a16:creationId xmlns:a16="http://schemas.microsoft.com/office/drawing/2014/main" id="{108F9E0C-A807-4C27-9139-6ABB899E3C02}"/>
            </a:ext>
          </a:extLst>
        </xdr:cNvPr>
        <xdr:cNvSpPr/>
      </xdr:nvSpPr>
      <xdr:spPr>
        <a:xfrm>
          <a:off x="8699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164846</xdr:rowOff>
    </xdr:from>
    <xdr:to>
      <xdr:col>41</xdr:col>
      <xdr:colOff>101600</xdr:colOff>
      <xdr:row>107</xdr:row>
      <xdr:rowOff>94996</xdr:rowOff>
    </xdr:to>
    <xdr:sp macro="" textlink="">
      <xdr:nvSpPr>
        <xdr:cNvPr id="369" name="フローチャート: 判断 368">
          <a:extLst>
            <a:ext uri="{FF2B5EF4-FFF2-40B4-BE49-F238E27FC236}">
              <a16:creationId xmlns:a16="http://schemas.microsoft.com/office/drawing/2014/main" id="{4CC1B37C-ACA9-4349-A0F4-F659D169600A}"/>
            </a:ext>
          </a:extLst>
        </xdr:cNvPr>
        <xdr:cNvSpPr/>
      </xdr:nvSpPr>
      <xdr:spPr>
        <a:xfrm>
          <a:off x="7810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370" name="フローチャート: 判断 369">
          <a:extLst>
            <a:ext uri="{FF2B5EF4-FFF2-40B4-BE49-F238E27FC236}">
              <a16:creationId xmlns:a16="http://schemas.microsoft.com/office/drawing/2014/main" id="{ABA57797-07DA-4544-94FE-EE4B33F91984}"/>
            </a:ext>
          </a:extLst>
        </xdr:cNvPr>
        <xdr:cNvSpPr/>
      </xdr:nvSpPr>
      <xdr:spPr>
        <a:xfrm>
          <a:off x="6921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C34F43A1-D1EA-44D5-848F-F1181D016F2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48792093-1936-4BEC-B83C-D48CB595321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F4657137-E274-4783-A206-17A2BDB012A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E5A59E8-1B1B-4379-B106-A8B6EB21FEB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4A1B63A0-FA8F-43D5-B742-EBDDC1D1489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168275</xdr:rowOff>
    </xdr:from>
    <xdr:to>
      <xdr:col>55</xdr:col>
      <xdr:colOff>50800</xdr:colOff>
      <xdr:row>106</xdr:row>
      <xdr:rowOff>98425</xdr:rowOff>
    </xdr:to>
    <xdr:sp macro="" textlink="">
      <xdr:nvSpPr>
        <xdr:cNvPr id="376" name="楕円 375">
          <a:extLst>
            <a:ext uri="{FF2B5EF4-FFF2-40B4-BE49-F238E27FC236}">
              <a16:creationId xmlns:a16="http://schemas.microsoft.com/office/drawing/2014/main" id="{2658D08A-C468-498F-A762-D905AC3E613B}"/>
            </a:ext>
          </a:extLst>
        </xdr:cNvPr>
        <xdr:cNvSpPr/>
      </xdr:nvSpPr>
      <xdr:spPr>
        <a:xfrm>
          <a:off x="104267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19702</xdr:rowOff>
    </xdr:from>
    <xdr:ext cx="469744" cy="259045"/>
    <xdr:sp macro="" textlink="">
      <xdr:nvSpPr>
        <xdr:cNvPr id="377" name="【市民会館】&#10;一人当たり面積該当値テキスト">
          <a:extLst>
            <a:ext uri="{FF2B5EF4-FFF2-40B4-BE49-F238E27FC236}">
              <a16:creationId xmlns:a16="http://schemas.microsoft.com/office/drawing/2014/main" id="{3C6D25FE-44C0-4802-A26C-F8082392CBB6}"/>
            </a:ext>
          </a:extLst>
        </xdr:cNvPr>
        <xdr:cNvSpPr txBox="1"/>
      </xdr:nvSpPr>
      <xdr:spPr>
        <a:xfrm>
          <a:off x="10515600"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7113</xdr:rowOff>
    </xdr:from>
    <xdr:to>
      <xdr:col>50</xdr:col>
      <xdr:colOff>165100</xdr:colOff>
      <xdr:row>106</xdr:row>
      <xdr:rowOff>108713</xdr:rowOff>
    </xdr:to>
    <xdr:sp macro="" textlink="">
      <xdr:nvSpPr>
        <xdr:cNvPr id="378" name="楕円 377">
          <a:extLst>
            <a:ext uri="{FF2B5EF4-FFF2-40B4-BE49-F238E27FC236}">
              <a16:creationId xmlns:a16="http://schemas.microsoft.com/office/drawing/2014/main" id="{B70CA9EC-B81E-4DAA-A6B6-230760DB441B}"/>
            </a:ext>
          </a:extLst>
        </xdr:cNvPr>
        <xdr:cNvSpPr/>
      </xdr:nvSpPr>
      <xdr:spPr>
        <a:xfrm>
          <a:off x="9588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47625</xdr:rowOff>
    </xdr:from>
    <xdr:to>
      <xdr:col>55</xdr:col>
      <xdr:colOff>0</xdr:colOff>
      <xdr:row>106</xdr:row>
      <xdr:rowOff>57913</xdr:rowOff>
    </xdr:to>
    <xdr:cxnSp macro="">
      <xdr:nvCxnSpPr>
        <xdr:cNvPr id="379" name="直線コネクタ 378">
          <a:extLst>
            <a:ext uri="{FF2B5EF4-FFF2-40B4-BE49-F238E27FC236}">
              <a16:creationId xmlns:a16="http://schemas.microsoft.com/office/drawing/2014/main" id="{1C3FFA8A-0BF0-4F52-8313-B7AF069E338E}"/>
            </a:ext>
          </a:extLst>
        </xdr:cNvPr>
        <xdr:cNvCxnSpPr/>
      </xdr:nvCxnSpPr>
      <xdr:spPr>
        <a:xfrm flipV="1">
          <a:off x="9639300" y="18221325"/>
          <a:ext cx="8382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14732</xdr:rowOff>
    </xdr:from>
    <xdr:to>
      <xdr:col>46</xdr:col>
      <xdr:colOff>38100</xdr:colOff>
      <xdr:row>106</xdr:row>
      <xdr:rowOff>116332</xdr:rowOff>
    </xdr:to>
    <xdr:sp macro="" textlink="">
      <xdr:nvSpPr>
        <xdr:cNvPr id="380" name="楕円 379">
          <a:extLst>
            <a:ext uri="{FF2B5EF4-FFF2-40B4-BE49-F238E27FC236}">
              <a16:creationId xmlns:a16="http://schemas.microsoft.com/office/drawing/2014/main" id="{43B08B6E-B6FD-4109-9613-6B1CDEF29B17}"/>
            </a:ext>
          </a:extLst>
        </xdr:cNvPr>
        <xdr:cNvSpPr/>
      </xdr:nvSpPr>
      <xdr:spPr>
        <a:xfrm>
          <a:off x="8699500" y="181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57913</xdr:rowOff>
    </xdr:from>
    <xdr:to>
      <xdr:col>50</xdr:col>
      <xdr:colOff>114300</xdr:colOff>
      <xdr:row>106</xdr:row>
      <xdr:rowOff>65532</xdr:rowOff>
    </xdr:to>
    <xdr:cxnSp macro="">
      <xdr:nvCxnSpPr>
        <xdr:cNvPr id="381" name="直線コネクタ 380">
          <a:extLst>
            <a:ext uri="{FF2B5EF4-FFF2-40B4-BE49-F238E27FC236}">
              <a16:creationId xmlns:a16="http://schemas.microsoft.com/office/drawing/2014/main" id="{27296996-4A36-4C5A-A26E-98CD7DF97D0A}"/>
            </a:ext>
          </a:extLst>
        </xdr:cNvPr>
        <xdr:cNvCxnSpPr/>
      </xdr:nvCxnSpPr>
      <xdr:spPr>
        <a:xfrm flipV="1">
          <a:off x="8750300" y="18231613"/>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26543</xdr:rowOff>
    </xdr:from>
    <xdr:to>
      <xdr:col>41</xdr:col>
      <xdr:colOff>101600</xdr:colOff>
      <xdr:row>106</xdr:row>
      <xdr:rowOff>128143</xdr:rowOff>
    </xdr:to>
    <xdr:sp macro="" textlink="">
      <xdr:nvSpPr>
        <xdr:cNvPr id="382" name="楕円 381">
          <a:extLst>
            <a:ext uri="{FF2B5EF4-FFF2-40B4-BE49-F238E27FC236}">
              <a16:creationId xmlns:a16="http://schemas.microsoft.com/office/drawing/2014/main" id="{FD72133D-8E56-4963-9378-10F57D88B895}"/>
            </a:ext>
          </a:extLst>
        </xdr:cNvPr>
        <xdr:cNvSpPr/>
      </xdr:nvSpPr>
      <xdr:spPr>
        <a:xfrm>
          <a:off x="7810500" y="182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65532</xdr:rowOff>
    </xdr:from>
    <xdr:to>
      <xdr:col>45</xdr:col>
      <xdr:colOff>177800</xdr:colOff>
      <xdr:row>106</xdr:row>
      <xdr:rowOff>77343</xdr:rowOff>
    </xdr:to>
    <xdr:cxnSp macro="">
      <xdr:nvCxnSpPr>
        <xdr:cNvPr id="383" name="直線コネクタ 382">
          <a:extLst>
            <a:ext uri="{FF2B5EF4-FFF2-40B4-BE49-F238E27FC236}">
              <a16:creationId xmlns:a16="http://schemas.microsoft.com/office/drawing/2014/main" id="{751F542A-6131-4AB0-BCAD-7C84EE58AACB}"/>
            </a:ext>
          </a:extLst>
        </xdr:cNvPr>
        <xdr:cNvCxnSpPr/>
      </xdr:nvCxnSpPr>
      <xdr:spPr>
        <a:xfrm flipV="1">
          <a:off x="7861300" y="1823923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34925</xdr:rowOff>
    </xdr:from>
    <xdr:to>
      <xdr:col>36</xdr:col>
      <xdr:colOff>165100</xdr:colOff>
      <xdr:row>106</xdr:row>
      <xdr:rowOff>136525</xdr:rowOff>
    </xdr:to>
    <xdr:sp macro="" textlink="">
      <xdr:nvSpPr>
        <xdr:cNvPr id="384" name="楕円 383">
          <a:extLst>
            <a:ext uri="{FF2B5EF4-FFF2-40B4-BE49-F238E27FC236}">
              <a16:creationId xmlns:a16="http://schemas.microsoft.com/office/drawing/2014/main" id="{F475A4D9-4EBB-4316-992B-A8898DE5C3B3}"/>
            </a:ext>
          </a:extLst>
        </xdr:cNvPr>
        <xdr:cNvSpPr/>
      </xdr:nvSpPr>
      <xdr:spPr>
        <a:xfrm>
          <a:off x="6921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77343</xdr:rowOff>
    </xdr:from>
    <xdr:to>
      <xdr:col>41</xdr:col>
      <xdr:colOff>50800</xdr:colOff>
      <xdr:row>106</xdr:row>
      <xdr:rowOff>85725</xdr:rowOff>
    </xdr:to>
    <xdr:cxnSp macro="">
      <xdr:nvCxnSpPr>
        <xdr:cNvPr id="385" name="直線コネクタ 384">
          <a:extLst>
            <a:ext uri="{FF2B5EF4-FFF2-40B4-BE49-F238E27FC236}">
              <a16:creationId xmlns:a16="http://schemas.microsoft.com/office/drawing/2014/main" id="{BB4BCD50-4270-449A-9A34-3866DF642970}"/>
            </a:ext>
          </a:extLst>
        </xdr:cNvPr>
        <xdr:cNvCxnSpPr/>
      </xdr:nvCxnSpPr>
      <xdr:spPr>
        <a:xfrm flipV="1">
          <a:off x="6972300" y="18251043"/>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69359</xdr:rowOff>
    </xdr:from>
    <xdr:ext cx="469744" cy="259045"/>
    <xdr:sp macro="" textlink="">
      <xdr:nvSpPr>
        <xdr:cNvPr id="386" name="n_1aveValue【市民会館】&#10;一人当たり面積">
          <a:extLst>
            <a:ext uri="{FF2B5EF4-FFF2-40B4-BE49-F238E27FC236}">
              <a16:creationId xmlns:a16="http://schemas.microsoft.com/office/drawing/2014/main" id="{220BA441-71E4-43D9-817C-2DBF30869486}"/>
            </a:ext>
          </a:extLst>
        </xdr:cNvPr>
        <xdr:cNvSpPr txBox="1"/>
      </xdr:nvSpPr>
      <xdr:spPr>
        <a:xfrm>
          <a:off x="93917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49928</xdr:rowOff>
    </xdr:from>
    <xdr:ext cx="469744" cy="259045"/>
    <xdr:sp macro="" textlink="">
      <xdr:nvSpPr>
        <xdr:cNvPr id="387" name="n_2aveValue【市民会館】&#10;一人当たり面積">
          <a:extLst>
            <a:ext uri="{FF2B5EF4-FFF2-40B4-BE49-F238E27FC236}">
              <a16:creationId xmlns:a16="http://schemas.microsoft.com/office/drawing/2014/main" id="{BB316CD7-9ED1-4819-AA72-D4F6784B106D}"/>
            </a:ext>
          </a:extLst>
        </xdr:cNvPr>
        <xdr:cNvSpPr txBox="1"/>
      </xdr:nvSpPr>
      <xdr:spPr>
        <a:xfrm>
          <a:off x="85154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86123</xdr:rowOff>
    </xdr:from>
    <xdr:ext cx="469744" cy="259045"/>
    <xdr:sp macro="" textlink="">
      <xdr:nvSpPr>
        <xdr:cNvPr id="388" name="n_3aveValue【市民会館】&#10;一人当たり面積">
          <a:extLst>
            <a:ext uri="{FF2B5EF4-FFF2-40B4-BE49-F238E27FC236}">
              <a16:creationId xmlns:a16="http://schemas.microsoft.com/office/drawing/2014/main" id="{A0DF69C3-42F2-4B1B-8963-225D446ABDFD}"/>
            </a:ext>
          </a:extLst>
        </xdr:cNvPr>
        <xdr:cNvSpPr txBox="1"/>
      </xdr:nvSpPr>
      <xdr:spPr>
        <a:xfrm>
          <a:off x="7626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87647</xdr:rowOff>
    </xdr:from>
    <xdr:ext cx="469744" cy="259045"/>
    <xdr:sp macro="" textlink="">
      <xdr:nvSpPr>
        <xdr:cNvPr id="389" name="n_4aveValue【市民会館】&#10;一人当たり面積">
          <a:extLst>
            <a:ext uri="{FF2B5EF4-FFF2-40B4-BE49-F238E27FC236}">
              <a16:creationId xmlns:a16="http://schemas.microsoft.com/office/drawing/2014/main" id="{24242188-7F34-4BC0-B32A-0D5892C48F23}"/>
            </a:ext>
          </a:extLst>
        </xdr:cNvPr>
        <xdr:cNvSpPr txBox="1"/>
      </xdr:nvSpPr>
      <xdr:spPr>
        <a:xfrm>
          <a:off x="6737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125240</xdr:rowOff>
    </xdr:from>
    <xdr:ext cx="469744" cy="259045"/>
    <xdr:sp macro="" textlink="">
      <xdr:nvSpPr>
        <xdr:cNvPr id="390" name="n_1mainValue【市民会館】&#10;一人当たり面積">
          <a:extLst>
            <a:ext uri="{FF2B5EF4-FFF2-40B4-BE49-F238E27FC236}">
              <a16:creationId xmlns:a16="http://schemas.microsoft.com/office/drawing/2014/main" id="{5F0FBC89-894D-4D4E-8BBB-F28914662CF0}"/>
            </a:ext>
          </a:extLst>
        </xdr:cNvPr>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132859</xdr:rowOff>
    </xdr:from>
    <xdr:ext cx="469744" cy="259045"/>
    <xdr:sp macro="" textlink="">
      <xdr:nvSpPr>
        <xdr:cNvPr id="391" name="n_2mainValue【市民会館】&#10;一人当たり面積">
          <a:extLst>
            <a:ext uri="{FF2B5EF4-FFF2-40B4-BE49-F238E27FC236}">
              <a16:creationId xmlns:a16="http://schemas.microsoft.com/office/drawing/2014/main" id="{5E81961A-BC57-4236-ABD5-94D33ED8E5CE}"/>
            </a:ext>
          </a:extLst>
        </xdr:cNvPr>
        <xdr:cNvSpPr txBox="1"/>
      </xdr:nvSpPr>
      <xdr:spPr>
        <a:xfrm>
          <a:off x="8515427" y="1796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144670</xdr:rowOff>
    </xdr:from>
    <xdr:ext cx="469744" cy="259045"/>
    <xdr:sp macro="" textlink="">
      <xdr:nvSpPr>
        <xdr:cNvPr id="392" name="n_3mainValue【市民会館】&#10;一人当たり面積">
          <a:extLst>
            <a:ext uri="{FF2B5EF4-FFF2-40B4-BE49-F238E27FC236}">
              <a16:creationId xmlns:a16="http://schemas.microsoft.com/office/drawing/2014/main" id="{56EFB62C-2054-408E-BDC5-112061190DA0}"/>
            </a:ext>
          </a:extLst>
        </xdr:cNvPr>
        <xdr:cNvSpPr txBox="1"/>
      </xdr:nvSpPr>
      <xdr:spPr>
        <a:xfrm>
          <a:off x="7626427" y="1797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153052</xdr:rowOff>
    </xdr:from>
    <xdr:ext cx="469744" cy="259045"/>
    <xdr:sp macro="" textlink="">
      <xdr:nvSpPr>
        <xdr:cNvPr id="393" name="n_4mainValue【市民会館】&#10;一人当たり面積">
          <a:extLst>
            <a:ext uri="{FF2B5EF4-FFF2-40B4-BE49-F238E27FC236}">
              <a16:creationId xmlns:a16="http://schemas.microsoft.com/office/drawing/2014/main" id="{CFD8D712-40BF-4D50-9575-4592F012AC5A}"/>
            </a:ext>
          </a:extLst>
        </xdr:cNvPr>
        <xdr:cNvSpPr txBox="1"/>
      </xdr:nvSpPr>
      <xdr:spPr>
        <a:xfrm>
          <a:off x="6737427" y="1798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CFEB72BF-C903-4F26-907F-ADBAAB4B3FD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7775F486-15A0-4CC6-8119-4C989A3775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BC5EB01A-E2DF-47FB-869E-C46418047A2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CE5C96F-1B48-4EB1-AEF0-CBFCD5C1566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DDA6AC2-F731-49D8-8E7E-76256F013B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FA765A40-CF4E-4A19-8702-91DB08F75B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313EF372-051C-4033-A85C-788C887407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AC23E460-8A3B-433E-A5AA-47CDCBF840F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8E9202E7-B5E6-46ED-A46C-DA6B75D530A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76C9482A-E659-4700-9791-30687EB34C6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EFC69202-AC30-4EBD-A21A-E7F06E4017A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7D0471F-02EA-4278-8160-5D484843C53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5031A48D-4240-4DB6-A1DC-8B37AC4AFC5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587898F5-424C-4A54-B8DE-A8E6E12236B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ED55498-62F0-4A53-8B99-CC7C02B9EB8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F86D8D76-17F8-40C5-81A6-7111419CB49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8A525091-72DB-46CD-B3FD-A1E3521AD6B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3B7F709E-7351-489F-A4A3-DB3DD022522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6C995B11-326A-483D-90F1-74F6DD97262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737A208-A42B-4879-AF40-25214054FB6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DFCCC567-9BF4-4D38-8FAD-8E1157E30B1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E71BCDCB-2FA5-4DE7-BD5F-BFDCF91EE74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B2E4B755-4A55-4DE3-A1C7-F2D66AC9B85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EB428415-8D22-465D-AA3D-DD65793AFD8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3DAA2396-54E7-4387-BF4F-497B8E8D958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0F6FFA07-BD7C-4834-BC1C-F6C4C8B2EC8E}"/>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C2F246DF-E1F4-4474-93B2-0818844AF92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486F95E1-7A46-41AB-8AE7-32E4405885E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09185659-7513-4DCB-B88A-E97345F5C0F0}"/>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423" name="直線コネクタ 422">
          <a:extLst>
            <a:ext uri="{FF2B5EF4-FFF2-40B4-BE49-F238E27FC236}">
              <a16:creationId xmlns:a16="http://schemas.microsoft.com/office/drawing/2014/main" id="{E7A9260C-33FA-4078-9944-1A61EF6E8A7D}"/>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64243</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FBA43C54-EDDF-4218-BA2D-2B650DD8A733}"/>
            </a:ext>
          </a:extLst>
        </xdr:cNvPr>
        <xdr:cNvSpPr txBox="1"/>
      </xdr:nvSpPr>
      <xdr:spPr>
        <a:xfrm>
          <a:off x="16357600" y="640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425" name="フローチャート: 判断 424">
          <a:extLst>
            <a:ext uri="{FF2B5EF4-FFF2-40B4-BE49-F238E27FC236}">
              <a16:creationId xmlns:a16="http://schemas.microsoft.com/office/drawing/2014/main" id="{56241FB4-48A7-478B-B144-B8ED0EBEE042}"/>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26" name="フローチャート: 判断 425">
          <a:extLst>
            <a:ext uri="{FF2B5EF4-FFF2-40B4-BE49-F238E27FC236}">
              <a16:creationId xmlns:a16="http://schemas.microsoft.com/office/drawing/2014/main" id="{F35AD119-7F8E-40FC-A86B-796C3FDDF269}"/>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427" name="フローチャート: 判断 426">
          <a:extLst>
            <a:ext uri="{FF2B5EF4-FFF2-40B4-BE49-F238E27FC236}">
              <a16:creationId xmlns:a16="http://schemas.microsoft.com/office/drawing/2014/main" id="{2ED66D51-C5B8-45EE-A0E5-A44180F52C44}"/>
            </a:ext>
          </a:extLst>
        </xdr:cNvPr>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8" name="フローチャート: 判断 427">
          <a:extLst>
            <a:ext uri="{FF2B5EF4-FFF2-40B4-BE49-F238E27FC236}">
              <a16:creationId xmlns:a16="http://schemas.microsoft.com/office/drawing/2014/main" id="{DF33BDFB-5197-40DB-B555-9C60BC524BAA}"/>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429" name="フローチャート: 判断 428">
          <a:extLst>
            <a:ext uri="{FF2B5EF4-FFF2-40B4-BE49-F238E27FC236}">
              <a16:creationId xmlns:a16="http://schemas.microsoft.com/office/drawing/2014/main" id="{599513AC-A6BD-4BF1-B2A9-27771B916A6A}"/>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56C8C78-1D0B-456E-834F-DA102DBBFF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6675C03-3F00-428A-B69D-8ED8C6D904C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6B9EA4A-6EFF-422D-AD14-13B665E91F6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1FA4578-1F15-4EE1-9133-5422D54E168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5F77344-63B3-4537-986F-EA024BE30F2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162560</xdr:rowOff>
    </xdr:from>
    <xdr:to>
      <xdr:col>85</xdr:col>
      <xdr:colOff>177800</xdr:colOff>
      <xdr:row>36</xdr:row>
      <xdr:rowOff>92710</xdr:rowOff>
    </xdr:to>
    <xdr:sp macro="" textlink="">
      <xdr:nvSpPr>
        <xdr:cNvPr id="435" name="楕円 434">
          <a:extLst>
            <a:ext uri="{FF2B5EF4-FFF2-40B4-BE49-F238E27FC236}">
              <a16:creationId xmlns:a16="http://schemas.microsoft.com/office/drawing/2014/main" id="{E5A4DB2F-C231-4441-8C9E-DFC4E27CAC5F}"/>
            </a:ext>
          </a:extLst>
        </xdr:cNvPr>
        <xdr:cNvSpPr/>
      </xdr:nvSpPr>
      <xdr:spPr>
        <a:xfrm>
          <a:off x="162687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13987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9449319D-CE1D-418A-B385-5860E6AEAAB3}"/>
            </a:ext>
          </a:extLst>
        </xdr:cNvPr>
        <xdr:cNvSpPr txBox="1"/>
      </xdr:nvSpPr>
      <xdr:spPr>
        <a:xfrm>
          <a:off x="16357600"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61323</xdr:rowOff>
    </xdr:from>
    <xdr:to>
      <xdr:col>81</xdr:col>
      <xdr:colOff>101600</xdr:colOff>
      <xdr:row>35</xdr:row>
      <xdr:rowOff>162923</xdr:rowOff>
    </xdr:to>
    <xdr:sp macro="" textlink="">
      <xdr:nvSpPr>
        <xdr:cNvPr id="437" name="楕円 436">
          <a:extLst>
            <a:ext uri="{FF2B5EF4-FFF2-40B4-BE49-F238E27FC236}">
              <a16:creationId xmlns:a16="http://schemas.microsoft.com/office/drawing/2014/main" id="{36DBE50E-2A7A-4238-9AE7-4269E6146FB9}"/>
            </a:ext>
          </a:extLst>
        </xdr:cNvPr>
        <xdr:cNvSpPr/>
      </xdr:nvSpPr>
      <xdr:spPr>
        <a:xfrm>
          <a:off x="15430500" y="60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112123</xdr:rowOff>
    </xdr:from>
    <xdr:to>
      <xdr:col>85</xdr:col>
      <xdr:colOff>127000</xdr:colOff>
      <xdr:row>36</xdr:row>
      <xdr:rowOff>41910</xdr:rowOff>
    </xdr:to>
    <xdr:cxnSp macro="">
      <xdr:nvCxnSpPr>
        <xdr:cNvPr id="438" name="直線コネクタ 437">
          <a:extLst>
            <a:ext uri="{FF2B5EF4-FFF2-40B4-BE49-F238E27FC236}">
              <a16:creationId xmlns:a16="http://schemas.microsoft.com/office/drawing/2014/main" id="{AE384E57-2E18-495F-A190-769EDC92B611}"/>
            </a:ext>
          </a:extLst>
        </xdr:cNvPr>
        <xdr:cNvCxnSpPr/>
      </xdr:nvCxnSpPr>
      <xdr:spPr>
        <a:xfrm>
          <a:off x="15481300" y="6112873"/>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149497</xdr:rowOff>
    </xdr:from>
    <xdr:to>
      <xdr:col>76</xdr:col>
      <xdr:colOff>165100</xdr:colOff>
      <xdr:row>35</xdr:row>
      <xdr:rowOff>79647</xdr:rowOff>
    </xdr:to>
    <xdr:sp macro="" textlink="">
      <xdr:nvSpPr>
        <xdr:cNvPr id="439" name="楕円 438">
          <a:extLst>
            <a:ext uri="{FF2B5EF4-FFF2-40B4-BE49-F238E27FC236}">
              <a16:creationId xmlns:a16="http://schemas.microsoft.com/office/drawing/2014/main" id="{B5F8743D-6A0F-45AC-AC77-8B2F583B9276}"/>
            </a:ext>
          </a:extLst>
        </xdr:cNvPr>
        <xdr:cNvSpPr/>
      </xdr:nvSpPr>
      <xdr:spPr>
        <a:xfrm>
          <a:off x="14541500" y="5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28847</xdr:rowOff>
    </xdr:from>
    <xdr:to>
      <xdr:col>81</xdr:col>
      <xdr:colOff>50800</xdr:colOff>
      <xdr:row>35</xdr:row>
      <xdr:rowOff>112123</xdr:rowOff>
    </xdr:to>
    <xdr:cxnSp macro="">
      <xdr:nvCxnSpPr>
        <xdr:cNvPr id="440" name="直線コネクタ 439">
          <a:extLst>
            <a:ext uri="{FF2B5EF4-FFF2-40B4-BE49-F238E27FC236}">
              <a16:creationId xmlns:a16="http://schemas.microsoft.com/office/drawing/2014/main" id="{21A1BD6A-FEBB-4CAD-8C39-C2EF6E97EA84}"/>
            </a:ext>
          </a:extLst>
        </xdr:cNvPr>
        <xdr:cNvCxnSpPr/>
      </xdr:nvCxnSpPr>
      <xdr:spPr>
        <a:xfrm>
          <a:off x="14592300" y="6029597"/>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28666</xdr:rowOff>
    </xdr:from>
    <xdr:to>
      <xdr:col>72</xdr:col>
      <xdr:colOff>38100</xdr:colOff>
      <xdr:row>34</xdr:row>
      <xdr:rowOff>130266</xdr:rowOff>
    </xdr:to>
    <xdr:sp macro="" textlink="">
      <xdr:nvSpPr>
        <xdr:cNvPr id="441" name="楕円 440">
          <a:extLst>
            <a:ext uri="{FF2B5EF4-FFF2-40B4-BE49-F238E27FC236}">
              <a16:creationId xmlns:a16="http://schemas.microsoft.com/office/drawing/2014/main" id="{7ED2774B-9866-42CA-9768-CE96C9992BE3}"/>
            </a:ext>
          </a:extLst>
        </xdr:cNvPr>
        <xdr:cNvSpPr/>
      </xdr:nvSpPr>
      <xdr:spPr>
        <a:xfrm>
          <a:off x="13652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79466</xdr:rowOff>
    </xdr:from>
    <xdr:to>
      <xdr:col>76</xdr:col>
      <xdr:colOff>114300</xdr:colOff>
      <xdr:row>35</xdr:row>
      <xdr:rowOff>28847</xdr:rowOff>
    </xdr:to>
    <xdr:cxnSp macro="">
      <xdr:nvCxnSpPr>
        <xdr:cNvPr id="442" name="直線コネクタ 441">
          <a:extLst>
            <a:ext uri="{FF2B5EF4-FFF2-40B4-BE49-F238E27FC236}">
              <a16:creationId xmlns:a16="http://schemas.microsoft.com/office/drawing/2014/main" id="{F0F64DFF-C6DF-4B5C-AB11-1C61B79C270B}"/>
            </a:ext>
          </a:extLst>
        </xdr:cNvPr>
        <xdr:cNvCxnSpPr/>
      </xdr:nvCxnSpPr>
      <xdr:spPr>
        <a:xfrm>
          <a:off x="13703300" y="5908766"/>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69487</xdr:rowOff>
    </xdr:from>
    <xdr:to>
      <xdr:col>67</xdr:col>
      <xdr:colOff>101600</xdr:colOff>
      <xdr:row>33</xdr:row>
      <xdr:rowOff>171087</xdr:rowOff>
    </xdr:to>
    <xdr:sp macro="" textlink="">
      <xdr:nvSpPr>
        <xdr:cNvPr id="443" name="楕円 442">
          <a:extLst>
            <a:ext uri="{FF2B5EF4-FFF2-40B4-BE49-F238E27FC236}">
              <a16:creationId xmlns:a16="http://schemas.microsoft.com/office/drawing/2014/main" id="{697F94D9-441D-485E-9760-D5855F4BE1B1}"/>
            </a:ext>
          </a:extLst>
        </xdr:cNvPr>
        <xdr:cNvSpPr/>
      </xdr:nvSpPr>
      <xdr:spPr>
        <a:xfrm>
          <a:off x="12763500" y="57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120287</xdr:rowOff>
    </xdr:from>
    <xdr:to>
      <xdr:col>71</xdr:col>
      <xdr:colOff>177800</xdr:colOff>
      <xdr:row>34</xdr:row>
      <xdr:rowOff>79466</xdr:rowOff>
    </xdr:to>
    <xdr:cxnSp macro="">
      <xdr:nvCxnSpPr>
        <xdr:cNvPr id="444" name="直線コネクタ 443">
          <a:extLst>
            <a:ext uri="{FF2B5EF4-FFF2-40B4-BE49-F238E27FC236}">
              <a16:creationId xmlns:a16="http://schemas.microsoft.com/office/drawing/2014/main" id="{5AAF4C81-1FE0-4BEC-B29F-FE0FBA811185}"/>
            </a:ext>
          </a:extLst>
        </xdr:cNvPr>
        <xdr:cNvCxnSpPr/>
      </xdr:nvCxnSpPr>
      <xdr:spPr>
        <a:xfrm>
          <a:off x="12814300" y="577813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ECEB77D0-2AD9-48B4-9153-9FC5CCEA8D8B}"/>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93634</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A4998B41-89FF-44E6-A848-2AFC797319B6}"/>
            </a:ext>
          </a:extLst>
        </xdr:cNvPr>
        <xdr:cNvSpPr txBox="1"/>
      </xdr:nvSpPr>
      <xdr:spPr>
        <a:xfrm>
          <a:off x="14389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27A32461-11C9-48B2-9767-E74E9689D886}"/>
            </a:ext>
          </a:extLst>
        </xdr:cNvPr>
        <xdr:cNvSpPr txBox="1"/>
      </xdr:nvSpPr>
      <xdr:spPr>
        <a:xfrm>
          <a:off x="13500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57711</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67B473AE-948F-4CD5-9300-249C9EE0520F}"/>
            </a:ext>
          </a:extLst>
        </xdr:cNvPr>
        <xdr:cNvSpPr txBox="1"/>
      </xdr:nvSpPr>
      <xdr:spPr>
        <a:xfrm>
          <a:off x="12611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8000</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54FC5C11-952D-438C-87A6-CFB73E23F3C4}"/>
            </a:ext>
          </a:extLst>
        </xdr:cNvPr>
        <xdr:cNvSpPr txBox="1"/>
      </xdr:nvSpPr>
      <xdr:spPr>
        <a:xfrm>
          <a:off x="152660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96174</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891556D4-B861-4AD9-938B-45A3F8D18826}"/>
            </a:ext>
          </a:extLst>
        </xdr:cNvPr>
        <xdr:cNvSpPr txBox="1"/>
      </xdr:nvSpPr>
      <xdr:spPr>
        <a:xfrm>
          <a:off x="14389744" y="575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146793</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B7B5DD84-9C06-46D5-A2A4-9E84A3F99EF3}"/>
            </a:ext>
          </a:extLst>
        </xdr:cNvPr>
        <xdr:cNvSpPr txBox="1"/>
      </xdr:nvSpPr>
      <xdr:spPr>
        <a:xfrm>
          <a:off x="13500744" y="563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16164</xdr:rowOff>
    </xdr:from>
    <xdr:ext cx="340478" cy="259045"/>
    <xdr:sp macro="" textlink="">
      <xdr:nvSpPr>
        <xdr:cNvPr id="452" name="n_4mainValue【一般廃棄物処理施設】&#10;有形固定資産減価償却率">
          <a:extLst>
            <a:ext uri="{FF2B5EF4-FFF2-40B4-BE49-F238E27FC236}">
              <a16:creationId xmlns:a16="http://schemas.microsoft.com/office/drawing/2014/main" id="{73551F76-7F1D-400E-92E4-4C1DE07B2CDD}"/>
            </a:ext>
          </a:extLst>
        </xdr:cNvPr>
        <xdr:cNvSpPr txBox="1"/>
      </xdr:nvSpPr>
      <xdr:spPr>
        <a:xfrm>
          <a:off x="12644061" y="5502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CF46B6C1-D08D-4F26-BD37-A9614F5188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DE85556-A4E6-4443-91DF-64769424794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E9C8B097-46BC-4A64-965D-CE05B630F9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F2A1167D-2A58-4921-B55E-AA028D7FAF2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EA6990D-FD62-4236-BBC1-7B6BA57CAF0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F84D7770-8A1F-4130-B0D7-E0A8FF5B0F1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4D402782-37BC-42F7-8EE3-580269A13CE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451B15C4-0F40-491A-9DB1-41E10B3E605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D90E9BCA-5665-4484-8E1D-3362479020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F1F0EED-6931-4E94-9D89-5481E10164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74F27910-BF10-4663-A99A-BE673482885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93917D5E-4657-4F21-8E8E-26EAAD31309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49332636-AEF8-4E5D-B33E-717B93D3232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88A0B596-D14A-4988-834A-38D01DCD9AC1}"/>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C6847A39-E678-4539-A435-9E825EFCF03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869F9ADC-6A05-457F-A0DA-1C8B23E6FF35}"/>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7499DC8F-8952-420A-898C-22710265B1A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1D79A9B8-47C0-45EB-956C-28810FDD3259}"/>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1BD34018-E4B9-4CC1-9E0D-D3FAB137384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67DB2DE0-C4AC-4BA8-97BA-5AE9DD2250A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1BE9A88E-0582-4D33-9F4F-08268927994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474" name="直線コネクタ 473">
          <a:extLst>
            <a:ext uri="{FF2B5EF4-FFF2-40B4-BE49-F238E27FC236}">
              <a16:creationId xmlns:a16="http://schemas.microsoft.com/office/drawing/2014/main" id="{730E8668-C997-4465-89FE-0CFB266C5F6C}"/>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578ADBC5-65A7-479B-A3F2-B7CEBD4EE6B7}"/>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476" name="直線コネクタ 475">
          <a:extLst>
            <a:ext uri="{FF2B5EF4-FFF2-40B4-BE49-F238E27FC236}">
              <a16:creationId xmlns:a16="http://schemas.microsoft.com/office/drawing/2014/main" id="{D00C9020-A7AB-4C43-AF16-3D3FED2F2D30}"/>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E3A035B6-6C88-4583-AE15-3B719CFA155F}"/>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478" name="直線コネクタ 477">
          <a:extLst>
            <a:ext uri="{FF2B5EF4-FFF2-40B4-BE49-F238E27FC236}">
              <a16:creationId xmlns:a16="http://schemas.microsoft.com/office/drawing/2014/main" id="{3EB4F146-2059-4432-B198-02BC567AF3E7}"/>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0793E68B-DF91-45E7-B018-4FC6A926E478}"/>
            </a:ext>
          </a:extLst>
        </xdr:cNvPr>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480" name="フローチャート: 判断 479">
          <a:extLst>
            <a:ext uri="{FF2B5EF4-FFF2-40B4-BE49-F238E27FC236}">
              <a16:creationId xmlns:a16="http://schemas.microsoft.com/office/drawing/2014/main" id="{DEBC89B6-11EA-4D95-BA25-3F6708284196}"/>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481" name="フローチャート: 判断 480">
          <a:extLst>
            <a:ext uri="{FF2B5EF4-FFF2-40B4-BE49-F238E27FC236}">
              <a16:creationId xmlns:a16="http://schemas.microsoft.com/office/drawing/2014/main" id="{17A1FCDA-0758-4F00-8BCF-59C26E6AD556}"/>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482" name="フローチャート: 判断 481">
          <a:extLst>
            <a:ext uri="{FF2B5EF4-FFF2-40B4-BE49-F238E27FC236}">
              <a16:creationId xmlns:a16="http://schemas.microsoft.com/office/drawing/2014/main" id="{814DA3DD-9B02-4DE3-B433-C869F965D256}"/>
            </a:ext>
          </a:extLst>
        </xdr:cNvPr>
        <xdr:cNvSpPr/>
      </xdr:nvSpPr>
      <xdr:spPr>
        <a:xfrm>
          <a:off x="20383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483" name="フローチャート: 判断 482">
          <a:extLst>
            <a:ext uri="{FF2B5EF4-FFF2-40B4-BE49-F238E27FC236}">
              <a16:creationId xmlns:a16="http://schemas.microsoft.com/office/drawing/2014/main" id="{727808D6-BF52-40F8-A3B9-DAD1084222A8}"/>
            </a:ext>
          </a:extLst>
        </xdr:cNvPr>
        <xdr:cNvSpPr/>
      </xdr:nvSpPr>
      <xdr:spPr>
        <a:xfrm>
          <a:off x="19494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484" name="フローチャート: 判断 483">
          <a:extLst>
            <a:ext uri="{FF2B5EF4-FFF2-40B4-BE49-F238E27FC236}">
              <a16:creationId xmlns:a16="http://schemas.microsoft.com/office/drawing/2014/main" id="{09DEB2B2-75FA-4FD5-A13A-1F349AC17F2C}"/>
            </a:ext>
          </a:extLst>
        </xdr:cNvPr>
        <xdr:cNvSpPr/>
      </xdr:nvSpPr>
      <xdr:spPr>
        <a:xfrm>
          <a:off x="18605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638CB5A-651E-4AA0-9C8B-A7BAB57B8C5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E9FD9D1-AF3E-40AB-B3DC-D6EAB34B08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F733A57-9421-444F-A958-8D9EB68C23E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D60E442-CBD6-40D0-AD5A-8F23DF3DA0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9E1B17E-4168-4E08-900C-7288446219E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160091</xdr:rowOff>
    </xdr:from>
    <xdr:to>
      <xdr:col>116</xdr:col>
      <xdr:colOff>114300</xdr:colOff>
      <xdr:row>41</xdr:row>
      <xdr:rowOff>90241</xdr:rowOff>
    </xdr:to>
    <xdr:sp macro="" textlink="">
      <xdr:nvSpPr>
        <xdr:cNvPr id="490" name="楕円 489">
          <a:extLst>
            <a:ext uri="{FF2B5EF4-FFF2-40B4-BE49-F238E27FC236}">
              <a16:creationId xmlns:a16="http://schemas.microsoft.com/office/drawing/2014/main" id="{60F9F9B3-8F5C-45AC-BC84-F8603ECBF28F}"/>
            </a:ext>
          </a:extLst>
        </xdr:cNvPr>
        <xdr:cNvSpPr/>
      </xdr:nvSpPr>
      <xdr:spPr>
        <a:xfrm>
          <a:off x="22110700" y="701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101712</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C1199A0C-E77C-4CDF-A491-66CDB2C30C51}"/>
            </a:ext>
          </a:extLst>
        </xdr:cNvPr>
        <xdr:cNvSpPr txBox="1"/>
      </xdr:nvSpPr>
      <xdr:spPr>
        <a:xfrm>
          <a:off x="22199600" y="695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162598</xdr:rowOff>
    </xdr:from>
    <xdr:to>
      <xdr:col>112</xdr:col>
      <xdr:colOff>38100</xdr:colOff>
      <xdr:row>41</xdr:row>
      <xdr:rowOff>92748</xdr:rowOff>
    </xdr:to>
    <xdr:sp macro="" textlink="">
      <xdr:nvSpPr>
        <xdr:cNvPr id="492" name="楕円 491">
          <a:extLst>
            <a:ext uri="{FF2B5EF4-FFF2-40B4-BE49-F238E27FC236}">
              <a16:creationId xmlns:a16="http://schemas.microsoft.com/office/drawing/2014/main" id="{AB622430-3498-4BCA-BDAE-C5F3B718EA38}"/>
            </a:ext>
          </a:extLst>
        </xdr:cNvPr>
        <xdr:cNvSpPr/>
      </xdr:nvSpPr>
      <xdr:spPr>
        <a:xfrm>
          <a:off x="21272500" y="70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39441</xdr:rowOff>
    </xdr:from>
    <xdr:to>
      <xdr:col>116</xdr:col>
      <xdr:colOff>63500</xdr:colOff>
      <xdr:row>41</xdr:row>
      <xdr:rowOff>41948</xdr:rowOff>
    </xdr:to>
    <xdr:cxnSp macro="">
      <xdr:nvCxnSpPr>
        <xdr:cNvPr id="493" name="直線コネクタ 492">
          <a:extLst>
            <a:ext uri="{FF2B5EF4-FFF2-40B4-BE49-F238E27FC236}">
              <a16:creationId xmlns:a16="http://schemas.microsoft.com/office/drawing/2014/main" id="{EB7E6381-68F8-45D5-8DB6-94F765849905}"/>
            </a:ext>
          </a:extLst>
        </xdr:cNvPr>
        <xdr:cNvCxnSpPr/>
      </xdr:nvCxnSpPr>
      <xdr:spPr>
        <a:xfrm flipV="1">
          <a:off x="21323300" y="7068891"/>
          <a:ext cx="8382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170097</xdr:rowOff>
    </xdr:from>
    <xdr:to>
      <xdr:col>107</xdr:col>
      <xdr:colOff>101600</xdr:colOff>
      <xdr:row>41</xdr:row>
      <xdr:rowOff>100247</xdr:rowOff>
    </xdr:to>
    <xdr:sp macro="" textlink="">
      <xdr:nvSpPr>
        <xdr:cNvPr id="494" name="楕円 493">
          <a:extLst>
            <a:ext uri="{FF2B5EF4-FFF2-40B4-BE49-F238E27FC236}">
              <a16:creationId xmlns:a16="http://schemas.microsoft.com/office/drawing/2014/main" id="{30BF177D-B47B-4851-B9B1-1BC42DB31797}"/>
            </a:ext>
          </a:extLst>
        </xdr:cNvPr>
        <xdr:cNvSpPr/>
      </xdr:nvSpPr>
      <xdr:spPr>
        <a:xfrm>
          <a:off x="20383500" y="70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41948</xdr:rowOff>
    </xdr:from>
    <xdr:to>
      <xdr:col>111</xdr:col>
      <xdr:colOff>177800</xdr:colOff>
      <xdr:row>41</xdr:row>
      <xdr:rowOff>49447</xdr:rowOff>
    </xdr:to>
    <xdr:cxnSp macro="">
      <xdr:nvCxnSpPr>
        <xdr:cNvPr id="495" name="直線コネクタ 494">
          <a:extLst>
            <a:ext uri="{FF2B5EF4-FFF2-40B4-BE49-F238E27FC236}">
              <a16:creationId xmlns:a16="http://schemas.microsoft.com/office/drawing/2014/main" id="{9B7E9724-1ACD-4715-AB86-BE5D1423ACD2}"/>
            </a:ext>
          </a:extLst>
        </xdr:cNvPr>
        <xdr:cNvCxnSpPr/>
      </xdr:nvCxnSpPr>
      <xdr:spPr>
        <a:xfrm flipV="1">
          <a:off x="20434300" y="7071398"/>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165374</xdr:rowOff>
    </xdr:from>
    <xdr:to>
      <xdr:col>102</xdr:col>
      <xdr:colOff>165100</xdr:colOff>
      <xdr:row>41</xdr:row>
      <xdr:rowOff>95524</xdr:rowOff>
    </xdr:to>
    <xdr:sp macro="" textlink="">
      <xdr:nvSpPr>
        <xdr:cNvPr id="496" name="楕円 495">
          <a:extLst>
            <a:ext uri="{FF2B5EF4-FFF2-40B4-BE49-F238E27FC236}">
              <a16:creationId xmlns:a16="http://schemas.microsoft.com/office/drawing/2014/main" id="{BEBF52CA-1B2A-41D6-90AA-B85EC77EBE95}"/>
            </a:ext>
          </a:extLst>
        </xdr:cNvPr>
        <xdr:cNvSpPr/>
      </xdr:nvSpPr>
      <xdr:spPr>
        <a:xfrm>
          <a:off x="19494500" y="70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44724</xdr:rowOff>
    </xdr:from>
    <xdr:to>
      <xdr:col>107</xdr:col>
      <xdr:colOff>50800</xdr:colOff>
      <xdr:row>41</xdr:row>
      <xdr:rowOff>49447</xdr:rowOff>
    </xdr:to>
    <xdr:cxnSp macro="">
      <xdr:nvCxnSpPr>
        <xdr:cNvPr id="497" name="直線コネクタ 496">
          <a:extLst>
            <a:ext uri="{FF2B5EF4-FFF2-40B4-BE49-F238E27FC236}">
              <a16:creationId xmlns:a16="http://schemas.microsoft.com/office/drawing/2014/main" id="{B02639EF-A36D-45C3-BFAB-68B8E454F209}"/>
            </a:ext>
          </a:extLst>
        </xdr:cNvPr>
        <xdr:cNvCxnSpPr/>
      </xdr:nvCxnSpPr>
      <xdr:spPr>
        <a:xfrm>
          <a:off x="19545300" y="7074174"/>
          <a:ext cx="8890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2246</xdr:rowOff>
    </xdr:from>
    <xdr:to>
      <xdr:col>98</xdr:col>
      <xdr:colOff>38100</xdr:colOff>
      <xdr:row>41</xdr:row>
      <xdr:rowOff>103846</xdr:rowOff>
    </xdr:to>
    <xdr:sp macro="" textlink="">
      <xdr:nvSpPr>
        <xdr:cNvPr id="498" name="楕円 497">
          <a:extLst>
            <a:ext uri="{FF2B5EF4-FFF2-40B4-BE49-F238E27FC236}">
              <a16:creationId xmlns:a16="http://schemas.microsoft.com/office/drawing/2014/main" id="{297B0EDB-311B-4584-9238-F3BDCAF3B4A2}"/>
            </a:ext>
          </a:extLst>
        </xdr:cNvPr>
        <xdr:cNvSpPr/>
      </xdr:nvSpPr>
      <xdr:spPr>
        <a:xfrm>
          <a:off x="18605500" y="703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44724</xdr:rowOff>
    </xdr:from>
    <xdr:to>
      <xdr:col>102</xdr:col>
      <xdr:colOff>114300</xdr:colOff>
      <xdr:row>41</xdr:row>
      <xdr:rowOff>53046</xdr:rowOff>
    </xdr:to>
    <xdr:cxnSp macro="">
      <xdr:nvCxnSpPr>
        <xdr:cNvPr id="499" name="直線コネクタ 498">
          <a:extLst>
            <a:ext uri="{FF2B5EF4-FFF2-40B4-BE49-F238E27FC236}">
              <a16:creationId xmlns:a16="http://schemas.microsoft.com/office/drawing/2014/main" id="{012A9207-5C77-4957-B00C-7D4662AB2529}"/>
            </a:ext>
          </a:extLst>
        </xdr:cNvPr>
        <xdr:cNvCxnSpPr/>
      </xdr:nvCxnSpPr>
      <xdr:spPr>
        <a:xfrm flipV="1">
          <a:off x="18656300" y="7074174"/>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2BC1EE28-8748-4B8A-AFCC-FDDDB9B98A95}"/>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65022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3012B3A4-ED6C-4CF0-AB71-EA13EE144713}"/>
            </a:ext>
          </a:extLst>
        </xdr:cNvPr>
        <xdr:cNvSpPr txBox="1"/>
      </xdr:nvSpPr>
      <xdr:spPr>
        <a:xfrm>
          <a:off x="20134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76358</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6990B225-8FB3-4E37-89FA-A028276ABA27}"/>
            </a:ext>
          </a:extLst>
        </xdr:cNvPr>
        <xdr:cNvSpPr txBox="1"/>
      </xdr:nvSpPr>
      <xdr:spPr>
        <a:xfrm>
          <a:off x="19245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83002</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A7AF4E17-97F9-45C8-AC2E-55C0B8E99FD1}"/>
            </a:ext>
          </a:extLst>
        </xdr:cNvPr>
        <xdr:cNvSpPr txBox="1"/>
      </xdr:nvSpPr>
      <xdr:spPr>
        <a:xfrm>
          <a:off x="18356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83875</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A5F35B17-3A3E-40D5-85AD-B1B48AE566C7}"/>
            </a:ext>
          </a:extLst>
        </xdr:cNvPr>
        <xdr:cNvSpPr txBox="1"/>
      </xdr:nvSpPr>
      <xdr:spPr>
        <a:xfrm>
          <a:off x="21011095" y="711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91374</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BDC53205-3EB8-41DC-A417-40CCE94FD0C5}"/>
            </a:ext>
          </a:extLst>
        </xdr:cNvPr>
        <xdr:cNvSpPr txBox="1"/>
      </xdr:nvSpPr>
      <xdr:spPr>
        <a:xfrm>
          <a:off x="20134795" y="712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86651</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81D0615E-5DDD-4B66-98FF-CEA0190BD5C3}"/>
            </a:ext>
          </a:extLst>
        </xdr:cNvPr>
        <xdr:cNvSpPr txBox="1"/>
      </xdr:nvSpPr>
      <xdr:spPr>
        <a:xfrm>
          <a:off x="19245795" y="711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94973</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7EE4934D-CD92-44C1-A473-F93D08446138}"/>
            </a:ext>
          </a:extLst>
        </xdr:cNvPr>
        <xdr:cNvSpPr txBox="1"/>
      </xdr:nvSpPr>
      <xdr:spPr>
        <a:xfrm>
          <a:off x="18356795" y="712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51F7039E-CF9F-4C5A-A018-4CB1578EC52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C019F896-F7B7-4B8A-B25E-B8260128961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EAD4519F-754A-419F-89DF-236548AD2BD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BF326015-E87B-4176-A3C2-90BA9FE2F10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D1448901-A4DE-4EEB-8388-25BA43F117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B997040D-E245-4828-9FAC-8ED6F0D80AD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8AD9A776-E718-4F60-BBC8-7BFAA37B0B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BA4CFF26-8A1C-438E-B7DA-EE39D4E7DD0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1A3813AA-3D08-4363-99AF-69C1E93EB0E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87B9B4E0-622F-410A-A7D4-C68A88001A1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9E0748AC-5CBB-4DDE-8138-9989C54B71F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C2A94DB2-950B-417B-B906-50F686120C0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BF3A15CE-EBA7-4B08-BB34-D8E58AE85B4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968ED0B4-D0C0-4CAF-9FB7-681D00893C7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90610264-D386-457D-9FBB-E9744A2C853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B2C1567C-5304-4B10-9248-B0EDDAF6D68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6D4F6098-0ED1-4B62-AC67-948CC5C5575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B700C15E-F045-4926-B2D0-3AEB8E5C086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F277A797-E3E3-412A-9AEE-690855015FD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170A354B-203E-41F8-BA99-8CF5FFEA81C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D568BB7C-BF19-4A58-B8E7-659EC9ABABC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7C78F148-6A97-424B-AABD-C60DCC5A529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09D9CB16-779D-48B1-BB0B-1FCA08D0570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9919F09C-B84F-4D28-96FB-8B806D30E0D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01F69FAB-79BD-4F73-AC2C-00A274C2B3AF}"/>
            </a:ext>
          </a:extLst>
        </xdr:cNvPr>
        <xdr:cNvCxnSpPr/>
      </xdr:nvCxnSpPr>
      <xdr:spPr>
        <a:xfrm flipV="1">
          <a:off x="16318864"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8E7C47FD-AABE-437D-8523-1F92B9B77AB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AB1C8DAD-C339-4F70-B3C6-790D2D6EE609}"/>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D5DAA103-398D-431D-8C2E-D0231DF53EBA}"/>
            </a:ext>
          </a:extLst>
        </xdr:cNvPr>
        <xdr:cNvSpPr txBox="1"/>
      </xdr:nvSpPr>
      <xdr:spPr>
        <a:xfrm>
          <a:off x="16357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536" name="直線コネクタ 535">
          <a:extLst>
            <a:ext uri="{FF2B5EF4-FFF2-40B4-BE49-F238E27FC236}">
              <a16:creationId xmlns:a16="http://schemas.microsoft.com/office/drawing/2014/main" id="{5B84D982-0799-4548-BF9F-A83C3E8F1F8B}"/>
            </a:ext>
          </a:extLst>
        </xdr:cNvPr>
        <xdr:cNvCxnSpPr/>
      </xdr:nvCxnSpPr>
      <xdr:spPr>
        <a:xfrm>
          <a:off x="16230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28592</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5B958250-9079-47EA-BD27-6FF84B476CB3}"/>
            </a:ext>
          </a:extLst>
        </xdr:cNvPr>
        <xdr:cNvSpPr txBox="1"/>
      </xdr:nvSpPr>
      <xdr:spPr>
        <a:xfrm>
          <a:off x="163576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538" name="フローチャート: 判断 537">
          <a:extLst>
            <a:ext uri="{FF2B5EF4-FFF2-40B4-BE49-F238E27FC236}">
              <a16:creationId xmlns:a16="http://schemas.microsoft.com/office/drawing/2014/main" id="{40484E75-C0D9-409F-BD15-B7C3295E256A}"/>
            </a:ext>
          </a:extLst>
        </xdr:cNvPr>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539" name="フローチャート: 判断 538">
          <a:extLst>
            <a:ext uri="{FF2B5EF4-FFF2-40B4-BE49-F238E27FC236}">
              <a16:creationId xmlns:a16="http://schemas.microsoft.com/office/drawing/2014/main" id="{8F5F3F66-D182-4C27-9143-A267B2B12004}"/>
            </a:ext>
          </a:extLst>
        </xdr:cNvPr>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540" name="フローチャート: 判断 539">
          <a:extLst>
            <a:ext uri="{FF2B5EF4-FFF2-40B4-BE49-F238E27FC236}">
              <a16:creationId xmlns:a16="http://schemas.microsoft.com/office/drawing/2014/main" id="{4B27FC35-53A7-45B9-9CF3-A92B0676B2AF}"/>
            </a:ext>
          </a:extLst>
        </xdr:cNvPr>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541" name="フローチャート: 判断 540">
          <a:extLst>
            <a:ext uri="{FF2B5EF4-FFF2-40B4-BE49-F238E27FC236}">
              <a16:creationId xmlns:a16="http://schemas.microsoft.com/office/drawing/2014/main" id="{37EB3D12-3B9C-4E9E-AC6D-181E935786DE}"/>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542" name="フローチャート: 判断 541">
          <a:extLst>
            <a:ext uri="{FF2B5EF4-FFF2-40B4-BE49-F238E27FC236}">
              <a16:creationId xmlns:a16="http://schemas.microsoft.com/office/drawing/2014/main" id="{2CA95FDD-5341-4427-9DD4-744383795254}"/>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1221DC0-202D-48BC-BC57-45DB285647C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DAAEA19-8A06-4D5F-BE8C-F427D8B19B2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EFEEB0E-777A-405C-B992-CEF9EBDDAE9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8AED3D1-6971-4852-9F39-C8009004E92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55CC994-515C-4556-8F82-070DCF0A859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xdr:rowOff>
    </xdr:from>
    <xdr:to>
      <xdr:col>85</xdr:col>
      <xdr:colOff>177800</xdr:colOff>
      <xdr:row>58</xdr:row>
      <xdr:rowOff>102235</xdr:rowOff>
    </xdr:to>
    <xdr:sp macro="" textlink="">
      <xdr:nvSpPr>
        <xdr:cNvPr id="548" name="楕円 547">
          <a:extLst>
            <a:ext uri="{FF2B5EF4-FFF2-40B4-BE49-F238E27FC236}">
              <a16:creationId xmlns:a16="http://schemas.microsoft.com/office/drawing/2014/main" id="{C7FE282E-EA89-48BF-A34B-3DA168D3CC9E}"/>
            </a:ext>
          </a:extLst>
        </xdr:cNvPr>
        <xdr:cNvSpPr/>
      </xdr:nvSpPr>
      <xdr:spPr>
        <a:xfrm>
          <a:off x="162687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23512</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A4E8A658-DC2A-4192-9668-CB7CD1BFC8CC}"/>
            </a:ext>
          </a:extLst>
        </xdr:cNvPr>
        <xdr:cNvSpPr txBox="1"/>
      </xdr:nvSpPr>
      <xdr:spPr>
        <a:xfrm>
          <a:off x="16357600"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133985</xdr:rowOff>
    </xdr:from>
    <xdr:to>
      <xdr:col>81</xdr:col>
      <xdr:colOff>101600</xdr:colOff>
      <xdr:row>58</xdr:row>
      <xdr:rowOff>64135</xdr:rowOff>
    </xdr:to>
    <xdr:sp macro="" textlink="">
      <xdr:nvSpPr>
        <xdr:cNvPr id="550" name="楕円 549">
          <a:extLst>
            <a:ext uri="{FF2B5EF4-FFF2-40B4-BE49-F238E27FC236}">
              <a16:creationId xmlns:a16="http://schemas.microsoft.com/office/drawing/2014/main" id="{30B890A0-FFDE-4F7E-B072-6EDDCCAFEBE1}"/>
            </a:ext>
          </a:extLst>
        </xdr:cNvPr>
        <xdr:cNvSpPr/>
      </xdr:nvSpPr>
      <xdr:spPr>
        <a:xfrm>
          <a:off x="15430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13335</xdr:rowOff>
    </xdr:from>
    <xdr:to>
      <xdr:col>85</xdr:col>
      <xdr:colOff>127000</xdr:colOff>
      <xdr:row>58</xdr:row>
      <xdr:rowOff>51435</xdr:rowOff>
    </xdr:to>
    <xdr:cxnSp macro="">
      <xdr:nvCxnSpPr>
        <xdr:cNvPr id="551" name="直線コネクタ 550">
          <a:extLst>
            <a:ext uri="{FF2B5EF4-FFF2-40B4-BE49-F238E27FC236}">
              <a16:creationId xmlns:a16="http://schemas.microsoft.com/office/drawing/2014/main" id="{1552EB26-8549-4DDE-83A3-7E7CCB5A1D2D}"/>
            </a:ext>
          </a:extLst>
        </xdr:cNvPr>
        <xdr:cNvCxnSpPr/>
      </xdr:nvCxnSpPr>
      <xdr:spPr>
        <a:xfrm>
          <a:off x="15481300" y="99574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95885</xdr:rowOff>
    </xdr:from>
    <xdr:to>
      <xdr:col>76</xdr:col>
      <xdr:colOff>165100</xdr:colOff>
      <xdr:row>58</xdr:row>
      <xdr:rowOff>26035</xdr:rowOff>
    </xdr:to>
    <xdr:sp macro="" textlink="">
      <xdr:nvSpPr>
        <xdr:cNvPr id="552" name="楕円 551">
          <a:extLst>
            <a:ext uri="{FF2B5EF4-FFF2-40B4-BE49-F238E27FC236}">
              <a16:creationId xmlns:a16="http://schemas.microsoft.com/office/drawing/2014/main" id="{4D9EEA8A-B1C9-4AE5-A599-BA4255183028}"/>
            </a:ext>
          </a:extLst>
        </xdr:cNvPr>
        <xdr:cNvSpPr/>
      </xdr:nvSpPr>
      <xdr:spPr>
        <a:xfrm>
          <a:off x="14541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146685</xdr:rowOff>
    </xdr:from>
    <xdr:to>
      <xdr:col>81</xdr:col>
      <xdr:colOff>50800</xdr:colOff>
      <xdr:row>58</xdr:row>
      <xdr:rowOff>13335</xdr:rowOff>
    </xdr:to>
    <xdr:cxnSp macro="">
      <xdr:nvCxnSpPr>
        <xdr:cNvPr id="553" name="直線コネクタ 552">
          <a:extLst>
            <a:ext uri="{FF2B5EF4-FFF2-40B4-BE49-F238E27FC236}">
              <a16:creationId xmlns:a16="http://schemas.microsoft.com/office/drawing/2014/main" id="{1615AA7B-7BA1-4E30-B804-3342FAA2A245}"/>
            </a:ext>
          </a:extLst>
        </xdr:cNvPr>
        <xdr:cNvCxnSpPr/>
      </xdr:nvCxnSpPr>
      <xdr:spPr>
        <a:xfrm>
          <a:off x="14592300" y="99193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57785</xdr:rowOff>
    </xdr:from>
    <xdr:to>
      <xdr:col>72</xdr:col>
      <xdr:colOff>38100</xdr:colOff>
      <xdr:row>57</xdr:row>
      <xdr:rowOff>159385</xdr:rowOff>
    </xdr:to>
    <xdr:sp macro="" textlink="">
      <xdr:nvSpPr>
        <xdr:cNvPr id="554" name="楕円 553">
          <a:extLst>
            <a:ext uri="{FF2B5EF4-FFF2-40B4-BE49-F238E27FC236}">
              <a16:creationId xmlns:a16="http://schemas.microsoft.com/office/drawing/2014/main" id="{2B9E7525-9EDA-4EA9-BA52-A62FDD00432D}"/>
            </a:ext>
          </a:extLst>
        </xdr:cNvPr>
        <xdr:cNvSpPr/>
      </xdr:nvSpPr>
      <xdr:spPr>
        <a:xfrm>
          <a:off x="13652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108585</xdr:rowOff>
    </xdr:from>
    <xdr:to>
      <xdr:col>76</xdr:col>
      <xdr:colOff>114300</xdr:colOff>
      <xdr:row>57</xdr:row>
      <xdr:rowOff>146685</xdr:rowOff>
    </xdr:to>
    <xdr:cxnSp macro="">
      <xdr:nvCxnSpPr>
        <xdr:cNvPr id="555" name="直線コネクタ 554">
          <a:extLst>
            <a:ext uri="{FF2B5EF4-FFF2-40B4-BE49-F238E27FC236}">
              <a16:creationId xmlns:a16="http://schemas.microsoft.com/office/drawing/2014/main" id="{EF09C08D-2266-4DAF-8AEC-6902DC3DB37C}"/>
            </a:ext>
          </a:extLst>
        </xdr:cNvPr>
        <xdr:cNvCxnSpPr/>
      </xdr:nvCxnSpPr>
      <xdr:spPr>
        <a:xfrm>
          <a:off x="13703300" y="98812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114935</xdr:rowOff>
    </xdr:from>
    <xdr:to>
      <xdr:col>67</xdr:col>
      <xdr:colOff>101600</xdr:colOff>
      <xdr:row>58</xdr:row>
      <xdr:rowOff>45085</xdr:rowOff>
    </xdr:to>
    <xdr:sp macro="" textlink="">
      <xdr:nvSpPr>
        <xdr:cNvPr id="556" name="楕円 555">
          <a:extLst>
            <a:ext uri="{FF2B5EF4-FFF2-40B4-BE49-F238E27FC236}">
              <a16:creationId xmlns:a16="http://schemas.microsoft.com/office/drawing/2014/main" id="{EC4B5CDD-1123-494B-BACF-46A9C90E0458}"/>
            </a:ext>
          </a:extLst>
        </xdr:cNvPr>
        <xdr:cNvSpPr/>
      </xdr:nvSpPr>
      <xdr:spPr>
        <a:xfrm>
          <a:off x="12763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108585</xdr:rowOff>
    </xdr:from>
    <xdr:to>
      <xdr:col>71</xdr:col>
      <xdr:colOff>177800</xdr:colOff>
      <xdr:row>57</xdr:row>
      <xdr:rowOff>165735</xdr:rowOff>
    </xdr:to>
    <xdr:cxnSp macro="">
      <xdr:nvCxnSpPr>
        <xdr:cNvPr id="557" name="直線コネクタ 556">
          <a:extLst>
            <a:ext uri="{FF2B5EF4-FFF2-40B4-BE49-F238E27FC236}">
              <a16:creationId xmlns:a16="http://schemas.microsoft.com/office/drawing/2014/main" id="{28997574-AE83-4DA6-8F94-C6D7F2F87BBE}"/>
            </a:ext>
          </a:extLst>
        </xdr:cNvPr>
        <xdr:cNvCxnSpPr/>
      </xdr:nvCxnSpPr>
      <xdr:spPr>
        <a:xfrm flipV="1">
          <a:off x="12814300" y="98812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154322</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DA1C52BB-6C38-439B-9601-47A055E8879E}"/>
            </a:ext>
          </a:extLst>
        </xdr:cNvPr>
        <xdr:cNvSpPr txBox="1"/>
      </xdr:nvSpPr>
      <xdr:spPr>
        <a:xfrm>
          <a:off x="152660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45737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D8C6ACB8-4906-4697-9D79-2CD79568D026}"/>
            </a:ext>
          </a:extLst>
        </xdr:cNvPr>
        <xdr:cNvSpPr txBox="1"/>
      </xdr:nvSpPr>
      <xdr:spPr>
        <a:xfrm>
          <a:off x="14389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652CAB91-F716-41A4-BABD-BF6F84A2CA89}"/>
            </a:ext>
          </a:extLst>
        </xdr:cNvPr>
        <xdr:cNvSpPr txBox="1"/>
      </xdr:nvSpPr>
      <xdr:spPr>
        <a:xfrm>
          <a:off x="13500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66692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AD59ABBA-E14A-492C-A44A-222D46FE93C9}"/>
            </a:ext>
          </a:extLst>
        </xdr:cNvPr>
        <xdr:cNvSpPr txBox="1"/>
      </xdr:nvSpPr>
      <xdr:spPr>
        <a:xfrm>
          <a:off x="12611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80662</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88B65872-DD36-41A9-AF25-D206D1914A1B}"/>
            </a:ext>
          </a:extLst>
        </xdr:cNvPr>
        <xdr:cNvSpPr txBox="1"/>
      </xdr:nvSpPr>
      <xdr:spPr>
        <a:xfrm>
          <a:off x="15266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42562</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FD707F92-15A8-490C-9141-D824F06FCB83}"/>
            </a:ext>
          </a:extLst>
        </xdr:cNvPr>
        <xdr:cNvSpPr txBox="1"/>
      </xdr:nvSpPr>
      <xdr:spPr>
        <a:xfrm>
          <a:off x="14389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4462</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0FADA4F2-5006-44F9-BD2A-7400893862B6}"/>
            </a:ext>
          </a:extLst>
        </xdr:cNvPr>
        <xdr:cNvSpPr txBox="1"/>
      </xdr:nvSpPr>
      <xdr:spPr>
        <a:xfrm>
          <a:off x="13500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61612</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E1786E9D-BFD8-4135-96FF-48E50ED8EA95}"/>
            </a:ext>
          </a:extLst>
        </xdr:cNvPr>
        <xdr:cNvSpPr txBox="1"/>
      </xdr:nvSpPr>
      <xdr:spPr>
        <a:xfrm>
          <a:off x="12611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DFE86261-A5DD-4B50-931D-6DD85A3B8DB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EA37B792-8971-4392-8BF3-8F141E8F75E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EC300972-4D78-4019-AF10-1EB00AD7D0E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ADFBEB5D-A665-4EC4-9B61-2D01BA696B3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D2AC4E83-F0A0-43D5-BC49-721F725356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6774B300-805C-4CC4-99F9-5805A94DE9B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396348EA-DCDA-43C2-822B-43326A799CF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EE15E121-D518-49FC-8D60-61BDF4D5DD6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C64C5D4D-4ED7-47DA-BB6F-314F0CE5423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34552867-ABA8-4423-A585-B00BF5A9ABA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EDB52BAC-953A-4C00-ABAA-4AD0512A9E9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6181BBB0-FC9F-44DE-839D-10A91A04DC7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59A30684-D627-40F3-88BB-C73F12B1E9B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a:extLst>
            <a:ext uri="{FF2B5EF4-FFF2-40B4-BE49-F238E27FC236}">
              <a16:creationId xmlns:a16="http://schemas.microsoft.com/office/drawing/2014/main" id="{9A3341DD-9DDC-4363-95AA-5BC5EA6F994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36EEDBEF-9DB3-4E3F-BA22-D83F9C9E2F5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a:extLst>
            <a:ext uri="{FF2B5EF4-FFF2-40B4-BE49-F238E27FC236}">
              <a16:creationId xmlns:a16="http://schemas.microsoft.com/office/drawing/2014/main" id="{99395B12-DBE8-4EFC-B513-C677DB46E4A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2FCFBAAB-15EC-432D-9D75-BBE162F1DBC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a:extLst>
            <a:ext uri="{FF2B5EF4-FFF2-40B4-BE49-F238E27FC236}">
              <a16:creationId xmlns:a16="http://schemas.microsoft.com/office/drawing/2014/main" id="{88273CD4-9C63-448C-8872-69CA70C6CC1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634BB695-805B-42DF-A0D5-A349A7EF20B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226BD57F-3410-458D-AEDC-B7E8AEAF8EE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15EEC929-A62A-4C0E-8B64-589F1AC61B5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587" name="直線コネクタ 586">
          <a:extLst>
            <a:ext uri="{FF2B5EF4-FFF2-40B4-BE49-F238E27FC236}">
              <a16:creationId xmlns:a16="http://schemas.microsoft.com/office/drawing/2014/main" id="{E999EA87-6317-42A2-BBAA-D6F41FE91B6D}"/>
            </a:ext>
          </a:extLst>
        </xdr:cNvPr>
        <xdr:cNvCxnSpPr/>
      </xdr:nvCxnSpPr>
      <xdr:spPr>
        <a:xfrm flipV="1">
          <a:off x="22160864" y="9740646"/>
          <a:ext cx="0" cy="12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877F9002-3CDF-4C89-8E1D-B77399621273}"/>
            </a:ext>
          </a:extLst>
        </xdr:cNvPr>
        <xdr:cNvSpPr txBox="1"/>
      </xdr:nvSpPr>
      <xdr:spPr>
        <a:xfrm>
          <a:off x="22199600" y="1096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589" name="直線コネクタ 588">
          <a:extLst>
            <a:ext uri="{FF2B5EF4-FFF2-40B4-BE49-F238E27FC236}">
              <a16:creationId xmlns:a16="http://schemas.microsoft.com/office/drawing/2014/main" id="{31E0C7F1-61D7-4644-B902-284E7BFBD9ED}"/>
            </a:ext>
          </a:extLst>
        </xdr:cNvPr>
        <xdr:cNvCxnSpPr/>
      </xdr:nvCxnSpPr>
      <xdr:spPr>
        <a:xfrm>
          <a:off x="22072600" y="1095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ADC7B20D-15CE-40E9-A614-9CE31BECB3F2}"/>
            </a:ext>
          </a:extLst>
        </xdr:cNvPr>
        <xdr:cNvSpPr txBox="1"/>
      </xdr:nvSpPr>
      <xdr:spPr>
        <a:xfrm>
          <a:off x="22199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591" name="直線コネクタ 590">
          <a:extLst>
            <a:ext uri="{FF2B5EF4-FFF2-40B4-BE49-F238E27FC236}">
              <a16:creationId xmlns:a16="http://schemas.microsoft.com/office/drawing/2014/main" id="{9B47D408-B1C8-4F72-A7B9-040965A29128}"/>
            </a:ext>
          </a:extLst>
        </xdr:cNvPr>
        <xdr:cNvCxnSpPr/>
      </xdr:nvCxnSpPr>
      <xdr:spPr>
        <a:xfrm>
          <a:off x="22072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66718</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E40CFF9A-2240-45AC-BE7E-609504081736}"/>
            </a:ext>
          </a:extLst>
        </xdr:cNvPr>
        <xdr:cNvSpPr txBox="1"/>
      </xdr:nvSpPr>
      <xdr:spPr>
        <a:xfrm>
          <a:off x="22199600" y="10696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593" name="フローチャート: 判断 592">
          <a:extLst>
            <a:ext uri="{FF2B5EF4-FFF2-40B4-BE49-F238E27FC236}">
              <a16:creationId xmlns:a16="http://schemas.microsoft.com/office/drawing/2014/main" id="{3467EA0A-DCA5-4E7E-B3C0-BE7156379DE1}"/>
            </a:ext>
          </a:extLst>
        </xdr:cNvPr>
        <xdr:cNvSpPr/>
      </xdr:nvSpPr>
      <xdr:spPr>
        <a:xfrm>
          <a:off x="22110700" y="108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594" name="フローチャート: 判断 593">
          <a:extLst>
            <a:ext uri="{FF2B5EF4-FFF2-40B4-BE49-F238E27FC236}">
              <a16:creationId xmlns:a16="http://schemas.microsoft.com/office/drawing/2014/main" id="{A4235049-51E9-4794-9247-32E240338D17}"/>
            </a:ext>
          </a:extLst>
        </xdr:cNvPr>
        <xdr:cNvSpPr/>
      </xdr:nvSpPr>
      <xdr:spPr>
        <a:xfrm>
          <a:off x="21272500" y="1084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39268</xdr:rowOff>
    </xdr:from>
    <xdr:to>
      <xdr:col>107</xdr:col>
      <xdr:colOff>101600</xdr:colOff>
      <xdr:row>63</xdr:row>
      <xdr:rowOff>140868</xdr:rowOff>
    </xdr:to>
    <xdr:sp macro="" textlink="">
      <xdr:nvSpPr>
        <xdr:cNvPr id="595" name="フローチャート: 判断 594">
          <a:extLst>
            <a:ext uri="{FF2B5EF4-FFF2-40B4-BE49-F238E27FC236}">
              <a16:creationId xmlns:a16="http://schemas.microsoft.com/office/drawing/2014/main" id="{DA69C0DF-5B68-4BD6-A528-358FEB9B2E89}"/>
            </a:ext>
          </a:extLst>
        </xdr:cNvPr>
        <xdr:cNvSpPr/>
      </xdr:nvSpPr>
      <xdr:spPr>
        <a:xfrm>
          <a:off x="20383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596" name="フローチャート: 判断 595">
          <a:extLst>
            <a:ext uri="{FF2B5EF4-FFF2-40B4-BE49-F238E27FC236}">
              <a16:creationId xmlns:a16="http://schemas.microsoft.com/office/drawing/2014/main" id="{0E7F0D3C-28C6-4E71-86A9-47BFC072109D}"/>
            </a:ext>
          </a:extLst>
        </xdr:cNvPr>
        <xdr:cNvSpPr/>
      </xdr:nvSpPr>
      <xdr:spPr>
        <a:xfrm>
          <a:off x="19494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36982</xdr:rowOff>
    </xdr:from>
    <xdr:to>
      <xdr:col>98</xdr:col>
      <xdr:colOff>38100</xdr:colOff>
      <xdr:row>63</xdr:row>
      <xdr:rowOff>138582</xdr:rowOff>
    </xdr:to>
    <xdr:sp macro="" textlink="">
      <xdr:nvSpPr>
        <xdr:cNvPr id="597" name="フローチャート: 判断 596">
          <a:extLst>
            <a:ext uri="{FF2B5EF4-FFF2-40B4-BE49-F238E27FC236}">
              <a16:creationId xmlns:a16="http://schemas.microsoft.com/office/drawing/2014/main" id="{6A9444D2-CBEA-45FB-975E-C8659A564EDA}"/>
            </a:ext>
          </a:extLst>
        </xdr:cNvPr>
        <xdr:cNvSpPr/>
      </xdr:nvSpPr>
      <xdr:spPr>
        <a:xfrm>
          <a:off x="18605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5C34B1F-B4B2-4FAB-87EB-6C29A1B842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1DEAD10E-A6EE-42A9-929B-C32C0AEFEF3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BD60D9BC-8D39-4FF5-9F6C-3321AE68245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6C51799-AD12-43CF-B0EA-3E1F77A820E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AAF27EF-05C5-44AC-A291-06F0E49F14A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89332</xdr:rowOff>
    </xdr:from>
    <xdr:to>
      <xdr:col>116</xdr:col>
      <xdr:colOff>114300</xdr:colOff>
      <xdr:row>64</xdr:row>
      <xdr:rowOff>19482</xdr:rowOff>
    </xdr:to>
    <xdr:sp macro="" textlink="">
      <xdr:nvSpPr>
        <xdr:cNvPr id="603" name="楕円 602">
          <a:extLst>
            <a:ext uri="{FF2B5EF4-FFF2-40B4-BE49-F238E27FC236}">
              <a16:creationId xmlns:a16="http://schemas.microsoft.com/office/drawing/2014/main" id="{3F26EF99-17F0-4254-BA84-AEBDBBAB0F24}"/>
            </a:ext>
          </a:extLst>
        </xdr:cNvPr>
        <xdr:cNvSpPr/>
      </xdr:nvSpPr>
      <xdr:spPr>
        <a:xfrm>
          <a:off x="22110700" y="108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22268</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E08CFE8D-8526-475D-852B-428ED790231C}"/>
            </a:ext>
          </a:extLst>
        </xdr:cNvPr>
        <xdr:cNvSpPr txBox="1"/>
      </xdr:nvSpPr>
      <xdr:spPr>
        <a:xfrm>
          <a:off x="22199600" y="1082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90018</xdr:rowOff>
    </xdr:from>
    <xdr:to>
      <xdr:col>112</xdr:col>
      <xdr:colOff>38100</xdr:colOff>
      <xdr:row>64</xdr:row>
      <xdr:rowOff>20168</xdr:rowOff>
    </xdr:to>
    <xdr:sp macro="" textlink="">
      <xdr:nvSpPr>
        <xdr:cNvPr id="605" name="楕円 604">
          <a:extLst>
            <a:ext uri="{FF2B5EF4-FFF2-40B4-BE49-F238E27FC236}">
              <a16:creationId xmlns:a16="http://schemas.microsoft.com/office/drawing/2014/main" id="{BA21BC24-D0C5-45CE-BD1C-5794D9063FD3}"/>
            </a:ext>
          </a:extLst>
        </xdr:cNvPr>
        <xdr:cNvSpPr/>
      </xdr:nvSpPr>
      <xdr:spPr>
        <a:xfrm>
          <a:off x="21272500" y="1089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140132</xdr:rowOff>
    </xdr:from>
    <xdr:to>
      <xdr:col>116</xdr:col>
      <xdr:colOff>63500</xdr:colOff>
      <xdr:row>63</xdr:row>
      <xdr:rowOff>140818</xdr:rowOff>
    </xdr:to>
    <xdr:cxnSp macro="">
      <xdr:nvCxnSpPr>
        <xdr:cNvPr id="606" name="直線コネクタ 605">
          <a:extLst>
            <a:ext uri="{FF2B5EF4-FFF2-40B4-BE49-F238E27FC236}">
              <a16:creationId xmlns:a16="http://schemas.microsoft.com/office/drawing/2014/main" id="{C0DA5A99-E9D1-4A80-8C6A-D377DFCE0F95}"/>
            </a:ext>
          </a:extLst>
        </xdr:cNvPr>
        <xdr:cNvCxnSpPr/>
      </xdr:nvCxnSpPr>
      <xdr:spPr>
        <a:xfrm flipV="1">
          <a:off x="21323300" y="10941482"/>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90704</xdr:rowOff>
    </xdr:from>
    <xdr:to>
      <xdr:col>107</xdr:col>
      <xdr:colOff>101600</xdr:colOff>
      <xdr:row>64</xdr:row>
      <xdr:rowOff>20854</xdr:rowOff>
    </xdr:to>
    <xdr:sp macro="" textlink="">
      <xdr:nvSpPr>
        <xdr:cNvPr id="607" name="楕円 606">
          <a:extLst>
            <a:ext uri="{FF2B5EF4-FFF2-40B4-BE49-F238E27FC236}">
              <a16:creationId xmlns:a16="http://schemas.microsoft.com/office/drawing/2014/main" id="{2021A494-2388-48AC-BB67-E844DEE3DA53}"/>
            </a:ext>
          </a:extLst>
        </xdr:cNvPr>
        <xdr:cNvSpPr/>
      </xdr:nvSpPr>
      <xdr:spPr>
        <a:xfrm>
          <a:off x="20383500" y="108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140818</xdr:rowOff>
    </xdr:from>
    <xdr:to>
      <xdr:col>111</xdr:col>
      <xdr:colOff>177800</xdr:colOff>
      <xdr:row>63</xdr:row>
      <xdr:rowOff>141504</xdr:rowOff>
    </xdr:to>
    <xdr:cxnSp macro="">
      <xdr:nvCxnSpPr>
        <xdr:cNvPr id="608" name="直線コネクタ 607">
          <a:extLst>
            <a:ext uri="{FF2B5EF4-FFF2-40B4-BE49-F238E27FC236}">
              <a16:creationId xmlns:a16="http://schemas.microsoft.com/office/drawing/2014/main" id="{6CA3A5D3-0E59-4C1E-837C-9D8D302625BA}"/>
            </a:ext>
          </a:extLst>
        </xdr:cNvPr>
        <xdr:cNvCxnSpPr/>
      </xdr:nvCxnSpPr>
      <xdr:spPr>
        <a:xfrm flipV="1">
          <a:off x="20434300" y="1094216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91389</xdr:rowOff>
    </xdr:from>
    <xdr:to>
      <xdr:col>102</xdr:col>
      <xdr:colOff>165100</xdr:colOff>
      <xdr:row>64</xdr:row>
      <xdr:rowOff>21539</xdr:rowOff>
    </xdr:to>
    <xdr:sp macro="" textlink="">
      <xdr:nvSpPr>
        <xdr:cNvPr id="609" name="楕円 608">
          <a:extLst>
            <a:ext uri="{FF2B5EF4-FFF2-40B4-BE49-F238E27FC236}">
              <a16:creationId xmlns:a16="http://schemas.microsoft.com/office/drawing/2014/main" id="{923490E7-3DDE-4C47-BDF4-79A2B2399250}"/>
            </a:ext>
          </a:extLst>
        </xdr:cNvPr>
        <xdr:cNvSpPr/>
      </xdr:nvSpPr>
      <xdr:spPr>
        <a:xfrm>
          <a:off x="19494500" y="108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141504</xdr:rowOff>
    </xdr:from>
    <xdr:to>
      <xdr:col>107</xdr:col>
      <xdr:colOff>50800</xdr:colOff>
      <xdr:row>63</xdr:row>
      <xdr:rowOff>142189</xdr:rowOff>
    </xdr:to>
    <xdr:cxnSp macro="">
      <xdr:nvCxnSpPr>
        <xdr:cNvPr id="610" name="直線コネクタ 609">
          <a:extLst>
            <a:ext uri="{FF2B5EF4-FFF2-40B4-BE49-F238E27FC236}">
              <a16:creationId xmlns:a16="http://schemas.microsoft.com/office/drawing/2014/main" id="{905C49AB-2B12-48C4-A0DA-F54C57EE5E74}"/>
            </a:ext>
          </a:extLst>
        </xdr:cNvPr>
        <xdr:cNvCxnSpPr/>
      </xdr:nvCxnSpPr>
      <xdr:spPr>
        <a:xfrm flipV="1">
          <a:off x="19545300" y="1094285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92075</xdr:rowOff>
    </xdr:from>
    <xdr:to>
      <xdr:col>98</xdr:col>
      <xdr:colOff>38100</xdr:colOff>
      <xdr:row>64</xdr:row>
      <xdr:rowOff>22225</xdr:rowOff>
    </xdr:to>
    <xdr:sp macro="" textlink="">
      <xdr:nvSpPr>
        <xdr:cNvPr id="611" name="楕円 610">
          <a:extLst>
            <a:ext uri="{FF2B5EF4-FFF2-40B4-BE49-F238E27FC236}">
              <a16:creationId xmlns:a16="http://schemas.microsoft.com/office/drawing/2014/main" id="{CED50333-AD7D-4F72-9BBC-4CC9FA7514E3}"/>
            </a:ext>
          </a:extLst>
        </xdr:cNvPr>
        <xdr:cNvSpPr/>
      </xdr:nvSpPr>
      <xdr:spPr>
        <a:xfrm>
          <a:off x="18605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142189</xdr:rowOff>
    </xdr:from>
    <xdr:to>
      <xdr:col>102</xdr:col>
      <xdr:colOff>114300</xdr:colOff>
      <xdr:row>63</xdr:row>
      <xdr:rowOff>142875</xdr:rowOff>
    </xdr:to>
    <xdr:cxnSp macro="">
      <xdr:nvCxnSpPr>
        <xdr:cNvPr id="612" name="直線コネクタ 611">
          <a:extLst>
            <a:ext uri="{FF2B5EF4-FFF2-40B4-BE49-F238E27FC236}">
              <a16:creationId xmlns:a16="http://schemas.microsoft.com/office/drawing/2014/main" id="{E0F0059D-8412-40FC-B108-74D55322C9C7}"/>
            </a:ext>
          </a:extLst>
        </xdr:cNvPr>
        <xdr:cNvCxnSpPr/>
      </xdr:nvCxnSpPr>
      <xdr:spPr>
        <a:xfrm flipV="1">
          <a:off x="18656300" y="1094353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160596</xdr:rowOff>
    </xdr:from>
    <xdr:ext cx="469744" cy="259045"/>
    <xdr:sp macro="" textlink="">
      <xdr:nvSpPr>
        <xdr:cNvPr id="613" name="n_1aveValue【保健センター・保健所】&#10;一人当たり面積">
          <a:extLst>
            <a:ext uri="{FF2B5EF4-FFF2-40B4-BE49-F238E27FC236}">
              <a16:creationId xmlns:a16="http://schemas.microsoft.com/office/drawing/2014/main" id="{1546C13E-CD01-4544-B5B1-CE491170E1DD}"/>
            </a:ext>
          </a:extLst>
        </xdr:cNvPr>
        <xdr:cNvSpPr txBox="1"/>
      </xdr:nvSpPr>
      <xdr:spPr>
        <a:xfrm>
          <a:off x="21075727" y="1061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157395</xdr:rowOff>
    </xdr:from>
    <xdr:ext cx="469744" cy="259045"/>
    <xdr:sp macro="" textlink="">
      <xdr:nvSpPr>
        <xdr:cNvPr id="614" name="n_2aveValue【保健センター・保健所】&#10;一人当たり面積">
          <a:extLst>
            <a:ext uri="{FF2B5EF4-FFF2-40B4-BE49-F238E27FC236}">
              <a16:creationId xmlns:a16="http://schemas.microsoft.com/office/drawing/2014/main" id="{3385778D-08D2-49D4-A2F7-ECDC39FE0ED9}"/>
            </a:ext>
          </a:extLst>
        </xdr:cNvPr>
        <xdr:cNvSpPr txBox="1"/>
      </xdr:nvSpPr>
      <xdr:spPr>
        <a:xfrm>
          <a:off x="20199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151909</xdr:rowOff>
    </xdr:from>
    <xdr:ext cx="469744" cy="259045"/>
    <xdr:sp macro="" textlink="">
      <xdr:nvSpPr>
        <xdr:cNvPr id="615" name="n_3aveValue【保健センター・保健所】&#10;一人当たり面積">
          <a:extLst>
            <a:ext uri="{FF2B5EF4-FFF2-40B4-BE49-F238E27FC236}">
              <a16:creationId xmlns:a16="http://schemas.microsoft.com/office/drawing/2014/main" id="{5CF7B26E-D0F4-4816-801B-89DAE1CDD4D7}"/>
            </a:ext>
          </a:extLst>
        </xdr:cNvPr>
        <xdr:cNvSpPr txBox="1"/>
      </xdr:nvSpPr>
      <xdr:spPr>
        <a:xfrm>
          <a:off x="19310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155109</xdr:rowOff>
    </xdr:from>
    <xdr:ext cx="469744" cy="259045"/>
    <xdr:sp macro="" textlink="">
      <xdr:nvSpPr>
        <xdr:cNvPr id="616" name="n_4aveValue【保健センター・保健所】&#10;一人当たり面積">
          <a:extLst>
            <a:ext uri="{FF2B5EF4-FFF2-40B4-BE49-F238E27FC236}">
              <a16:creationId xmlns:a16="http://schemas.microsoft.com/office/drawing/2014/main" id="{93331651-B0DA-4484-893C-C2BEDF5E8942}"/>
            </a:ext>
          </a:extLst>
        </xdr:cNvPr>
        <xdr:cNvSpPr txBox="1"/>
      </xdr:nvSpPr>
      <xdr:spPr>
        <a:xfrm>
          <a:off x="18421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11295</xdr:rowOff>
    </xdr:from>
    <xdr:ext cx="469744" cy="259045"/>
    <xdr:sp macro="" textlink="">
      <xdr:nvSpPr>
        <xdr:cNvPr id="617" name="n_1mainValue【保健センター・保健所】&#10;一人当たり面積">
          <a:extLst>
            <a:ext uri="{FF2B5EF4-FFF2-40B4-BE49-F238E27FC236}">
              <a16:creationId xmlns:a16="http://schemas.microsoft.com/office/drawing/2014/main" id="{388E7F96-5DA2-4124-BBB0-F90AA6FA1833}"/>
            </a:ext>
          </a:extLst>
        </xdr:cNvPr>
        <xdr:cNvSpPr txBox="1"/>
      </xdr:nvSpPr>
      <xdr:spPr>
        <a:xfrm>
          <a:off x="21075727" y="1098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11981</xdr:rowOff>
    </xdr:from>
    <xdr:ext cx="469744" cy="259045"/>
    <xdr:sp macro="" textlink="">
      <xdr:nvSpPr>
        <xdr:cNvPr id="618" name="n_2mainValue【保健センター・保健所】&#10;一人当たり面積">
          <a:extLst>
            <a:ext uri="{FF2B5EF4-FFF2-40B4-BE49-F238E27FC236}">
              <a16:creationId xmlns:a16="http://schemas.microsoft.com/office/drawing/2014/main" id="{08534016-3983-4B18-BC7F-D77E8903A1C8}"/>
            </a:ext>
          </a:extLst>
        </xdr:cNvPr>
        <xdr:cNvSpPr txBox="1"/>
      </xdr:nvSpPr>
      <xdr:spPr>
        <a:xfrm>
          <a:off x="20199427" y="1098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12666</xdr:rowOff>
    </xdr:from>
    <xdr:ext cx="469744" cy="259045"/>
    <xdr:sp macro="" textlink="">
      <xdr:nvSpPr>
        <xdr:cNvPr id="619" name="n_3mainValue【保健センター・保健所】&#10;一人当たり面積">
          <a:extLst>
            <a:ext uri="{FF2B5EF4-FFF2-40B4-BE49-F238E27FC236}">
              <a16:creationId xmlns:a16="http://schemas.microsoft.com/office/drawing/2014/main" id="{370C2356-8F4C-451D-A72D-52D741D48E50}"/>
            </a:ext>
          </a:extLst>
        </xdr:cNvPr>
        <xdr:cNvSpPr txBox="1"/>
      </xdr:nvSpPr>
      <xdr:spPr>
        <a:xfrm>
          <a:off x="19310427" y="1098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13352</xdr:rowOff>
    </xdr:from>
    <xdr:ext cx="469744" cy="259045"/>
    <xdr:sp macro="" textlink="">
      <xdr:nvSpPr>
        <xdr:cNvPr id="620" name="n_4mainValue【保健センター・保健所】&#10;一人当たり面積">
          <a:extLst>
            <a:ext uri="{FF2B5EF4-FFF2-40B4-BE49-F238E27FC236}">
              <a16:creationId xmlns:a16="http://schemas.microsoft.com/office/drawing/2014/main" id="{D3160672-E06B-4ED5-BEFC-CC45B21EBD30}"/>
            </a:ext>
          </a:extLst>
        </xdr:cNvPr>
        <xdr:cNvSpPr txBox="1"/>
      </xdr:nvSpPr>
      <xdr:spPr>
        <a:xfrm>
          <a:off x="18421427" y="1098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58329C05-0389-4A88-BCAB-77148E53A1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73530E0C-DE10-4BD2-B3A5-357B2A780D0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CA31D9C7-EF42-470E-B035-824EB04891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788F3E52-5831-4120-9D00-95F3C43876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7135478E-CD3D-4826-ACE0-F86057279C4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74D25857-D988-49E3-8CFD-F4788E15B24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462E75B-0D41-490D-BF09-CA12331822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EB6BF1BF-6ADF-4364-8D92-8E5F743BF3F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BA4E4A36-092E-46FC-8997-6EC331E2FCD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A47A9961-269C-4B64-9373-D4A5B10BBB8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794E83DF-6CB2-4769-9AB7-7213920434B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20D394D5-1C82-46E9-8C20-DC526111BBA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067FCC8F-0076-40A7-B961-8E8D69D7664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F65DE949-2156-4CB0-A27E-0239393CFFB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12EFFC74-1812-4E00-89FF-C79A4AADE13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E846E96D-B639-4251-8D5E-179775491C7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E1821E94-150F-4874-8227-7DB99499291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633BAE26-B1C8-4FC0-A2D8-8F47D894ED3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704A08BB-3C75-426A-BA8A-138B6E77926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78A0DA6A-734C-4E48-8454-2B48FBE39B3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1" name="テキスト ボックス 640">
          <a:extLst>
            <a:ext uri="{FF2B5EF4-FFF2-40B4-BE49-F238E27FC236}">
              <a16:creationId xmlns:a16="http://schemas.microsoft.com/office/drawing/2014/main" id="{84F91577-E1D5-45CD-A436-4C7A207CCC84}"/>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F35BDB4B-364E-45F5-924D-5AF5B1D1FB1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E5F5D73D-F707-4BCD-B936-DC582A925AA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4" name="直線コネクタ 643">
          <a:extLst>
            <a:ext uri="{FF2B5EF4-FFF2-40B4-BE49-F238E27FC236}">
              <a16:creationId xmlns:a16="http://schemas.microsoft.com/office/drawing/2014/main" id="{C95772A3-E141-426E-9728-B5985FBD040E}"/>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5" name="【消防施設】&#10;有形固定資産減価償却率最小値テキスト">
          <a:extLst>
            <a:ext uri="{FF2B5EF4-FFF2-40B4-BE49-F238E27FC236}">
              <a16:creationId xmlns:a16="http://schemas.microsoft.com/office/drawing/2014/main" id="{FCF2AB0E-2331-4328-B3DB-536A3747A10C}"/>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6" name="直線コネクタ 645">
          <a:extLst>
            <a:ext uri="{FF2B5EF4-FFF2-40B4-BE49-F238E27FC236}">
              <a16:creationId xmlns:a16="http://schemas.microsoft.com/office/drawing/2014/main" id="{63B358B3-EB18-494D-8778-551EB21D069F}"/>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7" name="【消防施設】&#10;有形固定資産減価償却率最大値テキスト">
          <a:extLst>
            <a:ext uri="{FF2B5EF4-FFF2-40B4-BE49-F238E27FC236}">
              <a16:creationId xmlns:a16="http://schemas.microsoft.com/office/drawing/2014/main" id="{35DEAA26-FEAD-4D39-B0DC-67960AADECEE}"/>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8" name="直線コネクタ 647">
          <a:extLst>
            <a:ext uri="{FF2B5EF4-FFF2-40B4-BE49-F238E27FC236}">
              <a16:creationId xmlns:a16="http://schemas.microsoft.com/office/drawing/2014/main" id="{52665BC3-080D-4BDA-9E4D-FEC332F58ECA}"/>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03D77AC0-7EF7-443B-80F1-FD023514C1BD}"/>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50" name="フローチャート: 判断 649">
          <a:extLst>
            <a:ext uri="{FF2B5EF4-FFF2-40B4-BE49-F238E27FC236}">
              <a16:creationId xmlns:a16="http://schemas.microsoft.com/office/drawing/2014/main" id="{E1409D21-1B93-4A0B-934C-7BC1A7E7D76A}"/>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651" name="フローチャート: 判断 650">
          <a:extLst>
            <a:ext uri="{FF2B5EF4-FFF2-40B4-BE49-F238E27FC236}">
              <a16:creationId xmlns:a16="http://schemas.microsoft.com/office/drawing/2014/main" id="{FB40E561-17AB-4D47-969D-E553B91A4214}"/>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652" name="フローチャート: 判断 651">
          <a:extLst>
            <a:ext uri="{FF2B5EF4-FFF2-40B4-BE49-F238E27FC236}">
              <a16:creationId xmlns:a16="http://schemas.microsoft.com/office/drawing/2014/main" id="{A40BF01F-C728-4B6E-81F5-678D829D4603}"/>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653" name="フローチャート: 判断 652">
          <a:extLst>
            <a:ext uri="{FF2B5EF4-FFF2-40B4-BE49-F238E27FC236}">
              <a16:creationId xmlns:a16="http://schemas.microsoft.com/office/drawing/2014/main" id="{4DFC0894-44F2-4311-BD27-35B39BE922CF}"/>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654" name="フローチャート: 判断 653">
          <a:extLst>
            <a:ext uri="{FF2B5EF4-FFF2-40B4-BE49-F238E27FC236}">
              <a16:creationId xmlns:a16="http://schemas.microsoft.com/office/drawing/2014/main" id="{2CAD3F7F-1405-4861-9EA2-07A48D7B3C74}"/>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AC0E2DB9-2B22-4B1C-B3F4-F81A3C80320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B2979365-7136-4E0E-8573-932FA01DDD4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DF74D9F-782C-4145-A9BC-C08B0AC412A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EDDA5C11-5EBA-4E57-A15B-C104510D77C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408F9624-E730-41B3-A9FC-44356104BB9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163830</xdr:rowOff>
    </xdr:from>
    <xdr:to>
      <xdr:col>85</xdr:col>
      <xdr:colOff>177800</xdr:colOff>
      <xdr:row>83</xdr:row>
      <xdr:rowOff>93980</xdr:rowOff>
    </xdr:to>
    <xdr:sp macro="" textlink="">
      <xdr:nvSpPr>
        <xdr:cNvPr id="660" name="楕円 659">
          <a:extLst>
            <a:ext uri="{FF2B5EF4-FFF2-40B4-BE49-F238E27FC236}">
              <a16:creationId xmlns:a16="http://schemas.microsoft.com/office/drawing/2014/main" id="{0494B51C-1CA8-45F1-92DF-4DD71D05E489}"/>
            </a:ext>
          </a:extLst>
        </xdr:cNvPr>
        <xdr:cNvSpPr/>
      </xdr:nvSpPr>
      <xdr:spPr>
        <a:xfrm>
          <a:off x="16268700" y="142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142257</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E166A662-351F-4EA0-BE38-BFCA22FC4956}"/>
            </a:ext>
          </a:extLst>
        </xdr:cNvPr>
        <xdr:cNvSpPr txBox="1"/>
      </xdr:nvSpPr>
      <xdr:spPr>
        <a:xfrm>
          <a:off x="16357600" y="1420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139700</xdr:rowOff>
    </xdr:from>
    <xdr:to>
      <xdr:col>81</xdr:col>
      <xdr:colOff>101600</xdr:colOff>
      <xdr:row>83</xdr:row>
      <xdr:rowOff>69850</xdr:rowOff>
    </xdr:to>
    <xdr:sp macro="" textlink="">
      <xdr:nvSpPr>
        <xdr:cNvPr id="662" name="楕円 661">
          <a:extLst>
            <a:ext uri="{FF2B5EF4-FFF2-40B4-BE49-F238E27FC236}">
              <a16:creationId xmlns:a16="http://schemas.microsoft.com/office/drawing/2014/main" id="{D59A5C65-162A-4207-A108-E2A0D4DFAA8A}"/>
            </a:ext>
          </a:extLst>
        </xdr:cNvPr>
        <xdr:cNvSpPr/>
      </xdr:nvSpPr>
      <xdr:spPr>
        <a:xfrm>
          <a:off x="15430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19050</xdr:rowOff>
    </xdr:from>
    <xdr:to>
      <xdr:col>85</xdr:col>
      <xdr:colOff>127000</xdr:colOff>
      <xdr:row>83</xdr:row>
      <xdr:rowOff>43180</xdr:rowOff>
    </xdr:to>
    <xdr:cxnSp macro="">
      <xdr:nvCxnSpPr>
        <xdr:cNvPr id="663" name="直線コネクタ 662">
          <a:extLst>
            <a:ext uri="{FF2B5EF4-FFF2-40B4-BE49-F238E27FC236}">
              <a16:creationId xmlns:a16="http://schemas.microsoft.com/office/drawing/2014/main" id="{6886AF42-DAA3-4911-9FB8-840BE811A305}"/>
            </a:ext>
          </a:extLst>
        </xdr:cNvPr>
        <xdr:cNvCxnSpPr/>
      </xdr:nvCxnSpPr>
      <xdr:spPr>
        <a:xfrm>
          <a:off x="15481300" y="142494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85089</xdr:rowOff>
    </xdr:from>
    <xdr:to>
      <xdr:col>76</xdr:col>
      <xdr:colOff>165100</xdr:colOff>
      <xdr:row>83</xdr:row>
      <xdr:rowOff>15239</xdr:rowOff>
    </xdr:to>
    <xdr:sp macro="" textlink="">
      <xdr:nvSpPr>
        <xdr:cNvPr id="664" name="楕円 663">
          <a:extLst>
            <a:ext uri="{FF2B5EF4-FFF2-40B4-BE49-F238E27FC236}">
              <a16:creationId xmlns:a16="http://schemas.microsoft.com/office/drawing/2014/main" id="{F9BAFB96-3A35-46C5-85E4-2B291DD433FC}"/>
            </a:ext>
          </a:extLst>
        </xdr:cNvPr>
        <xdr:cNvSpPr/>
      </xdr:nvSpPr>
      <xdr:spPr>
        <a:xfrm>
          <a:off x="145415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135889</xdr:rowOff>
    </xdr:from>
    <xdr:to>
      <xdr:col>81</xdr:col>
      <xdr:colOff>50800</xdr:colOff>
      <xdr:row>83</xdr:row>
      <xdr:rowOff>19050</xdr:rowOff>
    </xdr:to>
    <xdr:cxnSp macro="">
      <xdr:nvCxnSpPr>
        <xdr:cNvPr id="665" name="直線コネクタ 664">
          <a:extLst>
            <a:ext uri="{FF2B5EF4-FFF2-40B4-BE49-F238E27FC236}">
              <a16:creationId xmlns:a16="http://schemas.microsoft.com/office/drawing/2014/main" id="{9A338BF5-AFEC-4875-92CE-E33CD032202A}"/>
            </a:ext>
          </a:extLst>
        </xdr:cNvPr>
        <xdr:cNvCxnSpPr/>
      </xdr:nvCxnSpPr>
      <xdr:spPr>
        <a:xfrm>
          <a:off x="14592300" y="14194789"/>
          <a:ext cx="889000" cy="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148589</xdr:rowOff>
    </xdr:from>
    <xdr:to>
      <xdr:col>72</xdr:col>
      <xdr:colOff>38100</xdr:colOff>
      <xdr:row>83</xdr:row>
      <xdr:rowOff>78739</xdr:rowOff>
    </xdr:to>
    <xdr:sp macro="" textlink="">
      <xdr:nvSpPr>
        <xdr:cNvPr id="666" name="楕円 665">
          <a:extLst>
            <a:ext uri="{FF2B5EF4-FFF2-40B4-BE49-F238E27FC236}">
              <a16:creationId xmlns:a16="http://schemas.microsoft.com/office/drawing/2014/main" id="{08535834-099D-41BE-A355-940B0F6A70DF}"/>
            </a:ext>
          </a:extLst>
        </xdr:cNvPr>
        <xdr:cNvSpPr/>
      </xdr:nvSpPr>
      <xdr:spPr>
        <a:xfrm>
          <a:off x="13652500" y="1420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135889</xdr:rowOff>
    </xdr:from>
    <xdr:to>
      <xdr:col>76</xdr:col>
      <xdr:colOff>114300</xdr:colOff>
      <xdr:row>83</xdr:row>
      <xdr:rowOff>27939</xdr:rowOff>
    </xdr:to>
    <xdr:cxnSp macro="">
      <xdr:nvCxnSpPr>
        <xdr:cNvPr id="667" name="直線コネクタ 666">
          <a:extLst>
            <a:ext uri="{FF2B5EF4-FFF2-40B4-BE49-F238E27FC236}">
              <a16:creationId xmlns:a16="http://schemas.microsoft.com/office/drawing/2014/main" id="{AC87E6EB-BB1B-4299-AD95-4516B4EEA05B}"/>
            </a:ext>
          </a:extLst>
        </xdr:cNvPr>
        <xdr:cNvCxnSpPr/>
      </xdr:nvCxnSpPr>
      <xdr:spPr>
        <a:xfrm flipV="1">
          <a:off x="13703300" y="14194789"/>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64770</xdr:rowOff>
    </xdr:from>
    <xdr:to>
      <xdr:col>67</xdr:col>
      <xdr:colOff>101600</xdr:colOff>
      <xdr:row>82</xdr:row>
      <xdr:rowOff>166370</xdr:rowOff>
    </xdr:to>
    <xdr:sp macro="" textlink="">
      <xdr:nvSpPr>
        <xdr:cNvPr id="668" name="楕円 667">
          <a:extLst>
            <a:ext uri="{FF2B5EF4-FFF2-40B4-BE49-F238E27FC236}">
              <a16:creationId xmlns:a16="http://schemas.microsoft.com/office/drawing/2014/main" id="{7BA2F0A1-8C02-4B9A-884E-637BA19AEFFC}"/>
            </a:ext>
          </a:extLst>
        </xdr:cNvPr>
        <xdr:cNvSpPr/>
      </xdr:nvSpPr>
      <xdr:spPr>
        <a:xfrm>
          <a:off x="12763500" y="141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115570</xdr:rowOff>
    </xdr:from>
    <xdr:to>
      <xdr:col>71</xdr:col>
      <xdr:colOff>177800</xdr:colOff>
      <xdr:row>83</xdr:row>
      <xdr:rowOff>27939</xdr:rowOff>
    </xdr:to>
    <xdr:cxnSp macro="">
      <xdr:nvCxnSpPr>
        <xdr:cNvPr id="669" name="直線コネクタ 668">
          <a:extLst>
            <a:ext uri="{FF2B5EF4-FFF2-40B4-BE49-F238E27FC236}">
              <a16:creationId xmlns:a16="http://schemas.microsoft.com/office/drawing/2014/main" id="{820D471B-775D-4826-A0C5-DFD1C8AC6636}"/>
            </a:ext>
          </a:extLst>
        </xdr:cNvPr>
        <xdr:cNvCxnSpPr/>
      </xdr:nvCxnSpPr>
      <xdr:spPr>
        <a:xfrm>
          <a:off x="12814300" y="141744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670" name="n_1aveValue【消防施設】&#10;有形固定資産減価償却率">
          <a:extLst>
            <a:ext uri="{FF2B5EF4-FFF2-40B4-BE49-F238E27FC236}">
              <a16:creationId xmlns:a16="http://schemas.microsoft.com/office/drawing/2014/main" id="{A642B008-AB7D-427A-90EE-87C67C6B474E}"/>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57166</xdr:rowOff>
    </xdr:from>
    <xdr:ext cx="405111" cy="259045"/>
    <xdr:sp macro="" textlink="">
      <xdr:nvSpPr>
        <xdr:cNvPr id="671" name="n_2aveValue【消防施設】&#10;有形固定資産減価償却率">
          <a:extLst>
            <a:ext uri="{FF2B5EF4-FFF2-40B4-BE49-F238E27FC236}">
              <a16:creationId xmlns:a16="http://schemas.microsoft.com/office/drawing/2014/main" id="{442FFCC0-0D5B-496A-B498-935B76C24A75}"/>
            </a:ext>
          </a:extLst>
        </xdr:cNvPr>
        <xdr:cNvSpPr txBox="1"/>
      </xdr:nvSpPr>
      <xdr:spPr>
        <a:xfrm>
          <a:off x="14389744"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672" name="n_3aveValue【消防施設】&#10;有形固定資産減価償却率">
          <a:extLst>
            <a:ext uri="{FF2B5EF4-FFF2-40B4-BE49-F238E27FC236}">
              <a16:creationId xmlns:a16="http://schemas.microsoft.com/office/drawing/2014/main" id="{9F92A438-79AC-482F-B1FC-DF3782017E62}"/>
            </a:ext>
          </a:extLst>
        </xdr:cNvPr>
        <xdr:cNvSpPr txBox="1"/>
      </xdr:nvSpPr>
      <xdr:spPr>
        <a:xfrm>
          <a:off x="13500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673" name="n_4aveValue【消防施設】&#10;有形固定資産減価償却率">
          <a:extLst>
            <a:ext uri="{FF2B5EF4-FFF2-40B4-BE49-F238E27FC236}">
              <a16:creationId xmlns:a16="http://schemas.microsoft.com/office/drawing/2014/main" id="{4A90BFC6-D926-4D44-83D0-DD5E2B47255D}"/>
            </a:ext>
          </a:extLst>
        </xdr:cNvPr>
        <xdr:cNvSpPr txBox="1"/>
      </xdr:nvSpPr>
      <xdr:spPr>
        <a:xfrm>
          <a:off x="12611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60977</xdr:rowOff>
    </xdr:from>
    <xdr:ext cx="405111" cy="259045"/>
    <xdr:sp macro="" textlink="">
      <xdr:nvSpPr>
        <xdr:cNvPr id="674" name="n_1mainValue【消防施設】&#10;有形固定資産減価償却率">
          <a:extLst>
            <a:ext uri="{FF2B5EF4-FFF2-40B4-BE49-F238E27FC236}">
              <a16:creationId xmlns:a16="http://schemas.microsoft.com/office/drawing/2014/main" id="{DCD4DBD5-B732-4788-83D7-9BF94AAC972F}"/>
            </a:ext>
          </a:extLst>
        </xdr:cNvPr>
        <xdr:cNvSpPr txBox="1"/>
      </xdr:nvSpPr>
      <xdr:spPr>
        <a:xfrm>
          <a:off x="15266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6366</xdr:rowOff>
    </xdr:from>
    <xdr:ext cx="405111" cy="259045"/>
    <xdr:sp macro="" textlink="">
      <xdr:nvSpPr>
        <xdr:cNvPr id="675" name="n_2mainValue【消防施設】&#10;有形固定資産減価償却率">
          <a:extLst>
            <a:ext uri="{FF2B5EF4-FFF2-40B4-BE49-F238E27FC236}">
              <a16:creationId xmlns:a16="http://schemas.microsoft.com/office/drawing/2014/main" id="{BCA429B6-109B-4758-93CA-6C12FC568007}"/>
            </a:ext>
          </a:extLst>
        </xdr:cNvPr>
        <xdr:cNvSpPr txBox="1"/>
      </xdr:nvSpPr>
      <xdr:spPr>
        <a:xfrm>
          <a:off x="14389744" y="1423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69866</xdr:rowOff>
    </xdr:from>
    <xdr:ext cx="405111" cy="259045"/>
    <xdr:sp macro="" textlink="">
      <xdr:nvSpPr>
        <xdr:cNvPr id="676" name="n_3mainValue【消防施設】&#10;有形固定資産減価償却率">
          <a:extLst>
            <a:ext uri="{FF2B5EF4-FFF2-40B4-BE49-F238E27FC236}">
              <a16:creationId xmlns:a16="http://schemas.microsoft.com/office/drawing/2014/main" id="{0AE6C576-A8BD-46F3-9EC1-628B236139BA}"/>
            </a:ext>
          </a:extLst>
        </xdr:cNvPr>
        <xdr:cNvSpPr txBox="1"/>
      </xdr:nvSpPr>
      <xdr:spPr>
        <a:xfrm>
          <a:off x="13500744" y="1430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157497</xdr:rowOff>
    </xdr:from>
    <xdr:ext cx="405111" cy="259045"/>
    <xdr:sp macro="" textlink="">
      <xdr:nvSpPr>
        <xdr:cNvPr id="677" name="n_4mainValue【消防施設】&#10;有形固定資産減価償却率">
          <a:extLst>
            <a:ext uri="{FF2B5EF4-FFF2-40B4-BE49-F238E27FC236}">
              <a16:creationId xmlns:a16="http://schemas.microsoft.com/office/drawing/2014/main" id="{AF7F538F-64D1-4297-B284-0BBE0AACB90F}"/>
            </a:ext>
          </a:extLst>
        </xdr:cNvPr>
        <xdr:cNvSpPr txBox="1"/>
      </xdr:nvSpPr>
      <xdr:spPr>
        <a:xfrm>
          <a:off x="12611744" y="1421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9AEA84DD-7083-4B6E-A613-9AD6756A743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4B9CCE17-5AE8-486D-A5A7-DC1696F2361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50EC3F5C-D112-439C-BF31-254FBA1A9F7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93BDDAC7-AC82-47EB-AF2B-F4BEA2CC3F2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0AC384AB-CFCE-42A1-8A91-ECA284A6175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5F6F43E4-767B-41C1-88DA-07529C8A22B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CFD266FB-9209-4805-AAEA-B677F24C32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6C7C8FB3-F708-4211-BE56-6E32BAF3FA4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A95B5F66-CA2C-463D-8774-B04D89A2D82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53617A3E-4096-4299-AF47-538D19D6A08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272BC62A-70BD-4136-BB84-ACE0B6A2EEC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2C2F7A80-156E-402C-9093-9EB0C2BE491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D662C68A-DA33-4012-BD5C-E5B84A9411F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0228EFC2-6F3D-439D-835C-FC3A913CC48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4468E608-6553-477F-A5DC-296F1F84939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5C76E03D-D263-434E-9ECD-7EE879FFD25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414A3E58-77FD-4035-8393-666925B4F2A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C7E820EC-FBE4-49A0-A1D9-701B5A0CA1E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20C3304E-F06A-4A12-93F2-9BA40D365ED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FD36450C-0897-45C8-AA91-6ED887E3130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2C3A61F8-3757-4CE8-A5AA-93718F1BA49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2E9E3C39-3F0E-49AC-B4A5-1A7BFB7C14B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a:extLst>
            <a:ext uri="{FF2B5EF4-FFF2-40B4-BE49-F238E27FC236}">
              <a16:creationId xmlns:a16="http://schemas.microsoft.com/office/drawing/2014/main" id="{791A3F97-5269-42D8-BB08-EFC752487A9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701" name="直線コネクタ 700">
          <a:extLst>
            <a:ext uri="{FF2B5EF4-FFF2-40B4-BE49-F238E27FC236}">
              <a16:creationId xmlns:a16="http://schemas.microsoft.com/office/drawing/2014/main" id="{2581FDCF-8DF8-4D94-959C-0EC8A1BDCDB7}"/>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702" name="【消防施設】&#10;一人当たり面積最小値テキスト">
          <a:extLst>
            <a:ext uri="{FF2B5EF4-FFF2-40B4-BE49-F238E27FC236}">
              <a16:creationId xmlns:a16="http://schemas.microsoft.com/office/drawing/2014/main" id="{DBC159ED-A541-4EE0-AE07-05401AB14B49}"/>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703" name="直線コネクタ 702">
          <a:extLst>
            <a:ext uri="{FF2B5EF4-FFF2-40B4-BE49-F238E27FC236}">
              <a16:creationId xmlns:a16="http://schemas.microsoft.com/office/drawing/2014/main" id="{9187FC19-D1DD-4BC4-9113-B64B486A3583}"/>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704" name="【消防施設】&#10;一人当たり面積最大値テキスト">
          <a:extLst>
            <a:ext uri="{FF2B5EF4-FFF2-40B4-BE49-F238E27FC236}">
              <a16:creationId xmlns:a16="http://schemas.microsoft.com/office/drawing/2014/main" id="{91D8E3D2-4416-402E-B77A-D5B08B0ABF75}"/>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705" name="直線コネクタ 704">
          <a:extLst>
            <a:ext uri="{FF2B5EF4-FFF2-40B4-BE49-F238E27FC236}">
              <a16:creationId xmlns:a16="http://schemas.microsoft.com/office/drawing/2014/main" id="{6F77A9E3-D026-4E77-83A6-47DCBD856AF6}"/>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706" name="【消防施設】&#10;一人当たり面積平均値テキスト">
          <a:extLst>
            <a:ext uri="{FF2B5EF4-FFF2-40B4-BE49-F238E27FC236}">
              <a16:creationId xmlns:a16="http://schemas.microsoft.com/office/drawing/2014/main" id="{BDE2F068-419F-4CA9-93D3-57851347F292}"/>
            </a:ext>
          </a:extLst>
        </xdr:cNvPr>
        <xdr:cNvSpPr txBox="1"/>
      </xdr:nvSpPr>
      <xdr:spPr>
        <a:xfrm>
          <a:off x="22199600" y="14542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07" name="フローチャート: 判断 706">
          <a:extLst>
            <a:ext uri="{FF2B5EF4-FFF2-40B4-BE49-F238E27FC236}">
              <a16:creationId xmlns:a16="http://schemas.microsoft.com/office/drawing/2014/main" id="{CE97E2F2-ECEF-4215-89EB-1AB84F5C3D01}"/>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708" name="フローチャート: 判断 707">
          <a:extLst>
            <a:ext uri="{FF2B5EF4-FFF2-40B4-BE49-F238E27FC236}">
              <a16:creationId xmlns:a16="http://schemas.microsoft.com/office/drawing/2014/main" id="{D9EA6025-D238-443D-829A-A51F23B8F2BB}"/>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709" name="フローチャート: 判断 708">
          <a:extLst>
            <a:ext uri="{FF2B5EF4-FFF2-40B4-BE49-F238E27FC236}">
              <a16:creationId xmlns:a16="http://schemas.microsoft.com/office/drawing/2014/main" id="{05A9E476-22B0-4212-848B-F461A5BC917F}"/>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710" name="フローチャート: 判断 709">
          <a:extLst>
            <a:ext uri="{FF2B5EF4-FFF2-40B4-BE49-F238E27FC236}">
              <a16:creationId xmlns:a16="http://schemas.microsoft.com/office/drawing/2014/main" id="{9586039C-9D09-4218-81B5-A8682C561EFA}"/>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711" name="フローチャート: 判断 710">
          <a:extLst>
            <a:ext uri="{FF2B5EF4-FFF2-40B4-BE49-F238E27FC236}">
              <a16:creationId xmlns:a16="http://schemas.microsoft.com/office/drawing/2014/main" id="{1CCD2130-AB33-48B7-B1C5-C4310AA43B75}"/>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893DF3D-4EF7-448E-BAFE-C6E155E09C1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6403A82-F391-4C97-9592-BD3E6832E3E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63D18AF-DC63-4798-A407-5CF300229C3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A999CD07-D00A-4470-84DF-890C591DFFC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F1BCE23-9094-4161-985C-EA2E609F12C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8637</xdr:rowOff>
    </xdr:from>
    <xdr:to>
      <xdr:col>116</xdr:col>
      <xdr:colOff>114300</xdr:colOff>
      <xdr:row>86</xdr:row>
      <xdr:rowOff>110237</xdr:rowOff>
    </xdr:to>
    <xdr:sp macro="" textlink="">
      <xdr:nvSpPr>
        <xdr:cNvPr id="717" name="楕円 716">
          <a:extLst>
            <a:ext uri="{FF2B5EF4-FFF2-40B4-BE49-F238E27FC236}">
              <a16:creationId xmlns:a16="http://schemas.microsoft.com/office/drawing/2014/main" id="{050CCD1C-7C47-445A-A49D-CC077B331421}"/>
            </a:ext>
          </a:extLst>
        </xdr:cNvPr>
        <xdr:cNvSpPr/>
      </xdr:nvSpPr>
      <xdr:spPr>
        <a:xfrm>
          <a:off x="22110700" y="1475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96030</xdr:rowOff>
    </xdr:from>
    <xdr:ext cx="469744" cy="259045"/>
    <xdr:sp macro="" textlink="">
      <xdr:nvSpPr>
        <xdr:cNvPr id="718" name="【消防施設】&#10;一人当たり面積該当値テキスト">
          <a:extLst>
            <a:ext uri="{FF2B5EF4-FFF2-40B4-BE49-F238E27FC236}">
              <a16:creationId xmlns:a16="http://schemas.microsoft.com/office/drawing/2014/main" id="{3192DBC0-6366-44FC-B2CD-00B23838C05E}"/>
            </a:ext>
          </a:extLst>
        </xdr:cNvPr>
        <xdr:cNvSpPr txBox="1"/>
      </xdr:nvSpPr>
      <xdr:spPr>
        <a:xfrm>
          <a:off x="22199600" y="1466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719" name="楕円 718">
          <a:extLst>
            <a:ext uri="{FF2B5EF4-FFF2-40B4-BE49-F238E27FC236}">
              <a16:creationId xmlns:a16="http://schemas.microsoft.com/office/drawing/2014/main" id="{CF549BB5-A658-4CF7-81A5-EBF21C07893B}"/>
            </a:ext>
          </a:extLst>
        </xdr:cNvPr>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59437</xdr:rowOff>
    </xdr:from>
    <xdr:to>
      <xdr:col>116</xdr:col>
      <xdr:colOff>63500</xdr:colOff>
      <xdr:row>86</xdr:row>
      <xdr:rowOff>60961</xdr:rowOff>
    </xdr:to>
    <xdr:cxnSp macro="">
      <xdr:nvCxnSpPr>
        <xdr:cNvPr id="720" name="直線コネクタ 719">
          <a:extLst>
            <a:ext uri="{FF2B5EF4-FFF2-40B4-BE49-F238E27FC236}">
              <a16:creationId xmlns:a16="http://schemas.microsoft.com/office/drawing/2014/main" id="{93A9F80F-F141-487A-95FA-D57E5733812F}"/>
            </a:ext>
          </a:extLst>
        </xdr:cNvPr>
        <xdr:cNvCxnSpPr/>
      </xdr:nvCxnSpPr>
      <xdr:spPr>
        <a:xfrm flipV="1">
          <a:off x="21323300" y="1480413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34544</xdr:rowOff>
    </xdr:from>
    <xdr:to>
      <xdr:col>107</xdr:col>
      <xdr:colOff>101600</xdr:colOff>
      <xdr:row>86</xdr:row>
      <xdr:rowOff>136144</xdr:rowOff>
    </xdr:to>
    <xdr:sp macro="" textlink="">
      <xdr:nvSpPr>
        <xdr:cNvPr id="721" name="楕円 720">
          <a:extLst>
            <a:ext uri="{FF2B5EF4-FFF2-40B4-BE49-F238E27FC236}">
              <a16:creationId xmlns:a16="http://schemas.microsoft.com/office/drawing/2014/main" id="{C58E5595-D770-493D-B62E-C585917735D4}"/>
            </a:ext>
          </a:extLst>
        </xdr:cNvPr>
        <xdr:cNvSpPr/>
      </xdr:nvSpPr>
      <xdr:spPr>
        <a:xfrm>
          <a:off x="203835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85344</xdr:rowOff>
    </xdr:to>
    <xdr:cxnSp macro="">
      <xdr:nvCxnSpPr>
        <xdr:cNvPr id="722" name="直線コネクタ 721">
          <a:extLst>
            <a:ext uri="{FF2B5EF4-FFF2-40B4-BE49-F238E27FC236}">
              <a16:creationId xmlns:a16="http://schemas.microsoft.com/office/drawing/2014/main" id="{D694B89D-8740-4C10-AD51-70DD57F720E7}"/>
            </a:ext>
          </a:extLst>
        </xdr:cNvPr>
        <xdr:cNvCxnSpPr/>
      </xdr:nvCxnSpPr>
      <xdr:spPr>
        <a:xfrm flipV="1">
          <a:off x="20434300" y="14805661"/>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38736</xdr:rowOff>
    </xdr:from>
    <xdr:to>
      <xdr:col>102</xdr:col>
      <xdr:colOff>165100</xdr:colOff>
      <xdr:row>86</xdr:row>
      <xdr:rowOff>140336</xdr:rowOff>
    </xdr:to>
    <xdr:sp macro="" textlink="">
      <xdr:nvSpPr>
        <xdr:cNvPr id="723" name="楕円 722">
          <a:extLst>
            <a:ext uri="{FF2B5EF4-FFF2-40B4-BE49-F238E27FC236}">
              <a16:creationId xmlns:a16="http://schemas.microsoft.com/office/drawing/2014/main" id="{32EFDB41-68BC-41B7-8338-EFC8EC8B740E}"/>
            </a:ext>
          </a:extLst>
        </xdr:cNvPr>
        <xdr:cNvSpPr/>
      </xdr:nvSpPr>
      <xdr:spPr>
        <a:xfrm>
          <a:off x="19494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85344</xdr:rowOff>
    </xdr:from>
    <xdr:to>
      <xdr:col>107</xdr:col>
      <xdr:colOff>50800</xdr:colOff>
      <xdr:row>86</xdr:row>
      <xdr:rowOff>89536</xdr:rowOff>
    </xdr:to>
    <xdr:cxnSp macro="">
      <xdr:nvCxnSpPr>
        <xdr:cNvPr id="724" name="直線コネクタ 723">
          <a:extLst>
            <a:ext uri="{FF2B5EF4-FFF2-40B4-BE49-F238E27FC236}">
              <a16:creationId xmlns:a16="http://schemas.microsoft.com/office/drawing/2014/main" id="{B7A5DAB9-2225-4A9A-A503-843DEB67570B}"/>
            </a:ext>
          </a:extLst>
        </xdr:cNvPr>
        <xdr:cNvCxnSpPr/>
      </xdr:nvCxnSpPr>
      <xdr:spPr>
        <a:xfrm flipV="1">
          <a:off x="19545300" y="14830044"/>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39115</xdr:rowOff>
    </xdr:from>
    <xdr:to>
      <xdr:col>98</xdr:col>
      <xdr:colOff>38100</xdr:colOff>
      <xdr:row>86</xdr:row>
      <xdr:rowOff>140715</xdr:rowOff>
    </xdr:to>
    <xdr:sp macro="" textlink="">
      <xdr:nvSpPr>
        <xdr:cNvPr id="725" name="楕円 724">
          <a:extLst>
            <a:ext uri="{FF2B5EF4-FFF2-40B4-BE49-F238E27FC236}">
              <a16:creationId xmlns:a16="http://schemas.microsoft.com/office/drawing/2014/main" id="{EC7E7DB5-86EB-4275-B946-6CE447754ACA}"/>
            </a:ext>
          </a:extLst>
        </xdr:cNvPr>
        <xdr:cNvSpPr/>
      </xdr:nvSpPr>
      <xdr:spPr>
        <a:xfrm>
          <a:off x="18605500" y="1478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89536</xdr:rowOff>
    </xdr:from>
    <xdr:to>
      <xdr:col>102</xdr:col>
      <xdr:colOff>114300</xdr:colOff>
      <xdr:row>86</xdr:row>
      <xdr:rowOff>89915</xdr:rowOff>
    </xdr:to>
    <xdr:cxnSp macro="">
      <xdr:nvCxnSpPr>
        <xdr:cNvPr id="726" name="直線コネクタ 725">
          <a:extLst>
            <a:ext uri="{FF2B5EF4-FFF2-40B4-BE49-F238E27FC236}">
              <a16:creationId xmlns:a16="http://schemas.microsoft.com/office/drawing/2014/main" id="{EE2E3992-DA49-426E-BA71-E40C333B9E9B}"/>
            </a:ext>
          </a:extLst>
        </xdr:cNvPr>
        <xdr:cNvCxnSpPr/>
      </xdr:nvCxnSpPr>
      <xdr:spPr>
        <a:xfrm flipV="1">
          <a:off x="18656300" y="14834236"/>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727" name="n_1aveValue【消防施設】&#10;一人当たり面積">
          <a:extLst>
            <a:ext uri="{FF2B5EF4-FFF2-40B4-BE49-F238E27FC236}">
              <a16:creationId xmlns:a16="http://schemas.microsoft.com/office/drawing/2014/main" id="{4AF744EC-326B-4BD4-8A55-6CF9444CCC14}"/>
            </a:ext>
          </a:extLst>
        </xdr:cNvPr>
        <xdr:cNvSpPr txBox="1"/>
      </xdr:nvSpPr>
      <xdr:spPr>
        <a:xfrm>
          <a:off x="21075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728" name="n_2aveValue【消防施設】&#10;一人当たり面積">
          <a:extLst>
            <a:ext uri="{FF2B5EF4-FFF2-40B4-BE49-F238E27FC236}">
              <a16:creationId xmlns:a16="http://schemas.microsoft.com/office/drawing/2014/main" id="{2ADCC557-917E-4CBD-BB13-532D8E059446}"/>
            </a:ext>
          </a:extLst>
        </xdr:cNvPr>
        <xdr:cNvSpPr txBox="1"/>
      </xdr:nvSpPr>
      <xdr:spPr>
        <a:xfrm>
          <a:off x="201994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64279</xdr:rowOff>
    </xdr:from>
    <xdr:ext cx="469744" cy="259045"/>
    <xdr:sp macro="" textlink="">
      <xdr:nvSpPr>
        <xdr:cNvPr id="729" name="n_3aveValue【消防施設】&#10;一人当たり面積">
          <a:extLst>
            <a:ext uri="{FF2B5EF4-FFF2-40B4-BE49-F238E27FC236}">
              <a16:creationId xmlns:a16="http://schemas.microsoft.com/office/drawing/2014/main" id="{5EC83C92-5ED0-4E78-B51E-2AD675765D78}"/>
            </a:ext>
          </a:extLst>
        </xdr:cNvPr>
        <xdr:cNvSpPr txBox="1"/>
      </xdr:nvSpPr>
      <xdr:spPr>
        <a:xfrm>
          <a:off x="19310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56659</xdr:rowOff>
    </xdr:from>
    <xdr:ext cx="469744" cy="259045"/>
    <xdr:sp macro="" textlink="">
      <xdr:nvSpPr>
        <xdr:cNvPr id="730" name="n_4aveValue【消防施設】&#10;一人当たり面積">
          <a:extLst>
            <a:ext uri="{FF2B5EF4-FFF2-40B4-BE49-F238E27FC236}">
              <a16:creationId xmlns:a16="http://schemas.microsoft.com/office/drawing/2014/main" id="{46DDD4D4-A643-4F22-8225-331F39D816C4}"/>
            </a:ext>
          </a:extLst>
        </xdr:cNvPr>
        <xdr:cNvSpPr txBox="1"/>
      </xdr:nvSpPr>
      <xdr:spPr>
        <a:xfrm>
          <a:off x="18421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731" name="n_1mainValue【消防施設】&#10;一人当たり面積">
          <a:extLst>
            <a:ext uri="{FF2B5EF4-FFF2-40B4-BE49-F238E27FC236}">
              <a16:creationId xmlns:a16="http://schemas.microsoft.com/office/drawing/2014/main" id="{5E1D8674-7A3C-409E-AD9C-544284803409}"/>
            </a:ext>
          </a:extLst>
        </xdr:cNvPr>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127271</xdr:rowOff>
    </xdr:from>
    <xdr:ext cx="469744" cy="259045"/>
    <xdr:sp macro="" textlink="">
      <xdr:nvSpPr>
        <xdr:cNvPr id="732" name="n_2mainValue【消防施設】&#10;一人当たり面積">
          <a:extLst>
            <a:ext uri="{FF2B5EF4-FFF2-40B4-BE49-F238E27FC236}">
              <a16:creationId xmlns:a16="http://schemas.microsoft.com/office/drawing/2014/main" id="{A233DF42-6EB2-4528-B3E5-2D575B436BBE}"/>
            </a:ext>
          </a:extLst>
        </xdr:cNvPr>
        <xdr:cNvSpPr txBox="1"/>
      </xdr:nvSpPr>
      <xdr:spPr>
        <a:xfrm>
          <a:off x="20199427" y="1487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131463</xdr:rowOff>
    </xdr:from>
    <xdr:ext cx="469744" cy="259045"/>
    <xdr:sp macro="" textlink="">
      <xdr:nvSpPr>
        <xdr:cNvPr id="733" name="n_3mainValue【消防施設】&#10;一人当たり面積">
          <a:extLst>
            <a:ext uri="{FF2B5EF4-FFF2-40B4-BE49-F238E27FC236}">
              <a16:creationId xmlns:a16="http://schemas.microsoft.com/office/drawing/2014/main" id="{030418EE-8ED5-4A83-8C18-C0068BA037D9}"/>
            </a:ext>
          </a:extLst>
        </xdr:cNvPr>
        <xdr:cNvSpPr txBox="1"/>
      </xdr:nvSpPr>
      <xdr:spPr>
        <a:xfrm>
          <a:off x="19310427" y="1487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131842</xdr:rowOff>
    </xdr:from>
    <xdr:ext cx="469744" cy="259045"/>
    <xdr:sp macro="" textlink="">
      <xdr:nvSpPr>
        <xdr:cNvPr id="734" name="n_4mainValue【消防施設】&#10;一人当たり面積">
          <a:extLst>
            <a:ext uri="{FF2B5EF4-FFF2-40B4-BE49-F238E27FC236}">
              <a16:creationId xmlns:a16="http://schemas.microsoft.com/office/drawing/2014/main" id="{648A8681-D74F-466D-A17A-F96D8CD1F071}"/>
            </a:ext>
          </a:extLst>
        </xdr:cNvPr>
        <xdr:cNvSpPr txBox="1"/>
      </xdr:nvSpPr>
      <xdr:spPr>
        <a:xfrm>
          <a:off x="18421427" y="1487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82EE97ED-962C-4762-8E9C-C053DC32E7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76D1656-8AE3-48E9-8D64-C63B38D68B4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E8B50B13-67A7-4D45-A9F7-480571B735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2D669B07-6AD7-46BD-B3D7-60588F0582B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BAAB0B63-F88D-43CE-9DFC-609CE66F120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F6509979-1684-44CC-AEE9-8A282776363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A91FAE04-5D8A-45B2-B07B-086697ACFAA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A9489F2A-2FC6-4BF3-833E-61C3DFBA9AF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51B333A1-CE27-4910-9559-2BB27713B1D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DD6CC8CF-AC92-458C-B462-C837844462F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22056BC-C2F5-4628-AF98-60782B146B6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a:extLst>
            <a:ext uri="{FF2B5EF4-FFF2-40B4-BE49-F238E27FC236}">
              <a16:creationId xmlns:a16="http://schemas.microsoft.com/office/drawing/2014/main" id="{8BE67212-9BBF-4826-A066-AEEBA95D208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E46661D3-66B5-4943-923C-F2D7DC5B8DF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a:extLst>
            <a:ext uri="{FF2B5EF4-FFF2-40B4-BE49-F238E27FC236}">
              <a16:creationId xmlns:a16="http://schemas.microsoft.com/office/drawing/2014/main" id="{9844EECB-89A5-4D9B-BDD3-84843BCBD72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a:extLst>
            <a:ext uri="{FF2B5EF4-FFF2-40B4-BE49-F238E27FC236}">
              <a16:creationId xmlns:a16="http://schemas.microsoft.com/office/drawing/2014/main" id="{743CB12B-94A3-4DB1-B928-F73964E9C59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a:extLst>
            <a:ext uri="{FF2B5EF4-FFF2-40B4-BE49-F238E27FC236}">
              <a16:creationId xmlns:a16="http://schemas.microsoft.com/office/drawing/2014/main" id="{E909E417-DCE2-4AF1-BF60-E48E09BB439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a:extLst>
            <a:ext uri="{FF2B5EF4-FFF2-40B4-BE49-F238E27FC236}">
              <a16:creationId xmlns:a16="http://schemas.microsoft.com/office/drawing/2014/main" id="{3B2255B1-3E86-4292-B1F0-2D9E440B9CF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a:extLst>
            <a:ext uri="{FF2B5EF4-FFF2-40B4-BE49-F238E27FC236}">
              <a16:creationId xmlns:a16="http://schemas.microsoft.com/office/drawing/2014/main" id="{6A0363E3-53FC-47DE-9083-4AF163A13BB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a:extLst>
            <a:ext uri="{FF2B5EF4-FFF2-40B4-BE49-F238E27FC236}">
              <a16:creationId xmlns:a16="http://schemas.microsoft.com/office/drawing/2014/main" id="{0D0FDAD8-B644-4B93-B1D8-2A70FAC03DB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a:extLst>
            <a:ext uri="{FF2B5EF4-FFF2-40B4-BE49-F238E27FC236}">
              <a16:creationId xmlns:a16="http://schemas.microsoft.com/office/drawing/2014/main" id="{D1D82E53-A232-462D-B057-A227D3AA3B0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a:extLst>
            <a:ext uri="{FF2B5EF4-FFF2-40B4-BE49-F238E27FC236}">
              <a16:creationId xmlns:a16="http://schemas.microsoft.com/office/drawing/2014/main" id="{926B0365-3423-4554-8CA5-01BE782533F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a:extLst>
            <a:ext uri="{FF2B5EF4-FFF2-40B4-BE49-F238E27FC236}">
              <a16:creationId xmlns:a16="http://schemas.microsoft.com/office/drawing/2014/main" id="{8DB6A66D-FF74-404F-A6D8-BFB333842FC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a:extLst>
            <a:ext uri="{FF2B5EF4-FFF2-40B4-BE49-F238E27FC236}">
              <a16:creationId xmlns:a16="http://schemas.microsoft.com/office/drawing/2014/main" id="{25A72D28-A360-46F8-9842-D8AF03FDA96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78B3D664-ABA6-43F8-8156-8E4DFC76957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CCA98F97-53A1-46B6-BD4D-CB50034053A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60" name="直線コネクタ 759">
          <a:extLst>
            <a:ext uri="{FF2B5EF4-FFF2-40B4-BE49-F238E27FC236}">
              <a16:creationId xmlns:a16="http://schemas.microsoft.com/office/drawing/2014/main" id="{AB7F7D32-E2A4-4F07-A791-B9A478204781}"/>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1" name="【庁舎】&#10;有形固定資産減価償却率最小値テキスト">
          <a:extLst>
            <a:ext uri="{FF2B5EF4-FFF2-40B4-BE49-F238E27FC236}">
              <a16:creationId xmlns:a16="http://schemas.microsoft.com/office/drawing/2014/main" id="{E929D5C0-DEB9-4E7D-9479-8996E978198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2" name="直線コネクタ 761">
          <a:extLst>
            <a:ext uri="{FF2B5EF4-FFF2-40B4-BE49-F238E27FC236}">
              <a16:creationId xmlns:a16="http://schemas.microsoft.com/office/drawing/2014/main" id="{EB1EB1B5-DB44-43E6-9121-EE3A6747D41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3" name="【庁舎】&#10;有形固定資産減価償却率最大値テキスト">
          <a:extLst>
            <a:ext uri="{FF2B5EF4-FFF2-40B4-BE49-F238E27FC236}">
              <a16:creationId xmlns:a16="http://schemas.microsoft.com/office/drawing/2014/main" id="{7009A559-712B-487A-9C60-4ED6346D09B6}"/>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4" name="直線コネクタ 763">
          <a:extLst>
            <a:ext uri="{FF2B5EF4-FFF2-40B4-BE49-F238E27FC236}">
              <a16:creationId xmlns:a16="http://schemas.microsoft.com/office/drawing/2014/main" id="{8B1A629A-CE83-4389-B684-9126F415B79F}"/>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158948</xdr:rowOff>
    </xdr:from>
    <xdr:ext cx="405111" cy="259045"/>
    <xdr:sp macro="" textlink="">
      <xdr:nvSpPr>
        <xdr:cNvPr id="765" name="【庁舎】&#10;有形固定資産減価償却率平均値テキスト">
          <a:extLst>
            <a:ext uri="{FF2B5EF4-FFF2-40B4-BE49-F238E27FC236}">
              <a16:creationId xmlns:a16="http://schemas.microsoft.com/office/drawing/2014/main" id="{746783C1-CA9E-42E4-BB16-4D9787A093BB}"/>
            </a:ext>
          </a:extLst>
        </xdr:cNvPr>
        <xdr:cNvSpPr txBox="1"/>
      </xdr:nvSpPr>
      <xdr:spPr>
        <a:xfrm>
          <a:off x="163576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766" name="フローチャート: 判断 765">
          <a:extLst>
            <a:ext uri="{FF2B5EF4-FFF2-40B4-BE49-F238E27FC236}">
              <a16:creationId xmlns:a16="http://schemas.microsoft.com/office/drawing/2014/main" id="{750E836D-3A74-48D5-B411-6D14D7608DC3}"/>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67" name="フローチャート: 判断 766">
          <a:extLst>
            <a:ext uri="{FF2B5EF4-FFF2-40B4-BE49-F238E27FC236}">
              <a16:creationId xmlns:a16="http://schemas.microsoft.com/office/drawing/2014/main" id="{B2BC2D83-8880-42B7-9219-BD703B93DD6F}"/>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768" name="フローチャート: 判断 767">
          <a:extLst>
            <a:ext uri="{FF2B5EF4-FFF2-40B4-BE49-F238E27FC236}">
              <a16:creationId xmlns:a16="http://schemas.microsoft.com/office/drawing/2014/main" id="{1C43B70B-8C3C-4676-B8C8-AB12267D1B77}"/>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69" name="フローチャート: 判断 768">
          <a:extLst>
            <a:ext uri="{FF2B5EF4-FFF2-40B4-BE49-F238E27FC236}">
              <a16:creationId xmlns:a16="http://schemas.microsoft.com/office/drawing/2014/main" id="{C63A1421-61A1-481E-8286-16D135C3BA94}"/>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770" name="フローチャート: 判断 769">
          <a:extLst>
            <a:ext uri="{FF2B5EF4-FFF2-40B4-BE49-F238E27FC236}">
              <a16:creationId xmlns:a16="http://schemas.microsoft.com/office/drawing/2014/main" id="{EBA9ACA1-E426-4438-A74C-C280259225D2}"/>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1557EF1-1BE3-4CCA-809B-78446E67537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8B9EDBE-BC1B-4CE3-93AF-322AA7F5545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8391BF3-3BF1-4099-9833-163CA918580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062BB6B-99D3-4277-B27D-600762CFB54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C0BA2AB-6A91-4342-B708-7AFFCE831BC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108676</xdr:rowOff>
    </xdr:from>
    <xdr:to>
      <xdr:col>85</xdr:col>
      <xdr:colOff>177800</xdr:colOff>
      <xdr:row>100</xdr:row>
      <xdr:rowOff>38826</xdr:rowOff>
    </xdr:to>
    <xdr:sp macro="" textlink="">
      <xdr:nvSpPr>
        <xdr:cNvPr id="776" name="楕円 775">
          <a:extLst>
            <a:ext uri="{FF2B5EF4-FFF2-40B4-BE49-F238E27FC236}">
              <a16:creationId xmlns:a16="http://schemas.microsoft.com/office/drawing/2014/main" id="{21985ECE-7F30-41E4-AFA1-ECE240838EFB}"/>
            </a:ext>
          </a:extLst>
        </xdr:cNvPr>
        <xdr:cNvSpPr/>
      </xdr:nvSpPr>
      <xdr:spPr>
        <a:xfrm>
          <a:off x="16268700" y="170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51906</xdr:rowOff>
    </xdr:from>
    <xdr:ext cx="340478" cy="259045"/>
    <xdr:sp macro="" textlink="">
      <xdr:nvSpPr>
        <xdr:cNvPr id="777" name="【庁舎】&#10;有形固定資産減価償却率該当値テキスト">
          <a:extLst>
            <a:ext uri="{FF2B5EF4-FFF2-40B4-BE49-F238E27FC236}">
              <a16:creationId xmlns:a16="http://schemas.microsoft.com/office/drawing/2014/main" id="{9B655F1E-0D80-4B48-A58A-0AD97C2737A8}"/>
            </a:ext>
          </a:extLst>
        </xdr:cNvPr>
        <xdr:cNvSpPr txBox="1"/>
      </xdr:nvSpPr>
      <xdr:spPr>
        <a:xfrm>
          <a:off x="16357600" y="17025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71120</xdr:rowOff>
    </xdr:from>
    <xdr:to>
      <xdr:col>81</xdr:col>
      <xdr:colOff>101600</xdr:colOff>
      <xdr:row>100</xdr:row>
      <xdr:rowOff>1270</xdr:rowOff>
    </xdr:to>
    <xdr:sp macro="" textlink="">
      <xdr:nvSpPr>
        <xdr:cNvPr id="778" name="楕円 777">
          <a:extLst>
            <a:ext uri="{FF2B5EF4-FFF2-40B4-BE49-F238E27FC236}">
              <a16:creationId xmlns:a16="http://schemas.microsoft.com/office/drawing/2014/main" id="{34B4469B-47EF-4E62-B429-60DCF963F9E2}"/>
            </a:ext>
          </a:extLst>
        </xdr:cNvPr>
        <xdr:cNvSpPr/>
      </xdr:nvSpPr>
      <xdr:spPr>
        <a:xfrm>
          <a:off x="1543050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121920</xdr:rowOff>
    </xdr:from>
    <xdr:to>
      <xdr:col>85</xdr:col>
      <xdr:colOff>127000</xdr:colOff>
      <xdr:row>99</xdr:row>
      <xdr:rowOff>159476</xdr:rowOff>
    </xdr:to>
    <xdr:cxnSp macro="">
      <xdr:nvCxnSpPr>
        <xdr:cNvPr id="779" name="直線コネクタ 778">
          <a:extLst>
            <a:ext uri="{FF2B5EF4-FFF2-40B4-BE49-F238E27FC236}">
              <a16:creationId xmlns:a16="http://schemas.microsoft.com/office/drawing/2014/main" id="{C3875E6B-0511-4B5D-952C-1A44D579AD61}"/>
            </a:ext>
          </a:extLst>
        </xdr:cNvPr>
        <xdr:cNvCxnSpPr/>
      </xdr:nvCxnSpPr>
      <xdr:spPr>
        <a:xfrm>
          <a:off x="15481300" y="1709547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92348</xdr:rowOff>
    </xdr:from>
    <xdr:to>
      <xdr:col>76</xdr:col>
      <xdr:colOff>165100</xdr:colOff>
      <xdr:row>109</xdr:row>
      <xdr:rowOff>22498</xdr:rowOff>
    </xdr:to>
    <xdr:sp macro="" textlink="">
      <xdr:nvSpPr>
        <xdr:cNvPr id="780" name="楕円 779">
          <a:extLst>
            <a:ext uri="{FF2B5EF4-FFF2-40B4-BE49-F238E27FC236}">
              <a16:creationId xmlns:a16="http://schemas.microsoft.com/office/drawing/2014/main" id="{209509B1-0EE4-4CEE-B8F6-683847EF0583}"/>
            </a:ext>
          </a:extLst>
        </xdr:cNvPr>
        <xdr:cNvSpPr/>
      </xdr:nvSpPr>
      <xdr:spPr>
        <a:xfrm>
          <a:off x="14541500" y="186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121920</xdr:rowOff>
    </xdr:from>
    <xdr:to>
      <xdr:col>81</xdr:col>
      <xdr:colOff>50800</xdr:colOff>
      <xdr:row>108</xdr:row>
      <xdr:rowOff>143148</xdr:rowOff>
    </xdr:to>
    <xdr:cxnSp macro="">
      <xdr:nvCxnSpPr>
        <xdr:cNvPr id="781" name="直線コネクタ 780">
          <a:extLst>
            <a:ext uri="{FF2B5EF4-FFF2-40B4-BE49-F238E27FC236}">
              <a16:creationId xmlns:a16="http://schemas.microsoft.com/office/drawing/2014/main" id="{0165B9FA-E9BC-4B98-A533-5695DA0AF03C}"/>
            </a:ext>
          </a:extLst>
        </xdr:cNvPr>
        <xdr:cNvCxnSpPr/>
      </xdr:nvCxnSpPr>
      <xdr:spPr>
        <a:xfrm flipV="1">
          <a:off x="14592300" y="17095470"/>
          <a:ext cx="889000" cy="156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82550</xdr:rowOff>
    </xdr:from>
    <xdr:to>
      <xdr:col>72</xdr:col>
      <xdr:colOff>38100</xdr:colOff>
      <xdr:row>109</xdr:row>
      <xdr:rowOff>12700</xdr:rowOff>
    </xdr:to>
    <xdr:sp macro="" textlink="">
      <xdr:nvSpPr>
        <xdr:cNvPr id="782" name="楕円 781">
          <a:extLst>
            <a:ext uri="{FF2B5EF4-FFF2-40B4-BE49-F238E27FC236}">
              <a16:creationId xmlns:a16="http://schemas.microsoft.com/office/drawing/2014/main" id="{E19C61C7-D08A-493B-8363-05830D56C024}"/>
            </a:ext>
          </a:extLst>
        </xdr:cNvPr>
        <xdr:cNvSpPr/>
      </xdr:nvSpPr>
      <xdr:spPr>
        <a:xfrm>
          <a:off x="13652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133350</xdr:rowOff>
    </xdr:from>
    <xdr:to>
      <xdr:col>76</xdr:col>
      <xdr:colOff>114300</xdr:colOff>
      <xdr:row>108</xdr:row>
      <xdr:rowOff>143148</xdr:rowOff>
    </xdr:to>
    <xdr:cxnSp macro="">
      <xdr:nvCxnSpPr>
        <xdr:cNvPr id="783" name="直線コネクタ 782">
          <a:extLst>
            <a:ext uri="{FF2B5EF4-FFF2-40B4-BE49-F238E27FC236}">
              <a16:creationId xmlns:a16="http://schemas.microsoft.com/office/drawing/2014/main" id="{EE061FAA-34B6-4D11-9352-7C519147F69F}"/>
            </a:ext>
          </a:extLst>
        </xdr:cNvPr>
        <xdr:cNvCxnSpPr/>
      </xdr:nvCxnSpPr>
      <xdr:spPr>
        <a:xfrm>
          <a:off x="13703300" y="1864995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98879</xdr:rowOff>
    </xdr:from>
    <xdr:to>
      <xdr:col>67</xdr:col>
      <xdr:colOff>101600</xdr:colOff>
      <xdr:row>109</xdr:row>
      <xdr:rowOff>29029</xdr:rowOff>
    </xdr:to>
    <xdr:sp macro="" textlink="">
      <xdr:nvSpPr>
        <xdr:cNvPr id="784" name="楕円 783">
          <a:extLst>
            <a:ext uri="{FF2B5EF4-FFF2-40B4-BE49-F238E27FC236}">
              <a16:creationId xmlns:a16="http://schemas.microsoft.com/office/drawing/2014/main" id="{5F9CB397-57EB-402E-A868-5B350D5DE368}"/>
            </a:ext>
          </a:extLst>
        </xdr:cNvPr>
        <xdr:cNvSpPr/>
      </xdr:nvSpPr>
      <xdr:spPr>
        <a:xfrm>
          <a:off x="12763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133350</xdr:rowOff>
    </xdr:from>
    <xdr:to>
      <xdr:col>71</xdr:col>
      <xdr:colOff>177800</xdr:colOff>
      <xdr:row>108</xdr:row>
      <xdr:rowOff>149679</xdr:rowOff>
    </xdr:to>
    <xdr:cxnSp macro="">
      <xdr:nvCxnSpPr>
        <xdr:cNvPr id="785" name="直線コネクタ 784">
          <a:extLst>
            <a:ext uri="{FF2B5EF4-FFF2-40B4-BE49-F238E27FC236}">
              <a16:creationId xmlns:a16="http://schemas.microsoft.com/office/drawing/2014/main" id="{425117D8-D360-4866-BA16-E51C17612E33}"/>
            </a:ext>
          </a:extLst>
        </xdr:cNvPr>
        <xdr:cNvCxnSpPr/>
      </xdr:nvCxnSpPr>
      <xdr:spPr>
        <a:xfrm flipV="1">
          <a:off x="12814300" y="1864995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786" name="n_1aveValue【庁舎】&#10;有形固定資産減価償却率">
          <a:extLst>
            <a:ext uri="{FF2B5EF4-FFF2-40B4-BE49-F238E27FC236}">
              <a16:creationId xmlns:a16="http://schemas.microsoft.com/office/drawing/2014/main" id="{49CAE13E-9197-4A4E-B71D-38F337AFB10B}"/>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787" name="n_2aveValue【庁舎】&#10;有形固定資産減価償却率">
          <a:extLst>
            <a:ext uri="{FF2B5EF4-FFF2-40B4-BE49-F238E27FC236}">
              <a16:creationId xmlns:a16="http://schemas.microsoft.com/office/drawing/2014/main" id="{136280F4-F5EA-49F4-86EF-417572F0C036}"/>
            </a:ext>
          </a:extLst>
        </xdr:cNvPr>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788" name="n_3aveValue【庁舎】&#10;有形固定資産減価償却率">
          <a:extLst>
            <a:ext uri="{FF2B5EF4-FFF2-40B4-BE49-F238E27FC236}">
              <a16:creationId xmlns:a16="http://schemas.microsoft.com/office/drawing/2014/main" id="{A14C340F-47FB-4094-B0F4-AC65FB5DAC08}"/>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789" name="n_4aveValue【庁舎】&#10;有形固定資産減価償却率">
          <a:extLst>
            <a:ext uri="{FF2B5EF4-FFF2-40B4-BE49-F238E27FC236}">
              <a16:creationId xmlns:a16="http://schemas.microsoft.com/office/drawing/2014/main" id="{8BAE6B22-680F-407F-9F48-2A7D0DD2382D}"/>
            </a:ext>
          </a:extLst>
        </xdr:cNvPr>
        <xdr:cNvSpPr txBox="1"/>
      </xdr:nvSpPr>
      <xdr:spPr>
        <a:xfrm>
          <a:off x="12611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17797</xdr:rowOff>
    </xdr:from>
    <xdr:ext cx="340478" cy="259045"/>
    <xdr:sp macro="" textlink="">
      <xdr:nvSpPr>
        <xdr:cNvPr id="790" name="n_1mainValue【庁舎】&#10;有形固定資産減価償却率">
          <a:extLst>
            <a:ext uri="{FF2B5EF4-FFF2-40B4-BE49-F238E27FC236}">
              <a16:creationId xmlns:a16="http://schemas.microsoft.com/office/drawing/2014/main" id="{06ABCA3D-94CC-4CE7-9F6B-299772D27BD7}"/>
            </a:ext>
          </a:extLst>
        </xdr:cNvPr>
        <xdr:cNvSpPr txBox="1"/>
      </xdr:nvSpPr>
      <xdr:spPr>
        <a:xfrm>
          <a:off x="15298361" y="16819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13625</xdr:rowOff>
    </xdr:from>
    <xdr:ext cx="405111" cy="259045"/>
    <xdr:sp macro="" textlink="">
      <xdr:nvSpPr>
        <xdr:cNvPr id="791" name="n_2mainValue【庁舎】&#10;有形固定資産減価償却率">
          <a:extLst>
            <a:ext uri="{FF2B5EF4-FFF2-40B4-BE49-F238E27FC236}">
              <a16:creationId xmlns:a16="http://schemas.microsoft.com/office/drawing/2014/main" id="{69114F5F-0FE7-4E13-BA23-FB5D3C1601BF}"/>
            </a:ext>
          </a:extLst>
        </xdr:cNvPr>
        <xdr:cNvSpPr txBox="1"/>
      </xdr:nvSpPr>
      <xdr:spPr>
        <a:xfrm>
          <a:off x="14389744" y="1870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3827</xdr:rowOff>
    </xdr:from>
    <xdr:ext cx="405111" cy="259045"/>
    <xdr:sp macro="" textlink="">
      <xdr:nvSpPr>
        <xdr:cNvPr id="792" name="n_3mainValue【庁舎】&#10;有形固定資産減価償却率">
          <a:extLst>
            <a:ext uri="{FF2B5EF4-FFF2-40B4-BE49-F238E27FC236}">
              <a16:creationId xmlns:a16="http://schemas.microsoft.com/office/drawing/2014/main" id="{B8D63978-AB82-42EA-B0CE-B8C305A8FB40}"/>
            </a:ext>
          </a:extLst>
        </xdr:cNvPr>
        <xdr:cNvSpPr txBox="1"/>
      </xdr:nvSpPr>
      <xdr:spPr>
        <a:xfrm>
          <a:off x="13500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20156</xdr:rowOff>
    </xdr:from>
    <xdr:ext cx="405111" cy="259045"/>
    <xdr:sp macro="" textlink="">
      <xdr:nvSpPr>
        <xdr:cNvPr id="793" name="n_4mainValue【庁舎】&#10;有形固定資産減価償却率">
          <a:extLst>
            <a:ext uri="{FF2B5EF4-FFF2-40B4-BE49-F238E27FC236}">
              <a16:creationId xmlns:a16="http://schemas.microsoft.com/office/drawing/2014/main" id="{BE9F2C15-8EA6-433E-9234-11BAD51DC1E0}"/>
            </a:ext>
          </a:extLst>
        </xdr:cNvPr>
        <xdr:cNvSpPr txBox="1"/>
      </xdr:nvSpPr>
      <xdr:spPr>
        <a:xfrm>
          <a:off x="126117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02698C26-DAEE-4E81-9FD9-C176CAB4E0D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DC043818-3CB6-480B-9C4F-164E9347C7D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9516716C-EB87-46FC-B4EC-994C3682C9A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8C8B671B-3AFB-40FF-8B3E-95BAE1D60B5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D4F5B62B-6CB5-4581-A285-B84074B7872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C3C9CB64-62A0-4842-84A5-1CBA6EE5E0B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ECDA1046-4F3D-4A53-8237-357BA988919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EE74CB3E-A95F-4FCD-999B-2ADF8267BAA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27F04866-2C29-4AD7-A3AC-25B87DC382D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4E31A8F9-7915-49A6-B75B-3214F80BA1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AFE92D92-6079-4626-8B84-A9068441DD7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8356BC98-F31A-425D-BDAD-EC47EE00088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A0B5857C-C2BF-4163-921D-CB390F0FEA8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761539F6-8AE0-4A8B-B7D1-89D7CE97286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57197A24-7302-4BB0-88EA-8FBB5C6FFCD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0321286B-57E9-4664-AB1E-CBBD0738C80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64568EE6-939C-49A7-AC74-9DC6F9285DB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70ED0BA8-2B84-4B2F-BE8D-1BA052C7513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20FA9591-E2E0-4628-A4E1-EF6B7EA1D2B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3" name="テキスト ボックス 812">
          <a:extLst>
            <a:ext uri="{FF2B5EF4-FFF2-40B4-BE49-F238E27FC236}">
              <a16:creationId xmlns:a16="http://schemas.microsoft.com/office/drawing/2014/main" id="{45D6C6B1-55B0-417A-A7EB-DAB817AC6B9B}"/>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B3717D10-E356-48B4-A47E-252B1306A6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5" name="テキスト ボックス 814">
          <a:extLst>
            <a:ext uri="{FF2B5EF4-FFF2-40B4-BE49-F238E27FC236}">
              <a16:creationId xmlns:a16="http://schemas.microsoft.com/office/drawing/2014/main" id="{661AC089-0F0C-45DD-8181-D2A83BD9BA7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226D9E4F-9CF1-476A-9095-A1C66896540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817" name="直線コネクタ 816">
          <a:extLst>
            <a:ext uri="{FF2B5EF4-FFF2-40B4-BE49-F238E27FC236}">
              <a16:creationId xmlns:a16="http://schemas.microsoft.com/office/drawing/2014/main" id="{CE845EB1-EFC1-4EAD-BE2F-C4DCE2765066}"/>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818" name="【庁舎】&#10;一人当たり面積最小値テキスト">
          <a:extLst>
            <a:ext uri="{FF2B5EF4-FFF2-40B4-BE49-F238E27FC236}">
              <a16:creationId xmlns:a16="http://schemas.microsoft.com/office/drawing/2014/main" id="{D3CE22A1-CD5A-4990-A846-CA6E4AA45515}"/>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819" name="直線コネクタ 818">
          <a:extLst>
            <a:ext uri="{FF2B5EF4-FFF2-40B4-BE49-F238E27FC236}">
              <a16:creationId xmlns:a16="http://schemas.microsoft.com/office/drawing/2014/main" id="{49D9914A-2A69-4C15-8005-69CD728FDA9D}"/>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820" name="【庁舎】&#10;一人当たり面積最大値テキスト">
          <a:extLst>
            <a:ext uri="{FF2B5EF4-FFF2-40B4-BE49-F238E27FC236}">
              <a16:creationId xmlns:a16="http://schemas.microsoft.com/office/drawing/2014/main" id="{AC6F30E3-3413-4916-9B41-5BB15FF9800D}"/>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821" name="直線コネクタ 820">
          <a:extLst>
            <a:ext uri="{FF2B5EF4-FFF2-40B4-BE49-F238E27FC236}">
              <a16:creationId xmlns:a16="http://schemas.microsoft.com/office/drawing/2014/main" id="{1BADD4D5-E20B-492A-A7E5-52154D9E9FF5}"/>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822" name="【庁舎】&#10;一人当たり面積平均値テキスト">
          <a:extLst>
            <a:ext uri="{FF2B5EF4-FFF2-40B4-BE49-F238E27FC236}">
              <a16:creationId xmlns:a16="http://schemas.microsoft.com/office/drawing/2014/main" id="{1605E7DA-35D7-44EA-BD2E-094D834AAE89}"/>
            </a:ext>
          </a:extLst>
        </xdr:cNvPr>
        <xdr:cNvSpPr txBox="1"/>
      </xdr:nvSpPr>
      <xdr:spPr>
        <a:xfrm>
          <a:off x="22199600" y="18340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823" name="フローチャート: 判断 822">
          <a:extLst>
            <a:ext uri="{FF2B5EF4-FFF2-40B4-BE49-F238E27FC236}">
              <a16:creationId xmlns:a16="http://schemas.microsoft.com/office/drawing/2014/main" id="{B497A4D6-FFCB-486F-9C42-31D57DB674E2}"/>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824" name="フローチャート: 判断 823">
          <a:extLst>
            <a:ext uri="{FF2B5EF4-FFF2-40B4-BE49-F238E27FC236}">
              <a16:creationId xmlns:a16="http://schemas.microsoft.com/office/drawing/2014/main" id="{A30D5C7B-09CD-4A8F-885F-9C153A3CF0F5}"/>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825" name="フローチャート: 判断 824">
          <a:extLst>
            <a:ext uri="{FF2B5EF4-FFF2-40B4-BE49-F238E27FC236}">
              <a16:creationId xmlns:a16="http://schemas.microsoft.com/office/drawing/2014/main" id="{F9ADA4C2-549E-4C3A-8DD9-1B2C003DB51F}"/>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826" name="フローチャート: 判断 825">
          <a:extLst>
            <a:ext uri="{FF2B5EF4-FFF2-40B4-BE49-F238E27FC236}">
              <a16:creationId xmlns:a16="http://schemas.microsoft.com/office/drawing/2014/main" id="{FA1F183A-B989-4BB1-A3EA-842ACA6DB350}"/>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827" name="フローチャート: 判断 826">
          <a:extLst>
            <a:ext uri="{FF2B5EF4-FFF2-40B4-BE49-F238E27FC236}">
              <a16:creationId xmlns:a16="http://schemas.microsoft.com/office/drawing/2014/main" id="{725B62F0-79A4-41C4-A127-F23F68F7F443}"/>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E4B905B-2AC3-43E8-8349-BBCC3FFDDF4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6714C20-332A-48C1-8CF7-67B94CB9E2A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563C5C3-D92A-4BC6-9F36-977FC7555D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AA794D9-7DB5-4674-BE0D-BB6572CB068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51F09BF-63D5-412B-A2EB-257A33A8AC4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20193</xdr:rowOff>
    </xdr:from>
    <xdr:to>
      <xdr:col>116</xdr:col>
      <xdr:colOff>114300</xdr:colOff>
      <xdr:row>108</xdr:row>
      <xdr:rowOff>121793</xdr:rowOff>
    </xdr:to>
    <xdr:sp macro="" textlink="">
      <xdr:nvSpPr>
        <xdr:cNvPr id="833" name="楕円 832">
          <a:extLst>
            <a:ext uri="{FF2B5EF4-FFF2-40B4-BE49-F238E27FC236}">
              <a16:creationId xmlns:a16="http://schemas.microsoft.com/office/drawing/2014/main" id="{C8F1AA25-85EC-452A-A70B-B6B8B5216E21}"/>
            </a:ext>
          </a:extLst>
        </xdr:cNvPr>
        <xdr:cNvSpPr/>
      </xdr:nvSpPr>
      <xdr:spPr>
        <a:xfrm>
          <a:off x="22110700" y="1853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122445</xdr:rowOff>
    </xdr:from>
    <xdr:ext cx="469744" cy="259045"/>
    <xdr:sp macro="" textlink="">
      <xdr:nvSpPr>
        <xdr:cNvPr id="834" name="【庁舎】&#10;一人当たり面積該当値テキスト">
          <a:extLst>
            <a:ext uri="{FF2B5EF4-FFF2-40B4-BE49-F238E27FC236}">
              <a16:creationId xmlns:a16="http://schemas.microsoft.com/office/drawing/2014/main" id="{1C54E778-D5AC-4365-8D47-F6165AB26EE4}"/>
            </a:ext>
          </a:extLst>
        </xdr:cNvPr>
        <xdr:cNvSpPr txBox="1"/>
      </xdr:nvSpPr>
      <xdr:spPr>
        <a:xfrm>
          <a:off x="22199600" y="184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22098</xdr:rowOff>
    </xdr:from>
    <xdr:to>
      <xdr:col>112</xdr:col>
      <xdr:colOff>38100</xdr:colOff>
      <xdr:row>108</xdr:row>
      <xdr:rowOff>123698</xdr:rowOff>
    </xdr:to>
    <xdr:sp macro="" textlink="">
      <xdr:nvSpPr>
        <xdr:cNvPr id="835" name="楕円 834">
          <a:extLst>
            <a:ext uri="{FF2B5EF4-FFF2-40B4-BE49-F238E27FC236}">
              <a16:creationId xmlns:a16="http://schemas.microsoft.com/office/drawing/2014/main" id="{FA6D7252-EEA7-4362-B10B-0A6B6AF7679E}"/>
            </a:ext>
          </a:extLst>
        </xdr:cNvPr>
        <xdr:cNvSpPr/>
      </xdr:nvSpPr>
      <xdr:spPr>
        <a:xfrm>
          <a:off x="21272500" y="185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70993</xdr:rowOff>
    </xdr:from>
    <xdr:to>
      <xdr:col>116</xdr:col>
      <xdr:colOff>63500</xdr:colOff>
      <xdr:row>108</xdr:row>
      <xdr:rowOff>72898</xdr:rowOff>
    </xdr:to>
    <xdr:cxnSp macro="">
      <xdr:nvCxnSpPr>
        <xdr:cNvPr id="836" name="直線コネクタ 835">
          <a:extLst>
            <a:ext uri="{FF2B5EF4-FFF2-40B4-BE49-F238E27FC236}">
              <a16:creationId xmlns:a16="http://schemas.microsoft.com/office/drawing/2014/main" id="{C1C36CE6-9C65-48E9-837F-98B1E42B57DE}"/>
            </a:ext>
          </a:extLst>
        </xdr:cNvPr>
        <xdr:cNvCxnSpPr/>
      </xdr:nvCxnSpPr>
      <xdr:spPr>
        <a:xfrm flipV="1">
          <a:off x="21323300" y="18587593"/>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53467</xdr:rowOff>
    </xdr:from>
    <xdr:to>
      <xdr:col>107</xdr:col>
      <xdr:colOff>101600</xdr:colOff>
      <xdr:row>108</xdr:row>
      <xdr:rowOff>155067</xdr:rowOff>
    </xdr:to>
    <xdr:sp macro="" textlink="">
      <xdr:nvSpPr>
        <xdr:cNvPr id="837" name="楕円 836">
          <a:extLst>
            <a:ext uri="{FF2B5EF4-FFF2-40B4-BE49-F238E27FC236}">
              <a16:creationId xmlns:a16="http://schemas.microsoft.com/office/drawing/2014/main" id="{B9DD254F-298B-4ACB-8EDE-0CB43FDF0A3F}"/>
            </a:ext>
          </a:extLst>
        </xdr:cNvPr>
        <xdr:cNvSpPr/>
      </xdr:nvSpPr>
      <xdr:spPr>
        <a:xfrm>
          <a:off x="20383500" y="1857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72898</xdr:rowOff>
    </xdr:from>
    <xdr:to>
      <xdr:col>111</xdr:col>
      <xdr:colOff>177800</xdr:colOff>
      <xdr:row>108</xdr:row>
      <xdr:rowOff>104267</xdr:rowOff>
    </xdr:to>
    <xdr:cxnSp macro="">
      <xdr:nvCxnSpPr>
        <xdr:cNvPr id="838" name="直線コネクタ 837">
          <a:extLst>
            <a:ext uri="{FF2B5EF4-FFF2-40B4-BE49-F238E27FC236}">
              <a16:creationId xmlns:a16="http://schemas.microsoft.com/office/drawing/2014/main" id="{6076A936-35D1-45EC-BD4B-6EC907AB8705}"/>
            </a:ext>
          </a:extLst>
        </xdr:cNvPr>
        <xdr:cNvCxnSpPr/>
      </xdr:nvCxnSpPr>
      <xdr:spPr>
        <a:xfrm flipV="1">
          <a:off x="20434300" y="18589498"/>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54738</xdr:rowOff>
    </xdr:from>
    <xdr:to>
      <xdr:col>102</xdr:col>
      <xdr:colOff>165100</xdr:colOff>
      <xdr:row>108</xdr:row>
      <xdr:rowOff>156338</xdr:rowOff>
    </xdr:to>
    <xdr:sp macro="" textlink="">
      <xdr:nvSpPr>
        <xdr:cNvPr id="839" name="楕円 838">
          <a:extLst>
            <a:ext uri="{FF2B5EF4-FFF2-40B4-BE49-F238E27FC236}">
              <a16:creationId xmlns:a16="http://schemas.microsoft.com/office/drawing/2014/main" id="{C8A6907C-B7EE-4538-88C3-11B63BB84D6B}"/>
            </a:ext>
          </a:extLst>
        </xdr:cNvPr>
        <xdr:cNvSpPr/>
      </xdr:nvSpPr>
      <xdr:spPr>
        <a:xfrm>
          <a:off x="19494500" y="1857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104267</xdr:rowOff>
    </xdr:from>
    <xdr:to>
      <xdr:col>107</xdr:col>
      <xdr:colOff>50800</xdr:colOff>
      <xdr:row>108</xdr:row>
      <xdr:rowOff>105538</xdr:rowOff>
    </xdr:to>
    <xdr:cxnSp macro="">
      <xdr:nvCxnSpPr>
        <xdr:cNvPr id="840" name="直線コネクタ 839">
          <a:extLst>
            <a:ext uri="{FF2B5EF4-FFF2-40B4-BE49-F238E27FC236}">
              <a16:creationId xmlns:a16="http://schemas.microsoft.com/office/drawing/2014/main" id="{86AF5588-68DC-44CE-AA64-333483569F7F}"/>
            </a:ext>
          </a:extLst>
        </xdr:cNvPr>
        <xdr:cNvCxnSpPr/>
      </xdr:nvCxnSpPr>
      <xdr:spPr>
        <a:xfrm flipV="1">
          <a:off x="19545300" y="18620867"/>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55626</xdr:rowOff>
    </xdr:from>
    <xdr:to>
      <xdr:col>98</xdr:col>
      <xdr:colOff>38100</xdr:colOff>
      <xdr:row>108</xdr:row>
      <xdr:rowOff>157226</xdr:rowOff>
    </xdr:to>
    <xdr:sp macro="" textlink="">
      <xdr:nvSpPr>
        <xdr:cNvPr id="841" name="楕円 840">
          <a:extLst>
            <a:ext uri="{FF2B5EF4-FFF2-40B4-BE49-F238E27FC236}">
              <a16:creationId xmlns:a16="http://schemas.microsoft.com/office/drawing/2014/main" id="{82E0F53D-D136-4277-A384-E9E9C57CB18F}"/>
            </a:ext>
          </a:extLst>
        </xdr:cNvPr>
        <xdr:cNvSpPr/>
      </xdr:nvSpPr>
      <xdr:spPr>
        <a:xfrm>
          <a:off x="18605500" y="185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105538</xdr:rowOff>
    </xdr:from>
    <xdr:to>
      <xdr:col>102</xdr:col>
      <xdr:colOff>114300</xdr:colOff>
      <xdr:row>108</xdr:row>
      <xdr:rowOff>106426</xdr:rowOff>
    </xdr:to>
    <xdr:cxnSp macro="">
      <xdr:nvCxnSpPr>
        <xdr:cNvPr id="842" name="直線コネクタ 841">
          <a:extLst>
            <a:ext uri="{FF2B5EF4-FFF2-40B4-BE49-F238E27FC236}">
              <a16:creationId xmlns:a16="http://schemas.microsoft.com/office/drawing/2014/main" id="{0F11E98A-918B-4822-A3D4-8E833D1B6DAF}"/>
            </a:ext>
          </a:extLst>
        </xdr:cNvPr>
        <xdr:cNvCxnSpPr/>
      </xdr:nvCxnSpPr>
      <xdr:spPr>
        <a:xfrm flipV="1">
          <a:off x="18656300" y="18622138"/>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843" name="n_1aveValue【庁舎】&#10;一人当たり面積">
          <a:extLst>
            <a:ext uri="{FF2B5EF4-FFF2-40B4-BE49-F238E27FC236}">
              <a16:creationId xmlns:a16="http://schemas.microsoft.com/office/drawing/2014/main" id="{D3354385-5236-4751-A11E-90A50C9B4E5B}"/>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99713</xdr:rowOff>
    </xdr:from>
    <xdr:ext cx="469744" cy="259045"/>
    <xdr:sp macro="" textlink="">
      <xdr:nvSpPr>
        <xdr:cNvPr id="844" name="n_2aveValue【庁舎】&#10;一人当たり面積">
          <a:extLst>
            <a:ext uri="{FF2B5EF4-FFF2-40B4-BE49-F238E27FC236}">
              <a16:creationId xmlns:a16="http://schemas.microsoft.com/office/drawing/2014/main" id="{5C63BE02-4D73-43E2-A327-665990DB1F44}"/>
            </a:ext>
          </a:extLst>
        </xdr:cNvPr>
        <xdr:cNvSpPr txBox="1"/>
      </xdr:nvSpPr>
      <xdr:spPr>
        <a:xfrm>
          <a:off x="20199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102379</xdr:rowOff>
    </xdr:from>
    <xdr:ext cx="469744" cy="259045"/>
    <xdr:sp macro="" textlink="">
      <xdr:nvSpPr>
        <xdr:cNvPr id="845" name="n_3aveValue【庁舎】&#10;一人当たり面積">
          <a:extLst>
            <a:ext uri="{FF2B5EF4-FFF2-40B4-BE49-F238E27FC236}">
              <a16:creationId xmlns:a16="http://schemas.microsoft.com/office/drawing/2014/main" id="{028A2343-BF45-4E61-A527-167D84DCFEE4}"/>
            </a:ext>
          </a:extLst>
        </xdr:cNvPr>
        <xdr:cNvSpPr txBox="1"/>
      </xdr:nvSpPr>
      <xdr:spPr>
        <a:xfrm>
          <a:off x="19310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104539</xdr:rowOff>
    </xdr:from>
    <xdr:ext cx="469744" cy="259045"/>
    <xdr:sp macro="" textlink="">
      <xdr:nvSpPr>
        <xdr:cNvPr id="846" name="n_4aveValue【庁舎】&#10;一人当たり面積">
          <a:extLst>
            <a:ext uri="{FF2B5EF4-FFF2-40B4-BE49-F238E27FC236}">
              <a16:creationId xmlns:a16="http://schemas.microsoft.com/office/drawing/2014/main" id="{04B63181-C8F4-4390-931A-A3C01263A082}"/>
            </a:ext>
          </a:extLst>
        </xdr:cNvPr>
        <xdr:cNvSpPr txBox="1"/>
      </xdr:nvSpPr>
      <xdr:spPr>
        <a:xfrm>
          <a:off x="18421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114825</xdr:rowOff>
    </xdr:from>
    <xdr:ext cx="469744" cy="259045"/>
    <xdr:sp macro="" textlink="">
      <xdr:nvSpPr>
        <xdr:cNvPr id="847" name="n_1mainValue【庁舎】&#10;一人当たり面積">
          <a:extLst>
            <a:ext uri="{FF2B5EF4-FFF2-40B4-BE49-F238E27FC236}">
              <a16:creationId xmlns:a16="http://schemas.microsoft.com/office/drawing/2014/main" id="{E593A876-DB73-488B-8AFA-7AD2EE361A8A}"/>
            </a:ext>
          </a:extLst>
        </xdr:cNvPr>
        <xdr:cNvSpPr txBox="1"/>
      </xdr:nvSpPr>
      <xdr:spPr>
        <a:xfrm>
          <a:off x="21075727" y="186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146194</xdr:rowOff>
    </xdr:from>
    <xdr:ext cx="469744" cy="259045"/>
    <xdr:sp macro="" textlink="">
      <xdr:nvSpPr>
        <xdr:cNvPr id="848" name="n_2mainValue【庁舎】&#10;一人当たり面積">
          <a:extLst>
            <a:ext uri="{FF2B5EF4-FFF2-40B4-BE49-F238E27FC236}">
              <a16:creationId xmlns:a16="http://schemas.microsoft.com/office/drawing/2014/main" id="{6ED63FA0-C98C-4A44-B5AA-B2778AB737A8}"/>
            </a:ext>
          </a:extLst>
        </xdr:cNvPr>
        <xdr:cNvSpPr txBox="1"/>
      </xdr:nvSpPr>
      <xdr:spPr>
        <a:xfrm>
          <a:off x="20199427" y="1866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147465</xdr:rowOff>
    </xdr:from>
    <xdr:ext cx="469744" cy="259045"/>
    <xdr:sp macro="" textlink="">
      <xdr:nvSpPr>
        <xdr:cNvPr id="849" name="n_3mainValue【庁舎】&#10;一人当たり面積">
          <a:extLst>
            <a:ext uri="{FF2B5EF4-FFF2-40B4-BE49-F238E27FC236}">
              <a16:creationId xmlns:a16="http://schemas.microsoft.com/office/drawing/2014/main" id="{5DD848CA-384A-41A8-B0AC-C81945826336}"/>
            </a:ext>
          </a:extLst>
        </xdr:cNvPr>
        <xdr:cNvSpPr txBox="1"/>
      </xdr:nvSpPr>
      <xdr:spPr>
        <a:xfrm>
          <a:off x="19310427" y="1866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148353</xdr:rowOff>
    </xdr:from>
    <xdr:ext cx="469744" cy="259045"/>
    <xdr:sp macro="" textlink="">
      <xdr:nvSpPr>
        <xdr:cNvPr id="850" name="n_4mainValue【庁舎】&#10;一人当たり面積">
          <a:extLst>
            <a:ext uri="{FF2B5EF4-FFF2-40B4-BE49-F238E27FC236}">
              <a16:creationId xmlns:a16="http://schemas.microsoft.com/office/drawing/2014/main" id="{AD6E7AF4-81EE-4529-8839-EB9A5A4C0B4D}"/>
            </a:ext>
          </a:extLst>
        </xdr:cNvPr>
        <xdr:cNvSpPr txBox="1"/>
      </xdr:nvSpPr>
      <xdr:spPr>
        <a:xfrm>
          <a:off x="18421427" y="1866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FB123F56-B202-420F-BB8B-3693F2EE21C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C3FE0063-A731-48BA-8166-B9487694FCD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82D21617-798D-4E34-8273-B9EE43B57E1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一般廃棄物処理施設については、平成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年度に宇和島市、愛南町、鬼北町と連携して運営している宇和島地区広域事務組合の施設として新たな環境センターを建築したことにより、類似団体と比較して</a:t>
          </a:r>
          <a:r>
            <a:rPr kumimoji="1" lang="en-US" altLang="ja-JP" sz="1100">
              <a:solidFill>
                <a:sysClr val="windowText" lastClr="000000"/>
              </a:solidFill>
              <a:effectLst/>
              <a:latin typeface="+mn-lt"/>
              <a:ea typeface="+mn-ea"/>
              <a:cs typeface="+mn-cs"/>
            </a:rPr>
            <a:t>16.3</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低い数値となっている。福祉施設については、当町に２施設ある隣保館が老朽化しており、今後の隣保館事業の運営方針等を踏まえた上で、建て替え等を計画的に行っていく予定である。庁舎については令和３年度に本体工事が完了したことにより、</a:t>
          </a:r>
          <a:r>
            <a:rPr kumimoji="1" lang="ja-JP" altLang="en-US" sz="1100">
              <a:solidFill>
                <a:sysClr val="windowText" lastClr="000000"/>
              </a:solidFill>
              <a:effectLst/>
              <a:latin typeface="+mn-lt"/>
              <a:ea typeface="+mn-ea"/>
              <a:cs typeface="+mn-cs"/>
            </a:rPr>
            <a:t>類似団体より数値が大幅に</a:t>
          </a:r>
          <a:r>
            <a:rPr kumimoji="1" lang="ja-JP" altLang="ja-JP" sz="1100">
              <a:solidFill>
                <a:sysClr val="windowText" lastClr="000000"/>
              </a:solidFill>
              <a:effectLst/>
              <a:latin typeface="+mn-lt"/>
              <a:ea typeface="+mn-ea"/>
              <a:cs typeface="+mn-cs"/>
            </a:rPr>
            <a:t>低くなっている。しかしながら、施設整備にあたっては、多額の地方債を発行しており、今後その償還のために公債費が増嵩する見込みであり、財政運営上の大きな負担となるため、町有施設の総合的な最適化に取り組んでいく必要が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3,661
3,625
98.45
4,446,239
4,291,810
139,587
2,476,622
5,761,353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dk1"/>
              </a:solidFill>
              <a:effectLst/>
              <a:latin typeface="+mn-lt"/>
              <a:ea typeface="+mn-ea"/>
              <a:cs typeface="+mn-cs"/>
            </a:rPr>
            <a:t>　少子高齢化の進行により人口が減少傾向で推移している中、基幹産業である農林業は低迷し、他に主要となる産業もないことなどから、構造的に見ても財政基盤が弱く、</a:t>
          </a:r>
          <a:r>
            <a:rPr lang="ja-JP" altLang="ja-JP" sz="1100" b="0">
              <a:solidFill>
                <a:schemeClr val="dk1"/>
              </a:solidFill>
              <a:effectLst/>
              <a:latin typeface="+mn-lt"/>
              <a:ea typeface="+mn-ea"/>
              <a:cs typeface="+mn-cs"/>
            </a:rPr>
            <a:t>財政力指数は</a:t>
          </a:r>
          <a:r>
            <a:rPr lang="en-US" altLang="ja-JP" sz="1100" b="0">
              <a:solidFill>
                <a:schemeClr val="dk1"/>
              </a:solidFill>
              <a:effectLst/>
              <a:latin typeface="+mn-lt"/>
              <a:ea typeface="+mn-ea"/>
              <a:cs typeface="+mn-cs"/>
            </a:rPr>
            <a:t>類似団体平均を下回っている。</a:t>
          </a:r>
          <a:endParaRPr lang="ja-JP" altLang="ja-JP" sz="1400">
            <a:effectLst/>
          </a:endParaRPr>
        </a:p>
        <a:p>
          <a:r>
            <a:rPr lang="en-US" altLang="ja-JP" sz="1100" b="0">
              <a:solidFill>
                <a:schemeClr val="dk1"/>
              </a:solidFill>
              <a:effectLst/>
              <a:latin typeface="+mn-lt"/>
              <a:ea typeface="+mn-ea"/>
              <a:cs typeface="+mn-cs"/>
            </a:rPr>
            <a:t>　そのため、第５次行財政改革大綱及び推進プランに基づく徹底した行財政改革の継続や行政の効率化に努めることにより、財政の健全化を図る。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107648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dk1"/>
              </a:solidFill>
              <a:effectLst/>
              <a:latin typeface="+mn-lt"/>
              <a:ea typeface="+mn-ea"/>
              <a:cs typeface="+mn-cs"/>
            </a:rPr>
            <a:t>　経常収支比率は、対前年度比で2.9</a:t>
          </a:r>
          <a:r>
            <a:rPr lang="ja-JP" altLang="ja-JP" sz="1100" b="0">
              <a:solidFill>
                <a:schemeClr val="dk1"/>
              </a:solidFill>
              <a:effectLst/>
              <a:latin typeface="+mn-lt"/>
              <a:ea typeface="+mn-ea"/>
              <a:cs typeface="+mn-cs"/>
            </a:rPr>
            <a:t>ポイント高く</a:t>
          </a:r>
          <a:r>
            <a:rPr lang="en-US" altLang="ja-JP" sz="1100" b="0">
              <a:solidFill>
                <a:schemeClr val="dk1"/>
              </a:solidFill>
              <a:effectLst/>
              <a:latin typeface="+mn-lt"/>
              <a:ea typeface="+mn-ea"/>
              <a:cs typeface="+mn-cs"/>
            </a:rPr>
            <a:t>なっている。</a:t>
          </a:r>
          <a:endParaRPr lang="ja-JP" altLang="ja-JP" sz="1400">
            <a:effectLst/>
          </a:endParaRPr>
        </a:p>
        <a:p>
          <a:r>
            <a:rPr lang="en-US" altLang="ja-JP" sz="1100" b="0">
              <a:solidFill>
                <a:schemeClr val="dk1"/>
              </a:solidFill>
              <a:effectLst/>
              <a:latin typeface="+mn-lt"/>
              <a:ea typeface="+mn-ea"/>
              <a:cs typeface="+mn-cs"/>
            </a:rPr>
            <a:t>　</a:t>
          </a:r>
          <a:r>
            <a:rPr lang="ja-JP" altLang="ja-JP" sz="1100" b="0">
              <a:solidFill>
                <a:schemeClr val="dk1"/>
              </a:solidFill>
              <a:effectLst/>
              <a:latin typeface="+mn-lt"/>
              <a:ea typeface="+mn-ea"/>
              <a:cs typeface="+mn-cs"/>
            </a:rPr>
            <a:t>これは令和３年度には普通交付税が「臨時経済対策費」や「臨時財政対策債償還基金費」の創設などにより大幅な増額となり、経常的一般財源が増加していたことによるものである。今後も事務の効率化等を図り、人件費を抑制するなど、より弾力的な財政構造に向けた取組を行う。</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109347</xdr:rowOff>
    </xdr:from>
    <xdr:to>
      <xdr:col>23</xdr:col>
      <xdr:colOff>133350</xdr:colOff>
      <xdr:row>65</xdr:row>
      <xdr:rowOff>7874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82147"/>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109347</xdr:rowOff>
    </xdr:from>
    <xdr:to>
      <xdr:col>19</xdr:col>
      <xdr:colOff>133350</xdr:colOff>
      <xdr:row>65</xdr:row>
      <xdr:rowOff>3048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8214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3048</xdr:rowOff>
    </xdr:from>
    <xdr:to>
      <xdr:col>15</xdr:col>
      <xdr:colOff>82550</xdr:colOff>
      <xdr:row>65</xdr:row>
      <xdr:rowOff>56134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4729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56134</xdr:rowOff>
    </xdr:from>
    <xdr:to>
      <xdr:col>11</xdr:col>
      <xdr:colOff>31750</xdr:colOff>
      <xdr:row>65</xdr:row>
      <xdr:rowOff>111633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00384"/>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100601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7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58547</xdr:rowOff>
    </xdr:from>
    <xdr:to>
      <xdr:col>19</xdr:col>
      <xdr:colOff>184150</xdr:colOff>
      <xdr:row>64</xdr:row>
      <xdr:rowOff>160147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144924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17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123698</xdr:rowOff>
    </xdr:from>
    <xdr:to>
      <xdr:col>15</xdr:col>
      <xdr:colOff>133350</xdr:colOff>
      <xdr:row>65</xdr:row>
      <xdr:rowOff>53848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64025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6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5334</xdr:rowOff>
    </xdr:from>
    <xdr:to>
      <xdr:col>11</xdr:col>
      <xdr:colOff>82550</xdr:colOff>
      <xdr:row>65</xdr:row>
      <xdr:rowOff>106934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60833</xdr:rowOff>
    </xdr:from>
    <xdr:to>
      <xdr:col>7</xdr:col>
      <xdr:colOff>31750</xdr:colOff>
      <xdr:row>65</xdr:row>
      <xdr:rowOff>162433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147210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9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dk1"/>
              </a:solidFill>
              <a:effectLst/>
              <a:latin typeface="+mn-lt"/>
              <a:ea typeface="+mn-ea"/>
              <a:cs typeface="+mn-cs"/>
            </a:rPr>
            <a:t>　人口１人当たりの決算額は、類似団体平均と比べて低い決算額となっている。これは、議員定数や報酬額の削減、行政委員の報酬削減、特別職給の削減などによるものである。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157468</xdr:rowOff>
    </xdr:from>
    <xdr:to>
      <xdr:col>23</xdr:col>
      <xdr:colOff>133350</xdr:colOff>
      <xdr:row>81</xdr:row>
      <xdr:rowOff>165714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44918"/>
          <a:ext cx="8382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11318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0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148907</xdr:rowOff>
    </xdr:from>
    <xdr:to>
      <xdr:col>19</xdr:col>
      <xdr:colOff>133350</xdr:colOff>
      <xdr:row>81</xdr:row>
      <xdr:rowOff>157468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36357"/>
          <a:ext cx="889000" cy="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6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127231</xdr:rowOff>
    </xdr:from>
    <xdr:to>
      <xdr:col>15</xdr:col>
      <xdr:colOff>82550</xdr:colOff>
      <xdr:row>81</xdr:row>
      <xdr:rowOff>148907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14681"/>
          <a:ext cx="889000" cy="2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106508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6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127231</xdr:rowOff>
    </xdr:from>
    <xdr:to>
      <xdr:col>11</xdr:col>
      <xdr:colOff>31750</xdr:colOff>
      <xdr:row>81</xdr:row>
      <xdr:rowOff>135159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14681"/>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99046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98651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114914</xdr:rowOff>
    </xdr:from>
    <xdr:to>
      <xdr:col>23</xdr:col>
      <xdr:colOff>184150</xdr:colOff>
      <xdr:row>82</xdr:row>
      <xdr:rowOff>45064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36191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23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106668</xdr:rowOff>
    </xdr:from>
    <xdr:to>
      <xdr:col>19</xdr:col>
      <xdr:colOff>184150</xdr:colOff>
      <xdr:row>82</xdr:row>
      <xdr:rowOff>36818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9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46995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62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98107</xdr:rowOff>
    </xdr:from>
    <xdr:to>
      <xdr:col>15</xdr:col>
      <xdr:colOff>133350</xdr:colOff>
      <xdr:row>82</xdr:row>
      <xdr:rowOff>28257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38434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5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76431</xdr:rowOff>
    </xdr:from>
    <xdr:to>
      <xdr:col>11</xdr:col>
      <xdr:colOff>82550</xdr:colOff>
      <xdr:row>82</xdr:row>
      <xdr:rowOff>6581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6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16758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84359</xdr:rowOff>
    </xdr:from>
    <xdr:to>
      <xdr:col>7</xdr:col>
      <xdr:colOff>31750</xdr:colOff>
      <xdr:row>82</xdr:row>
      <xdr:rowOff>14509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7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24686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dk1"/>
              </a:solidFill>
              <a:effectLst/>
              <a:latin typeface="+mn-lt"/>
              <a:ea typeface="+mn-ea"/>
              <a:cs typeface="+mn-cs"/>
            </a:rPr>
            <a:t>　</a:t>
          </a:r>
          <a:r>
            <a:rPr lang="ja-JP" altLang="ja-JP" sz="1100" b="0">
              <a:solidFill>
                <a:schemeClr val="dk1"/>
              </a:solidFill>
              <a:effectLst/>
              <a:latin typeface="+mn-lt"/>
              <a:ea typeface="+mn-ea"/>
              <a:cs typeface="+mn-cs"/>
            </a:rPr>
            <a:t>ラスパイレス指数は、対前年度比で</a:t>
          </a:r>
          <a:r>
            <a:rPr lang="en-US" altLang="ja-JP" sz="1100" b="0">
              <a:solidFill>
                <a:schemeClr val="dk1"/>
              </a:solidFill>
              <a:effectLst/>
              <a:latin typeface="+mn-lt"/>
              <a:ea typeface="+mn-ea"/>
              <a:cs typeface="+mn-cs"/>
            </a:rPr>
            <a:t>0.8</a:t>
          </a:r>
          <a:r>
            <a:rPr lang="ja-JP" altLang="ja-JP" sz="1100" b="0">
              <a:solidFill>
                <a:schemeClr val="dk1"/>
              </a:solidFill>
              <a:effectLst/>
              <a:latin typeface="+mn-lt"/>
              <a:ea typeface="+mn-ea"/>
              <a:cs typeface="+mn-cs"/>
            </a:rPr>
            <a:t>ポイント低くなっており、類似団体と同水準となっている。</a:t>
          </a:r>
          <a:endParaRPr lang="ja-JP" altLang="ja-JP" sz="1400">
            <a:effectLst/>
          </a:endParaRPr>
        </a:p>
        <a:p>
          <a:r>
            <a:rPr lang="ja-JP" altLang="ja-JP" sz="1100" b="0">
              <a:solidFill>
                <a:schemeClr val="dk1"/>
              </a:solidFill>
              <a:effectLst/>
              <a:latin typeface="+mn-lt"/>
              <a:ea typeface="+mn-ea"/>
              <a:cs typeface="+mn-cs"/>
            </a:rPr>
            <a:t>　特別昇給を廃止するなど町独自の給与削減対策を行っており、今後も類似団体と同水準を維持していくことを想定している。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42757</xdr:rowOff>
    </xdr:from>
    <xdr:to>
      <xdr:col>81</xdr:col>
      <xdr:colOff>44450</xdr:colOff>
      <xdr:row>87</xdr:row>
      <xdr:rowOff>107104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58907"/>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157904</xdr:rowOff>
    </xdr:from>
    <xdr:to>
      <xdr:col>77</xdr:col>
      <xdr:colOff>44450</xdr:colOff>
      <xdr:row>87</xdr:row>
      <xdr:rowOff>107104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0260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157904</xdr:rowOff>
    </xdr:from>
    <xdr:to>
      <xdr:col>72</xdr:col>
      <xdr:colOff>203200</xdr:colOff>
      <xdr:row>87</xdr:row>
      <xdr:rowOff>42757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0260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47431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157904</xdr:rowOff>
    </xdr:from>
    <xdr:to>
      <xdr:col>68</xdr:col>
      <xdr:colOff>152400</xdr:colOff>
      <xdr:row>87</xdr:row>
      <xdr:rowOff>42757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0260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47431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163407</xdr:rowOff>
    </xdr:from>
    <xdr:to>
      <xdr:col>81</xdr:col>
      <xdr:colOff>95250</xdr:colOff>
      <xdr:row>87</xdr:row>
      <xdr:rowOff>93557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8484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56304</xdr:rowOff>
    </xdr:from>
    <xdr:to>
      <xdr:col>77</xdr:col>
      <xdr:colOff>95250</xdr:colOff>
      <xdr:row>87</xdr:row>
      <xdr:rowOff>157904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142681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5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107104</xdr:rowOff>
    </xdr:from>
    <xdr:to>
      <xdr:col>73</xdr:col>
      <xdr:colOff>44450</xdr:colOff>
      <xdr:row>87</xdr:row>
      <xdr:rowOff>37254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163407</xdr:rowOff>
    </xdr:from>
    <xdr:to>
      <xdr:col>68</xdr:col>
      <xdr:colOff>203200</xdr:colOff>
      <xdr:row>87</xdr:row>
      <xdr:rowOff>93557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78334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9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107104</xdr:rowOff>
    </xdr:from>
    <xdr:to>
      <xdr:col>64</xdr:col>
      <xdr:colOff>152400</xdr:colOff>
      <xdr:row>87</xdr:row>
      <xdr:rowOff>37254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47431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dk1"/>
              </a:solidFill>
              <a:effectLst/>
              <a:latin typeface="+mn-lt"/>
              <a:ea typeface="+mn-ea"/>
              <a:cs typeface="+mn-cs"/>
            </a:rPr>
            <a:t>　人口1,000人当たりの職員数は、過去からの新規採用抑制策により、類似団体平均を下回って</a:t>
          </a:r>
          <a:r>
            <a:rPr lang="ja-JP" altLang="ja-JP" sz="1100" b="0">
              <a:solidFill>
                <a:schemeClr val="dk1"/>
              </a:solidFill>
              <a:effectLst/>
              <a:latin typeface="+mn-lt"/>
              <a:ea typeface="+mn-ea"/>
              <a:cs typeface="+mn-cs"/>
            </a:rPr>
            <a:t>いるが、令和４年度には、退職した職員が少なかったことから、対前年度比で</a:t>
          </a:r>
          <a:r>
            <a:rPr lang="en-US" altLang="ja-JP" sz="1100" b="0">
              <a:solidFill>
                <a:schemeClr val="dk1"/>
              </a:solidFill>
              <a:effectLst/>
              <a:latin typeface="+mn-lt"/>
              <a:ea typeface="+mn-ea"/>
              <a:cs typeface="+mn-cs"/>
            </a:rPr>
            <a:t>1.0</a:t>
          </a:r>
          <a:r>
            <a:rPr lang="ja-JP" altLang="ja-JP" sz="1100" b="0">
              <a:solidFill>
                <a:schemeClr val="dk1"/>
              </a:solidFill>
              <a:effectLst/>
              <a:latin typeface="+mn-lt"/>
              <a:ea typeface="+mn-ea"/>
              <a:cs typeface="+mn-cs"/>
            </a:rPr>
            <a:t>ポイント高くなっている。</a:t>
          </a:r>
          <a:endParaRPr lang="ja-JP" altLang="ja-JP" sz="1400">
            <a:effectLst/>
          </a:endParaRPr>
        </a:p>
        <a:p>
          <a:r>
            <a:rPr lang="ja-JP" altLang="ja-JP" sz="1100" b="0">
              <a:solidFill>
                <a:schemeClr val="dk1"/>
              </a:solidFill>
              <a:effectLst/>
              <a:latin typeface="+mn-lt"/>
              <a:ea typeface="+mn-ea"/>
              <a:cs typeface="+mn-cs"/>
            </a:rPr>
            <a:t>　</a:t>
          </a:r>
          <a:r>
            <a:rPr lang="en-US" altLang="ja-JP" sz="1100" b="0">
              <a:solidFill>
                <a:schemeClr val="dk1"/>
              </a:solidFill>
              <a:effectLst/>
              <a:latin typeface="+mn-lt"/>
              <a:ea typeface="+mn-ea"/>
              <a:cs typeface="+mn-cs"/>
            </a:rPr>
            <a:t>今後は住民サービスの向上を図りながら、</a:t>
          </a:r>
          <a:r>
            <a:rPr lang="ja-JP" altLang="ja-JP" sz="1100" b="0">
              <a:solidFill>
                <a:schemeClr val="dk1"/>
              </a:solidFill>
              <a:effectLst/>
              <a:latin typeface="+mn-lt"/>
              <a:ea typeface="+mn-ea"/>
              <a:cs typeface="+mn-cs"/>
            </a:rPr>
            <a:t>さらなる</a:t>
          </a:r>
          <a:r>
            <a:rPr lang="en-US" altLang="ja-JP" sz="1100" b="0">
              <a:solidFill>
                <a:schemeClr val="dk1"/>
              </a:solidFill>
              <a:effectLst/>
              <a:latin typeface="+mn-lt"/>
              <a:ea typeface="+mn-ea"/>
              <a:cs typeface="+mn-cs"/>
            </a:rPr>
            <a:t>事務の効率化等にも取り組む必要がある。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114808</xdr:rowOff>
    </xdr:from>
    <xdr:to>
      <xdr:col>81</xdr:col>
      <xdr:colOff>44450</xdr:colOff>
      <xdr:row>59</xdr:row>
      <xdr:rowOff>127812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30358"/>
          <a:ext cx="838200" cy="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110652</xdr:rowOff>
    </xdr:from>
    <xdr:to>
      <xdr:col>77</xdr:col>
      <xdr:colOff>44450</xdr:colOff>
      <xdr:row>59</xdr:row>
      <xdr:rowOff>114808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26202"/>
          <a:ext cx="889000" cy="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34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110652</xdr:rowOff>
    </xdr:from>
    <xdr:to>
      <xdr:col>72</xdr:col>
      <xdr:colOff>203200</xdr:colOff>
      <xdr:row>59</xdr:row>
      <xdr:rowOff>121377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226202"/>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68484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35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109580</xdr:rowOff>
    </xdr:from>
    <xdr:to>
      <xdr:col>68</xdr:col>
      <xdr:colOff>152400</xdr:colOff>
      <xdr:row>59</xdr:row>
      <xdr:rowOff>121377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25130"/>
          <a:ext cx="8890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80549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75187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6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77012</xdr:rowOff>
    </xdr:from>
    <xdr:to>
      <xdr:col>81</xdr:col>
      <xdr:colOff>95250</xdr:colOff>
      <xdr:row>60</xdr:row>
      <xdr:rowOff>7162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93539</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3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64008</xdr:rowOff>
    </xdr:from>
    <xdr:to>
      <xdr:col>77</xdr:col>
      <xdr:colOff>95250</xdr:colOff>
      <xdr:row>59</xdr:row>
      <xdr:rowOff>165608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4335</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4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59852</xdr:rowOff>
    </xdr:from>
    <xdr:to>
      <xdr:col>73</xdr:col>
      <xdr:colOff>44450</xdr:colOff>
      <xdr:row>59</xdr:row>
      <xdr:rowOff>161452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4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70577</xdr:rowOff>
    </xdr:from>
    <xdr:to>
      <xdr:col>68</xdr:col>
      <xdr:colOff>203200</xdr:colOff>
      <xdr:row>60</xdr:row>
      <xdr:rowOff>727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8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10904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5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58780</xdr:rowOff>
    </xdr:from>
    <xdr:to>
      <xdr:col>64</xdr:col>
      <xdr:colOff>152400</xdr:colOff>
      <xdr:row>59</xdr:row>
      <xdr:rowOff>160380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7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170557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4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000" b="0">
              <a:solidFill>
                <a:schemeClr val="dk1"/>
              </a:solidFill>
              <a:effectLst/>
              <a:latin typeface="+mn-lt"/>
              <a:ea typeface="+mn-ea"/>
              <a:cs typeface="+mn-cs"/>
            </a:rPr>
            <a:t>　平成16年度から23年度において重点的に実施した地方債発行額の抑制策</a:t>
          </a:r>
          <a:r>
            <a:rPr lang="ja-JP" altLang="en-US" sz="1000" b="0">
              <a:solidFill>
                <a:schemeClr val="dk1"/>
              </a:solidFill>
              <a:effectLst/>
              <a:latin typeface="+mn-lt"/>
              <a:ea typeface="+mn-ea"/>
              <a:cs typeface="+mn-cs"/>
            </a:rPr>
            <a:t>により</a:t>
          </a:r>
          <a:r>
            <a:rPr lang="en-US" altLang="ja-JP" sz="1000" b="0">
              <a:solidFill>
                <a:schemeClr val="dk1"/>
              </a:solidFill>
              <a:effectLst/>
              <a:latin typeface="+mn-lt"/>
              <a:ea typeface="+mn-ea"/>
              <a:cs typeface="+mn-cs"/>
            </a:rPr>
            <a:t>、元利償還金は平成28年度まで減少傾向で推移したことから、実質公債費比率は改善してきたところである。しかし、</a:t>
          </a:r>
          <a:r>
            <a:rPr lang="ja-JP" altLang="ja-JP" sz="1000" b="0">
              <a:solidFill>
                <a:schemeClr val="dk1"/>
              </a:solidFill>
              <a:effectLst/>
              <a:latin typeface="+mn-lt"/>
              <a:ea typeface="+mn-ea"/>
              <a:cs typeface="+mn-cs"/>
            </a:rPr>
            <a:t>中学校建設事業、汚泥再生処理センター建設事業及び熱回収施設等建設事業などの</a:t>
          </a:r>
          <a:r>
            <a:rPr lang="en-US" altLang="ja-JP" sz="1000" b="0">
              <a:solidFill>
                <a:schemeClr val="dk1"/>
              </a:solidFill>
              <a:effectLst/>
              <a:latin typeface="+mn-lt"/>
              <a:ea typeface="+mn-ea"/>
              <a:cs typeface="+mn-cs"/>
            </a:rPr>
            <a:t>近年の大型建設事業の実施により、令和元年度には悪化に転じ</a:t>
          </a:r>
          <a:r>
            <a:rPr lang="ja-JP" altLang="ja-JP" sz="1000" b="0">
              <a:solidFill>
                <a:schemeClr val="dk1"/>
              </a:solidFill>
              <a:effectLst/>
              <a:latin typeface="+mn-lt"/>
              <a:ea typeface="+mn-ea"/>
              <a:cs typeface="+mn-cs"/>
            </a:rPr>
            <a:t>、令和４年度においても対前年度比で</a:t>
          </a:r>
          <a:r>
            <a:rPr lang="en-US" altLang="ja-JP" sz="1000" b="0">
              <a:solidFill>
                <a:schemeClr val="dk1"/>
              </a:solidFill>
              <a:effectLst/>
              <a:latin typeface="+mn-lt"/>
              <a:ea typeface="+mn-ea"/>
              <a:cs typeface="+mn-cs"/>
            </a:rPr>
            <a:t>0.6</a:t>
          </a:r>
          <a:r>
            <a:rPr lang="ja-JP" altLang="ja-JP" sz="1000" b="0">
              <a:solidFill>
                <a:schemeClr val="dk1"/>
              </a:solidFill>
              <a:effectLst/>
              <a:latin typeface="+mn-lt"/>
              <a:ea typeface="+mn-ea"/>
              <a:cs typeface="+mn-cs"/>
            </a:rPr>
            <a:t>ポイント悪化している。</a:t>
          </a:r>
          <a:endParaRPr lang="ja-JP" altLang="ja-JP" sz="1000">
            <a:effectLst/>
          </a:endParaRPr>
        </a:p>
        <a:p>
          <a:r>
            <a:rPr lang="ja-JP" altLang="ja-JP" sz="1000" b="0">
              <a:solidFill>
                <a:schemeClr val="dk1"/>
              </a:solidFill>
              <a:effectLst/>
              <a:latin typeface="+mn-lt"/>
              <a:ea typeface="+mn-ea"/>
              <a:cs typeface="+mn-cs"/>
            </a:rPr>
            <a:t>　</a:t>
          </a:r>
          <a:r>
            <a:rPr lang="en-US" altLang="ja-JP" sz="1000" b="0">
              <a:solidFill>
                <a:schemeClr val="dk1"/>
              </a:solidFill>
              <a:effectLst/>
              <a:latin typeface="+mn-lt"/>
              <a:ea typeface="+mn-ea"/>
              <a:cs typeface="+mn-cs"/>
            </a:rPr>
            <a:t>今後は、</a:t>
          </a:r>
          <a:r>
            <a:rPr lang="ja-JP" altLang="ja-JP" sz="1000" b="0">
              <a:solidFill>
                <a:schemeClr val="dk1"/>
              </a:solidFill>
              <a:effectLst/>
              <a:latin typeface="+mn-lt"/>
              <a:ea typeface="+mn-ea"/>
              <a:cs typeface="+mn-cs"/>
            </a:rPr>
            <a:t>庁舎建設事業の元金償還が開始されると実質公債費比率はさらに悪化する見込みであることから、更なる</a:t>
          </a:r>
          <a:r>
            <a:rPr lang="en-US" altLang="ja-JP" sz="1000" b="0">
              <a:solidFill>
                <a:schemeClr val="dk1"/>
              </a:solidFill>
              <a:effectLst/>
              <a:latin typeface="+mn-lt"/>
              <a:ea typeface="+mn-ea"/>
              <a:cs typeface="+mn-cs"/>
            </a:rPr>
            <a:t>事業の厳選を</a:t>
          </a:r>
          <a:r>
            <a:rPr lang="ja-JP" altLang="en-US" sz="1000" b="0">
              <a:solidFill>
                <a:schemeClr val="dk1"/>
              </a:solidFill>
              <a:effectLst/>
              <a:latin typeface="+mn-lt"/>
              <a:ea typeface="+mn-ea"/>
              <a:cs typeface="+mn-cs"/>
            </a:rPr>
            <a:t>行う</a:t>
          </a:r>
          <a:r>
            <a:rPr lang="en-US" altLang="ja-JP" sz="1000" b="0">
              <a:solidFill>
                <a:schemeClr val="dk1"/>
              </a:solidFill>
              <a:effectLst/>
              <a:latin typeface="+mn-lt"/>
              <a:ea typeface="+mn-ea"/>
              <a:cs typeface="+mn-cs"/>
            </a:rPr>
            <a:t>必要がある。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52070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41</xdr:row>
      <xdr:rowOff>3810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010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40</xdr:row>
      <xdr:rowOff>143087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689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110913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28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dk1"/>
              </a:solidFill>
              <a:effectLst/>
              <a:latin typeface="+mn-lt"/>
              <a:ea typeface="+mn-ea"/>
              <a:cs typeface="+mn-cs"/>
            </a:rPr>
            <a:t>　平成30年度</a:t>
          </a:r>
          <a:r>
            <a:rPr lang="ja-JP" altLang="ja-JP" sz="1100" b="0">
              <a:solidFill>
                <a:schemeClr val="dk1"/>
              </a:solidFill>
              <a:effectLst/>
              <a:latin typeface="+mn-lt"/>
              <a:ea typeface="+mn-ea"/>
              <a:cs typeface="+mn-cs"/>
            </a:rPr>
            <a:t>以降算定され始めた将来負担比率は、令和３年度において対前年度比</a:t>
          </a:r>
          <a:r>
            <a:rPr lang="en-US" altLang="ja-JP" sz="1100" b="0">
              <a:solidFill>
                <a:schemeClr val="dk1"/>
              </a:solidFill>
              <a:effectLst/>
              <a:latin typeface="+mn-lt"/>
              <a:ea typeface="+mn-ea"/>
              <a:cs typeface="+mn-cs"/>
            </a:rPr>
            <a:t>26.7</a:t>
          </a:r>
          <a:r>
            <a:rPr lang="ja-JP" altLang="ja-JP" sz="1100" b="0">
              <a:solidFill>
                <a:schemeClr val="dk1"/>
              </a:solidFill>
              <a:effectLst/>
              <a:latin typeface="+mn-lt"/>
              <a:ea typeface="+mn-ea"/>
              <a:cs typeface="+mn-cs"/>
            </a:rPr>
            <a:t>ポイント大幅に増加し、令和４年度においても同水準となっている。これは令和元年度から着手している庁舎建設事業において多額の地方債を発行したことを主な要因とするものである。</a:t>
          </a:r>
          <a:endParaRPr lang="ja-JP" altLang="ja-JP" sz="1400">
            <a:effectLst/>
          </a:endParaRPr>
        </a:p>
        <a:p>
          <a:r>
            <a:rPr lang="ja-JP" altLang="ja-JP" sz="1100" b="0">
              <a:solidFill>
                <a:schemeClr val="dk1"/>
              </a:solidFill>
              <a:effectLst/>
              <a:latin typeface="+mn-lt"/>
              <a:ea typeface="+mn-ea"/>
              <a:cs typeface="+mn-cs"/>
            </a:rPr>
            <a:t>　庁舎建設事業が４年度で完了した後は、</a:t>
          </a:r>
          <a:r>
            <a:rPr lang="en-US" altLang="ja-JP" sz="1100" b="0">
              <a:solidFill>
                <a:schemeClr val="dk1"/>
              </a:solidFill>
              <a:effectLst/>
              <a:latin typeface="+mn-lt"/>
              <a:ea typeface="+mn-ea"/>
              <a:cs typeface="+mn-cs"/>
            </a:rPr>
            <a:t>公共施設等総合管理計画に基づ</a:t>
          </a:r>
          <a:r>
            <a:rPr lang="ja-JP" altLang="ja-JP" sz="1100" b="0">
              <a:solidFill>
                <a:schemeClr val="dk1"/>
              </a:solidFill>
              <a:effectLst/>
              <a:latin typeface="+mn-lt"/>
              <a:ea typeface="+mn-ea"/>
              <a:cs typeface="+mn-cs"/>
            </a:rPr>
            <a:t>く</a:t>
          </a:r>
          <a:r>
            <a:rPr lang="en-US" altLang="ja-JP" sz="1100" b="0">
              <a:solidFill>
                <a:schemeClr val="dk1"/>
              </a:solidFill>
              <a:effectLst/>
              <a:latin typeface="+mn-lt"/>
              <a:ea typeface="+mn-ea"/>
              <a:cs typeface="+mn-cs"/>
            </a:rPr>
            <a:t>事業の厳選</a:t>
          </a:r>
          <a:r>
            <a:rPr lang="ja-JP" altLang="ja-JP" sz="1100" b="0">
              <a:solidFill>
                <a:schemeClr val="dk1"/>
              </a:solidFill>
              <a:effectLst/>
              <a:latin typeface="+mn-lt"/>
              <a:ea typeface="+mn-ea"/>
              <a:cs typeface="+mn-cs"/>
            </a:rPr>
            <a:t>等</a:t>
          </a:r>
          <a:r>
            <a:rPr lang="en-US" altLang="ja-JP" sz="1100" b="0">
              <a:solidFill>
                <a:schemeClr val="dk1"/>
              </a:solidFill>
              <a:effectLst/>
              <a:latin typeface="+mn-lt"/>
              <a:ea typeface="+mn-ea"/>
              <a:cs typeface="+mn-cs"/>
            </a:rPr>
            <a:t>により、</a:t>
          </a:r>
          <a:r>
            <a:rPr lang="ja-JP" altLang="ja-JP" sz="1100" b="0">
              <a:solidFill>
                <a:schemeClr val="dk1"/>
              </a:solidFill>
              <a:effectLst/>
              <a:latin typeface="+mn-lt"/>
              <a:ea typeface="+mn-ea"/>
              <a:cs typeface="+mn-cs"/>
            </a:rPr>
            <a:t>地方債の発行</a:t>
          </a:r>
          <a:r>
            <a:rPr lang="en-US" altLang="ja-JP" sz="1100" b="0">
              <a:solidFill>
                <a:schemeClr val="dk1"/>
              </a:solidFill>
              <a:effectLst/>
              <a:latin typeface="+mn-lt"/>
              <a:ea typeface="+mn-ea"/>
              <a:cs typeface="+mn-cs"/>
            </a:rPr>
            <a:t>抑制に努める必要がある。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47060</xdr:rowOff>
    </xdr:from>
    <xdr:to>
      <xdr:col>81</xdr:col>
      <xdr:colOff>44450</xdr:colOff>
      <xdr:row>16</xdr:row>
      <xdr:rowOff>68509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790260"/>
          <a:ext cx="8382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32032</xdr:rowOff>
    </xdr:from>
    <xdr:to>
      <xdr:col>77</xdr:col>
      <xdr:colOff>44450</xdr:colOff>
      <xdr:row>16</xdr:row>
      <xdr:rowOff>47060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432332"/>
          <a:ext cx="889000" cy="35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32032</xdr:rowOff>
    </xdr:from>
    <xdr:to>
      <xdr:col>72</xdr:col>
      <xdr:colOff>203200</xdr:colOff>
      <xdr:row>14</xdr:row>
      <xdr:rowOff>119168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432332"/>
          <a:ext cx="8890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77611</xdr:rowOff>
    </xdr:from>
    <xdr:to>
      <xdr:col>68</xdr:col>
      <xdr:colOff>152400</xdr:colOff>
      <xdr:row>14</xdr:row>
      <xdr:rowOff>119168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477911"/>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17709</xdr:rowOff>
    </xdr:from>
    <xdr:to>
      <xdr:col>81</xdr:col>
      <xdr:colOff>95250</xdr:colOff>
      <xdr:row>16</xdr:row>
      <xdr:rowOff>119309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76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161236</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167710</xdr:rowOff>
    </xdr:from>
    <xdr:to>
      <xdr:col>77</xdr:col>
      <xdr:colOff>95250</xdr:colOff>
      <xdr:row>16</xdr:row>
      <xdr:rowOff>97860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7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82637</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8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152682</xdr:rowOff>
    </xdr:from>
    <xdr:to>
      <xdr:col>73</xdr:col>
      <xdr:colOff>44450</xdr:colOff>
      <xdr:row>14</xdr:row>
      <xdr:rowOff>82832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3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67609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46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68368</xdr:rowOff>
    </xdr:from>
    <xdr:to>
      <xdr:col>68</xdr:col>
      <xdr:colOff>203200</xdr:colOff>
      <xdr:row>14</xdr:row>
      <xdr:rowOff>169968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154745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55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26811</xdr:rowOff>
    </xdr:from>
    <xdr:to>
      <xdr:col>64</xdr:col>
      <xdr:colOff>152400</xdr:colOff>
      <xdr:row>14</xdr:row>
      <xdr:rowOff>128411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42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113188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51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3,661
3,625
98.45
4,446,239
4,291,810
139,587
2,476,622
5,761,353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a:solidFill>
                <a:schemeClr val="tx1"/>
              </a:solidFill>
              <a:effectLst/>
              <a:latin typeface="+mn-lt"/>
              <a:ea typeface="+mn-ea"/>
              <a:cs typeface="+mn-cs"/>
            </a:rPr>
            <a:t>　</a:t>
          </a:r>
          <a:r>
            <a:rPr lang="ja-JP" altLang="en-US" sz="1100" b="0">
              <a:solidFill>
                <a:schemeClr val="tx1"/>
              </a:solidFill>
              <a:effectLst/>
              <a:latin typeface="+mn-lt"/>
              <a:ea typeface="+mn-ea"/>
              <a:cs typeface="+mn-cs"/>
            </a:rPr>
            <a:t>対前年度比で</a:t>
          </a:r>
          <a:r>
            <a:rPr lang="en-US" altLang="ja-JP" sz="1100" b="0">
              <a:solidFill>
                <a:schemeClr val="tx1"/>
              </a:solidFill>
              <a:effectLst/>
              <a:latin typeface="+mn-lt"/>
              <a:ea typeface="+mn-ea"/>
              <a:cs typeface="+mn-cs"/>
            </a:rPr>
            <a:t>0.5</a:t>
          </a:r>
          <a:r>
            <a:rPr lang="ja-JP" altLang="ja-JP" sz="1100" b="0">
              <a:solidFill>
                <a:schemeClr val="tx1"/>
              </a:solidFill>
              <a:effectLst/>
              <a:latin typeface="+mn-lt"/>
              <a:ea typeface="+mn-ea"/>
              <a:cs typeface="+mn-cs"/>
            </a:rPr>
            <a:t>ポイント</a:t>
          </a:r>
          <a:r>
            <a:rPr lang="ja-JP" altLang="en-US" sz="1100" b="0">
              <a:solidFill>
                <a:schemeClr val="tx1"/>
              </a:solidFill>
              <a:effectLst/>
              <a:latin typeface="+mn-lt"/>
              <a:ea typeface="+mn-ea"/>
              <a:cs typeface="+mn-cs"/>
            </a:rPr>
            <a:t>高くなっている。</a:t>
          </a:r>
          <a:r>
            <a:rPr lang="en-US" altLang="ja-JP" sz="1100" b="0">
              <a:solidFill>
                <a:schemeClr val="tx1"/>
              </a:solidFill>
              <a:effectLst/>
              <a:latin typeface="+mn-lt"/>
              <a:ea typeface="+mn-ea"/>
              <a:cs typeface="+mn-cs"/>
            </a:rPr>
            <a:t>今後は組織の体制整備や職員の適正配置に取組むことにより、人件費の抑制に努める必要がある。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62230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44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62230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44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85090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72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85090</xdr:rowOff>
    </xdr:from>
    <xdr:to>
      <xdr:col>11</xdr:col>
      <xdr:colOff>9525</xdr:colOff>
      <xdr:row>36</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7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xdr:rowOff>
    </xdr:from>
    <xdr:to>
      <xdr:col>20</xdr:col>
      <xdr:colOff>38100</xdr:colOff>
      <xdr:row>36</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7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34290</xdr:rowOff>
    </xdr:from>
    <xdr:to>
      <xdr:col>11</xdr:col>
      <xdr:colOff>60325</xdr:colOff>
      <xdr:row>36</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類似団体平均と比較して</a:t>
          </a:r>
          <a:r>
            <a:rPr lang="en-US" altLang="ja-JP" sz="1100" b="0">
              <a:solidFill>
                <a:schemeClr val="tx1"/>
              </a:solidFill>
              <a:effectLst/>
              <a:latin typeface="+mn-lt"/>
              <a:ea typeface="+mn-ea"/>
              <a:cs typeface="+mn-cs"/>
            </a:rPr>
            <a:t>1.9</a:t>
          </a:r>
          <a:r>
            <a:rPr lang="ja-JP" altLang="ja-JP" sz="1100" b="0">
              <a:solidFill>
                <a:schemeClr val="tx1"/>
              </a:solidFill>
              <a:effectLst/>
              <a:latin typeface="+mn-lt"/>
              <a:ea typeface="+mn-ea"/>
              <a:cs typeface="+mn-cs"/>
            </a:rPr>
            <a:t>ポイント高い水準であるため、</a:t>
          </a:r>
          <a:r>
            <a:rPr lang="en-US" altLang="ja-JP" sz="1100" b="0">
              <a:solidFill>
                <a:schemeClr val="tx1"/>
              </a:solidFill>
              <a:effectLst/>
              <a:latin typeface="+mn-lt"/>
              <a:ea typeface="+mn-ea"/>
              <a:cs typeface="+mn-cs"/>
            </a:rPr>
            <a:t>今後は、更なる行財政改革を推進し、指定管理料の</a:t>
          </a:r>
          <a:r>
            <a:rPr lang="ja-JP" altLang="ja-JP" sz="1100" b="0">
              <a:solidFill>
                <a:schemeClr val="tx1"/>
              </a:solidFill>
              <a:effectLst/>
              <a:latin typeface="+mn-lt"/>
              <a:ea typeface="+mn-ea"/>
              <a:cs typeface="+mn-cs"/>
            </a:rPr>
            <a:t>再</a:t>
          </a:r>
          <a:r>
            <a:rPr lang="en-US" altLang="ja-JP" sz="1100" b="0">
              <a:solidFill>
                <a:schemeClr val="tx1"/>
              </a:solidFill>
              <a:effectLst/>
              <a:latin typeface="+mn-lt"/>
              <a:ea typeface="+mn-ea"/>
              <a:cs typeface="+mn-cs"/>
            </a:rPr>
            <a:t>検証</a:t>
          </a:r>
          <a:r>
            <a:rPr lang="ja-JP" altLang="ja-JP" sz="1100" b="0">
              <a:solidFill>
                <a:schemeClr val="tx1"/>
              </a:solidFill>
              <a:effectLst/>
              <a:latin typeface="+mn-lt"/>
              <a:ea typeface="+mn-ea"/>
              <a:cs typeface="+mn-cs"/>
            </a:rPr>
            <a:t>等</a:t>
          </a:r>
          <a:r>
            <a:rPr lang="en-US" altLang="ja-JP" sz="1100" b="0">
              <a:solidFill>
                <a:schemeClr val="tx1"/>
              </a:solidFill>
              <a:effectLst/>
              <a:latin typeface="+mn-lt"/>
              <a:ea typeface="+mn-ea"/>
              <a:cs typeface="+mn-cs"/>
            </a:rPr>
            <a:t>を行うことにより、物件費全般の抑制に努める必要がある。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xdr:rowOff>
    </xdr:from>
    <xdr:to>
      <xdr:col>82</xdr:col>
      <xdr:colOff>107950</xdr:colOff>
      <xdr:row>16</xdr:row>
      <xdr:rowOff>96520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4447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1270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254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54610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254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54610</xdr:rowOff>
    </xdr:from>
    <xdr:to>
      <xdr:col>69</xdr:col>
      <xdr:colOff>92075</xdr:colOff>
      <xdr:row>16</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79781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97807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17797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121920</xdr:rowOff>
    </xdr:from>
    <xdr:to>
      <xdr:col>78</xdr:col>
      <xdr:colOff>120650</xdr:colOff>
      <xdr:row>16</xdr:row>
      <xdr:rowOff>52070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36847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78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xdr:rowOff>
    </xdr:from>
    <xdr:to>
      <xdr:col>69</xdr:col>
      <xdr:colOff>142875</xdr:colOff>
      <xdr:row>16</xdr:row>
      <xdr:rowOff>105410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115587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5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95250</xdr:rowOff>
    </xdr:from>
    <xdr:to>
      <xdr:col>65</xdr:col>
      <xdr:colOff>53975</xdr:colOff>
      <xdr:row>17</xdr:row>
      <xdr:rowOff>25400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10177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rgbClr val="FF0000"/>
              </a:solidFill>
              <a:effectLst/>
              <a:latin typeface="+mn-lt"/>
              <a:ea typeface="+mn-ea"/>
              <a:cs typeface="+mn-cs"/>
            </a:rPr>
            <a:t>　</a:t>
          </a:r>
          <a:r>
            <a:rPr lang="ja-JP" altLang="ja-JP" sz="1100" b="0">
              <a:solidFill>
                <a:schemeClr val="tx1"/>
              </a:solidFill>
              <a:effectLst/>
              <a:latin typeface="+mn-lt"/>
              <a:ea typeface="+mn-ea"/>
              <a:cs typeface="+mn-cs"/>
            </a:rPr>
            <a:t>令和元年度までは</a:t>
          </a:r>
          <a:r>
            <a:rPr lang="en-US" altLang="ja-JP" sz="1100" b="0">
              <a:solidFill>
                <a:schemeClr val="tx1"/>
              </a:solidFill>
              <a:effectLst/>
              <a:latin typeface="+mn-lt"/>
              <a:ea typeface="+mn-ea"/>
              <a:cs typeface="+mn-cs"/>
            </a:rPr>
            <a:t>類似団体平均を</a:t>
          </a:r>
          <a:r>
            <a:rPr lang="ja-JP" altLang="ja-JP" sz="1100" b="0">
              <a:solidFill>
                <a:schemeClr val="tx1"/>
              </a:solidFill>
              <a:effectLst/>
              <a:latin typeface="+mn-lt"/>
              <a:ea typeface="+mn-ea"/>
              <a:cs typeface="+mn-cs"/>
            </a:rPr>
            <a:t>大きく</a:t>
          </a:r>
          <a:r>
            <a:rPr lang="en-US" altLang="ja-JP" sz="1100" b="0">
              <a:solidFill>
                <a:schemeClr val="tx1"/>
              </a:solidFill>
              <a:effectLst/>
              <a:latin typeface="+mn-lt"/>
              <a:ea typeface="+mn-ea"/>
              <a:cs typeface="+mn-cs"/>
            </a:rPr>
            <a:t>上回ってい</a:t>
          </a:r>
          <a:r>
            <a:rPr lang="ja-JP" altLang="ja-JP" sz="1100" b="0">
              <a:solidFill>
                <a:schemeClr val="tx1"/>
              </a:solidFill>
              <a:effectLst/>
              <a:latin typeface="+mn-lt"/>
              <a:ea typeface="+mn-ea"/>
              <a:cs typeface="+mn-cs"/>
            </a:rPr>
            <a:t>たが</a:t>
          </a:r>
          <a:r>
            <a:rPr lang="en-US" altLang="ja-JP" sz="1100" b="0">
              <a:solidFill>
                <a:schemeClr val="tx1"/>
              </a:solidFill>
              <a:effectLst/>
              <a:latin typeface="+mn-lt"/>
              <a:ea typeface="+mn-ea"/>
              <a:cs typeface="+mn-cs"/>
            </a:rPr>
            <a:t>、</a:t>
          </a:r>
          <a:r>
            <a:rPr lang="ja-JP" altLang="ja-JP" sz="1100" b="0">
              <a:solidFill>
                <a:schemeClr val="tx1"/>
              </a:solidFill>
              <a:effectLst/>
              <a:latin typeface="+mn-lt"/>
              <a:ea typeface="+mn-ea"/>
              <a:cs typeface="+mn-cs"/>
            </a:rPr>
            <a:t>令和２年度には保育所扶助費の減等により、類似団平均と同水準に近づき、令和</a:t>
          </a:r>
          <a:r>
            <a:rPr lang="ja-JP" altLang="en-US" sz="1100" b="0">
              <a:solidFill>
                <a:schemeClr val="tx1"/>
              </a:solidFill>
              <a:effectLst/>
              <a:latin typeface="+mn-lt"/>
              <a:ea typeface="+mn-ea"/>
              <a:cs typeface="+mn-cs"/>
            </a:rPr>
            <a:t>４</a:t>
          </a:r>
          <a:r>
            <a:rPr lang="ja-JP" altLang="ja-JP" sz="1100" b="0">
              <a:solidFill>
                <a:schemeClr val="tx1"/>
              </a:solidFill>
              <a:effectLst/>
              <a:latin typeface="+mn-lt"/>
              <a:ea typeface="+mn-ea"/>
              <a:cs typeface="+mn-cs"/>
            </a:rPr>
            <a:t>年度においても同水準を維持している。</a:t>
          </a:r>
          <a:endParaRPr lang="ja-JP" altLang="ja-JP" sz="1400">
            <a:solidFill>
              <a:schemeClr val="tx1"/>
            </a:solidFill>
            <a:effectLst/>
          </a:endParaRPr>
        </a:p>
        <a:p>
          <a:r>
            <a:rPr lang="ja-JP" altLang="ja-JP" sz="1100" b="0">
              <a:solidFill>
                <a:schemeClr val="tx1"/>
              </a:solidFill>
              <a:effectLst/>
              <a:latin typeface="+mn-lt"/>
              <a:ea typeface="+mn-ea"/>
              <a:cs typeface="+mn-cs"/>
            </a:rPr>
            <a:t>　扶助費の</a:t>
          </a:r>
          <a:r>
            <a:rPr lang="en-US" altLang="ja-JP" sz="1100" b="0">
              <a:solidFill>
                <a:schemeClr val="tx1"/>
              </a:solidFill>
              <a:effectLst/>
              <a:latin typeface="+mn-lt"/>
              <a:ea typeface="+mn-ea"/>
              <a:cs typeface="+mn-cs"/>
            </a:rPr>
            <a:t>大半</a:t>
          </a:r>
          <a:r>
            <a:rPr lang="ja-JP" altLang="ja-JP" sz="1100" b="0">
              <a:solidFill>
                <a:schemeClr val="tx1"/>
              </a:solidFill>
              <a:effectLst/>
              <a:latin typeface="+mn-lt"/>
              <a:ea typeface="+mn-ea"/>
              <a:cs typeface="+mn-cs"/>
            </a:rPr>
            <a:t>は</a:t>
          </a:r>
          <a:r>
            <a:rPr lang="en-US" altLang="ja-JP" sz="1100" b="0">
              <a:solidFill>
                <a:schemeClr val="tx1"/>
              </a:solidFill>
              <a:effectLst/>
              <a:latin typeface="+mn-lt"/>
              <a:ea typeface="+mn-ea"/>
              <a:cs typeface="+mn-cs"/>
            </a:rPr>
            <a:t>法令で定められた社会保障に伴う支出であり、町単独で措置している経費は僅か</a:t>
          </a:r>
          <a:r>
            <a:rPr lang="ja-JP" altLang="ja-JP" sz="1100" b="0">
              <a:solidFill>
                <a:schemeClr val="tx1"/>
              </a:solidFill>
              <a:effectLst/>
              <a:latin typeface="+mn-lt"/>
              <a:ea typeface="+mn-ea"/>
              <a:cs typeface="+mn-cs"/>
            </a:rPr>
            <a:t>であり、町独自の取組みで減少させることは困難であるが、</a:t>
          </a:r>
          <a:r>
            <a:rPr lang="en-US" altLang="ja-JP" sz="1100" b="0">
              <a:solidFill>
                <a:schemeClr val="tx1"/>
              </a:solidFill>
              <a:effectLst/>
              <a:latin typeface="+mn-lt"/>
              <a:ea typeface="+mn-ea"/>
              <a:cs typeface="+mn-cs"/>
            </a:rPr>
            <a:t>資格審査等の適正化に努める。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5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58</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282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58</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13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平成</a:t>
          </a:r>
          <a:r>
            <a:rPr lang="en-US" altLang="ja-JP" sz="1100" b="0">
              <a:solidFill>
                <a:schemeClr val="tx1"/>
              </a:solidFill>
              <a:effectLst/>
              <a:latin typeface="+mn-lt"/>
              <a:ea typeface="+mn-ea"/>
              <a:cs typeface="+mn-cs"/>
            </a:rPr>
            <a:t>30</a:t>
          </a:r>
          <a:r>
            <a:rPr lang="ja-JP" altLang="ja-JP" sz="1100" b="0">
              <a:solidFill>
                <a:schemeClr val="tx1"/>
              </a:solidFill>
              <a:effectLst/>
              <a:latin typeface="+mn-lt"/>
              <a:ea typeface="+mn-ea"/>
              <a:cs typeface="+mn-cs"/>
            </a:rPr>
            <a:t>年度以降は減少傾向で推移しているが、</a:t>
          </a:r>
          <a:r>
            <a:rPr lang="en-US" altLang="ja-JP" sz="1100" b="0">
              <a:solidFill>
                <a:schemeClr val="tx1"/>
              </a:solidFill>
              <a:effectLst/>
              <a:latin typeface="+mn-lt"/>
              <a:ea typeface="+mn-ea"/>
              <a:cs typeface="+mn-cs"/>
            </a:rPr>
            <a:t>国民健康保険特別会計や介護保険特別会計等に対する繰出金が増加傾向で推移しているほか、国民健康保険中央診療所特別会計において</a:t>
          </a:r>
          <a:r>
            <a:rPr lang="ja-JP" altLang="ja-JP" sz="1100" b="0">
              <a:solidFill>
                <a:schemeClr val="tx1"/>
              </a:solidFill>
              <a:effectLst/>
              <a:latin typeface="+mn-lt"/>
              <a:ea typeface="+mn-ea"/>
              <a:cs typeface="+mn-cs"/>
            </a:rPr>
            <a:t>も</a:t>
          </a:r>
          <a:r>
            <a:rPr lang="en-US" altLang="ja-JP" sz="1100" b="0">
              <a:solidFill>
                <a:schemeClr val="tx1"/>
              </a:solidFill>
              <a:effectLst/>
              <a:latin typeface="+mn-lt"/>
              <a:ea typeface="+mn-ea"/>
              <a:cs typeface="+mn-cs"/>
            </a:rPr>
            <a:t>、患者数の減少を背景とした診療所の経営悪化に伴う繰出金</a:t>
          </a:r>
          <a:r>
            <a:rPr lang="ja-JP" altLang="ja-JP" sz="1100" b="0">
              <a:solidFill>
                <a:schemeClr val="tx1"/>
              </a:solidFill>
              <a:effectLst/>
              <a:latin typeface="+mn-lt"/>
              <a:ea typeface="+mn-ea"/>
              <a:cs typeface="+mn-cs"/>
            </a:rPr>
            <a:t>が増加している。</a:t>
          </a:r>
          <a:endParaRPr lang="ja-JP" altLang="ja-JP" sz="1100">
            <a:solidFill>
              <a:schemeClr val="tx1"/>
            </a:solidFill>
            <a:effectLst/>
          </a:endParaRPr>
        </a:p>
        <a:p>
          <a:r>
            <a:rPr lang="en-US" altLang="ja-JP" sz="1100" b="0">
              <a:solidFill>
                <a:schemeClr val="tx1"/>
              </a:solidFill>
              <a:effectLst/>
              <a:latin typeface="+mn-lt"/>
              <a:ea typeface="+mn-ea"/>
              <a:cs typeface="+mn-cs"/>
            </a:rPr>
            <a:t>　今後は、医療費を抑制するため予防活動</a:t>
          </a:r>
          <a:r>
            <a:rPr lang="ja-JP" altLang="en-US" sz="1100" b="0">
              <a:solidFill>
                <a:schemeClr val="tx1"/>
              </a:solidFill>
              <a:effectLst/>
              <a:latin typeface="+mn-lt"/>
              <a:ea typeface="+mn-ea"/>
              <a:cs typeface="+mn-cs"/>
            </a:rPr>
            <a:t>等により、</a:t>
          </a:r>
          <a:r>
            <a:rPr lang="en-US" altLang="ja-JP" sz="1100" b="0">
              <a:solidFill>
                <a:schemeClr val="tx1"/>
              </a:solidFill>
              <a:effectLst/>
              <a:latin typeface="+mn-lt"/>
              <a:ea typeface="+mn-ea"/>
              <a:cs typeface="+mn-cs"/>
            </a:rPr>
            <a:t>普通会計の負担を軽減するよう努める必要がある。</a:t>
          </a:r>
          <a:endParaRPr lang="ja-JP" altLang="ja-JP" sz="11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62230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586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62230</xdr:rowOff>
    </xdr:from>
    <xdr:to>
      <xdr:col>78</xdr:col>
      <xdr:colOff>69850</xdr:colOff>
      <xdr:row>57</xdr:row>
      <xdr:rowOff>153670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34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58</xdr:row>
      <xdr:rowOff>43180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926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8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123207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xdr:rowOff>
    </xdr:from>
    <xdr:to>
      <xdr:col>78</xdr:col>
      <xdr:colOff>120650</xdr:colOff>
      <xdr:row>57</xdr:row>
      <xdr:rowOff>113030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各種団体に対する補助金について、住民の協力を得て一律での削減を実施するとともに、費用対効果を検証し、必要な見直しを行っていることなどにより、類似団体平均を下回って推移している</a:t>
          </a:r>
          <a:r>
            <a:rPr lang="ja-JP" altLang="ja-JP" sz="1100" b="0">
              <a:solidFill>
                <a:schemeClr val="tx1"/>
              </a:solidFill>
              <a:effectLst/>
              <a:latin typeface="+mn-lt"/>
              <a:ea typeface="+mn-ea"/>
              <a:cs typeface="+mn-cs"/>
            </a:rPr>
            <a:t>。</a:t>
          </a:r>
          <a:endParaRPr lang="ja-JP" altLang="ja-JP" sz="1400">
            <a:solidFill>
              <a:schemeClr val="tx1"/>
            </a:solidFill>
            <a:effectLst/>
          </a:endParaRPr>
        </a:p>
        <a:p>
          <a:r>
            <a:rPr lang="en-US" altLang="ja-JP" sz="1100" b="0">
              <a:solidFill>
                <a:schemeClr val="tx1"/>
              </a:solidFill>
              <a:effectLst/>
              <a:latin typeface="+mn-lt"/>
              <a:ea typeface="+mn-ea"/>
              <a:cs typeface="+mn-cs"/>
            </a:rPr>
            <a:t>　さらに今後は団体に対する補助金については、事業内容に応じた補助に切り替えるなど、成果の検証や見直しを行い、補助費の抑制に努める。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8128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80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8128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80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803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000" b="0">
              <a:solidFill>
                <a:schemeClr val="tx1"/>
              </a:solidFill>
              <a:effectLst/>
              <a:latin typeface="+mn-lt"/>
              <a:ea typeface="+mn-ea"/>
              <a:cs typeface="+mn-cs"/>
            </a:rPr>
            <a:t>　</a:t>
          </a:r>
          <a:r>
            <a:rPr lang="ja-JP" altLang="ja-JP" sz="1000" b="0">
              <a:solidFill>
                <a:schemeClr val="tx1"/>
              </a:solidFill>
              <a:effectLst/>
              <a:latin typeface="+mn-lt"/>
              <a:ea typeface="+mn-ea"/>
              <a:cs typeface="+mn-cs"/>
            </a:rPr>
            <a:t>平成</a:t>
          </a:r>
          <a:r>
            <a:rPr lang="en-US" altLang="ja-JP" sz="1000" b="0">
              <a:solidFill>
                <a:schemeClr val="tx1"/>
              </a:solidFill>
              <a:effectLst/>
              <a:latin typeface="+mn-lt"/>
              <a:ea typeface="+mn-ea"/>
              <a:cs typeface="+mn-cs"/>
            </a:rPr>
            <a:t>26</a:t>
          </a:r>
          <a:r>
            <a:rPr lang="ja-JP" altLang="ja-JP" sz="1000" b="0">
              <a:solidFill>
                <a:schemeClr val="tx1"/>
              </a:solidFill>
              <a:effectLst/>
              <a:latin typeface="+mn-lt"/>
              <a:ea typeface="+mn-ea"/>
              <a:cs typeface="+mn-cs"/>
            </a:rPr>
            <a:t>年度までは大型観光施設の整備等に多額の起債を発行したことにより、類似団体平均を上回っていたが、その後</a:t>
          </a:r>
          <a:r>
            <a:rPr lang="en-US" altLang="ja-JP" sz="1000" b="0">
              <a:solidFill>
                <a:schemeClr val="tx1"/>
              </a:solidFill>
              <a:effectLst/>
              <a:latin typeface="+mn-lt"/>
              <a:ea typeface="+mn-ea"/>
              <a:cs typeface="+mn-cs"/>
            </a:rPr>
            <a:t>建設事業等に係る起債発行抑制施策</a:t>
          </a:r>
          <a:r>
            <a:rPr lang="ja-JP" altLang="ja-JP" sz="1000" b="0">
              <a:solidFill>
                <a:schemeClr val="tx1"/>
              </a:solidFill>
              <a:effectLst/>
              <a:latin typeface="+mn-lt"/>
              <a:ea typeface="+mn-ea"/>
              <a:cs typeface="+mn-cs"/>
            </a:rPr>
            <a:t>等に</a:t>
          </a:r>
          <a:r>
            <a:rPr lang="en-US" altLang="ja-JP" sz="1000" b="0">
              <a:solidFill>
                <a:schemeClr val="tx1"/>
              </a:solidFill>
              <a:effectLst/>
              <a:latin typeface="+mn-lt"/>
              <a:ea typeface="+mn-ea"/>
              <a:cs typeface="+mn-cs"/>
            </a:rPr>
            <a:t>より、</a:t>
          </a:r>
          <a:r>
            <a:rPr lang="ja-JP" altLang="ja-JP" sz="1000" b="0">
              <a:solidFill>
                <a:schemeClr val="tx1"/>
              </a:solidFill>
              <a:effectLst/>
              <a:latin typeface="+mn-lt"/>
              <a:ea typeface="+mn-ea"/>
              <a:cs typeface="+mn-cs"/>
            </a:rPr>
            <a:t>平成</a:t>
          </a:r>
          <a:r>
            <a:rPr lang="en-US" altLang="ja-JP" sz="1000" b="0">
              <a:solidFill>
                <a:schemeClr val="tx1"/>
              </a:solidFill>
              <a:effectLst/>
              <a:latin typeface="+mn-lt"/>
              <a:ea typeface="+mn-ea"/>
              <a:cs typeface="+mn-cs"/>
            </a:rPr>
            <a:t>27年度決算からは類似団体平均を下回ってい</a:t>
          </a:r>
          <a:r>
            <a:rPr lang="ja-JP" altLang="ja-JP" sz="1000" b="0">
              <a:solidFill>
                <a:schemeClr val="tx1"/>
              </a:solidFill>
              <a:effectLst/>
              <a:latin typeface="+mn-lt"/>
              <a:ea typeface="+mn-ea"/>
              <a:cs typeface="+mn-cs"/>
            </a:rPr>
            <a:t>た。</a:t>
          </a:r>
          <a:r>
            <a:rPr lang="en-US" altLang="ja-JP" sz="1000" b="0">
              <a:solidFill>
                <a:schemeClr val="tx1"/>
              </a:solidFill>
              <a:effectLst/>
              <a:latin typeface="+mn-lt"/>
              <a:ea typeface="+mn-ea"/>
              <a:cs typeface="+mn-cs"/>
            </a:rPr>
            <a:t>しかしながら、近年の大型建設事業の実施により、</a:t>
          </a:r>
          <a:r>
            <a:rPr lang="ja-JP" altLang="ja-JP" sz="1000" b="0">
              <a:solidFill>
                <a:schemeClr val="tx1"/>
              </a:solidFill>
              <a:effectLst/>
              <a:latin typeface="+mn-lt"/>
              <a:ea typeface="+mn-ea"/>
              <a:cs typeface="+mn-cs"/>
            </a:rPr>
            <a:t>令和</a:t>
          </a:r>
          <a:r>
            <a:rPr lang="ja-JP" altLang="en-US" sz="1000" b="0">
              <a:solidFill>
                <a:schemeClr val="tx1"/>
              </a:solidFill>
              <a:effectLst/>
              <a:latin typeface="+mn-lt"/>
              <a:ea typeface="+mn-ea"/>
              <a:cs typeface="+mn-cs"/>
            </a:rPr>
            <a:t>４</a:t>
          </a:r>
          <a:r>
            <a:rPr lang="ja-JP" altLang="ja-JP" sz="1000" b="0">
              <a:solidFill>
                <a:schemeClr val="tx1"/>
              </a:solidFill>
              <a:effectLst/>
              <a:latin typeface="+mn-lt"/>
              <a:ea typeface="+mn-ea"/>
              <a:cs typeface="+mn-cs"/>
            </a:rPr>
            <a:t>年度は類似団体平均より</a:t>
          </a:r>
          <a:r>
            <a:rPr lang="en-US" altLang="ja-JP" sz="1000" b="0">
              <a:solidFill>
                <a:schemeClr val="tx1"/>
              </a:solidFill>
              <a:effectLst/>
              <a:latin typeface="+mn-lt"/>
              <a:ea typeface="+mn-ea"/>
              <a:cs typeface="+mn-cs"/>
            </a:rPr>
            <a:t>3.3</a:t>
          </a:r>
          <a:r>
            <a:rPr lang="ja-JP" altLang="ja-JP" sz="1000" b="0">
              <a:solidFill>
                <a:schemeClr val="tx1"/>
              </a:solidFill>
              <a:effectLst/>
              <a:latin typeface="+mn-lt"/>
              <a:ea typeface="+mn-ea"/>
              <a:cs typeface="+mn-cs"/>
            </a:rPr>
            <a:t>ポイント高くなっており、対前年度比でも</a:t>
          </a:r>
          <a:r>
            <a:rPr lang="en-US" altLang="ja-JP" sz="1000" b="0">
              <a:solidFill>
                <a:schemeClr val="tx1"/>
              </a:solidFill>
              <a:effectLst/>
              <a:latin typeface="+mn-lt"/>
              <a:ea typeface="+mn-ea"/>
              <a:cs typeface="+mn-cs"/>
            </a:rPr>
            <a:t>0.9</a:t>
          </a:r>
          <a:r>
            <a:rPr lang="ja-JP" altLang="ja-JP" sz="1000" b="0">
              <a:solidFill>
                <a:schemeClr val="tx1"/>
              </a:solidFill>
              <a:effectLst/>
              <a:latin typeface="+mn-lt"/>
              <a:ea typeface="+mn-ea"/>
              <a:cs typeface="+mn-cs"/>
            </a:rPr>
            <a:t>ポイント高くなっている。</a:t>
          </a:r>
          <a:endParaRPr lang="ja-JP" altLang="ja-JP" sz="1100">
            <a:solidFill>
              <a:schemeClr val="tx1"/>
            </a:solidFill>
            <a:effectLst/>
          </a:endParaRPr>
        </a:p>
        <a:p>
          <a:r>
            <a:rPr lang="ja-JP" altLang="ja-JP" sz="1000" b="0">
              <a:solidFill>
                <a:schemeClr val="tx1"/>
              </a:solidFill>
              <a:effectLst/>
              <a:latin typeface="+mn-lt"/>
              <a:ea typeface="+mn-ea"/>
              <a:cs typeface="+mn-cs"/>
            </a:rPr>
            <a:t>　</a:t>
          </a:r>
          <a:r>
            <a:rPr lang="en-US" altLang="ja-JP" sz="1000" b="0">
              <a:solidFill>
                <a:schemeClr val="tx1"/>
              </a:solidFill>
              <a:effectLst/>
              <a:latin typeface="+mn-lt"/>
              <a:ea typeface="+mn-ea"/>
              <a:cs typeface="+mn-cs"/>
            </a:rPr>
            <a:t>今後は、公共施設等総合管理計画に基づ</a:t>
          </a:r>
          <a:r>
            <a:rPr lang="ja-JP" altLang="ja-JP" sz="1000" b="0">
              <a:solidFill>
                <a:schemeClr val="tx1"/>
              </a:solidFill>
              <a:effectLst/>
              <a:latin typeface="+mn-lt"/>
              <a:ea typeface="+mn-ea"/>
              <a:cs typeface="+mn-cs"/>
            </a:rPr>
            <a:t>く</a:t>
          </a:r>
          <a:r>
            <a:rPr lang="en-US" altLang="ja-JP" sz="1000" b="0">
              <a:solidFill>
                <a:schemeClr val="tx1"/>
              </a:solidFill>
              <a:effectLst/>
              <a:latin typeface="+mn-lt"/>
              <a:ea typeface="+mn-ea"/>
              <a:cs typeface="+mn-cs"/>
            </a:rPr>
            <a:t>事業の厳選</a:t>
          </a:r>
          <a:r>
            <a:rPr lang="ja-JP" altLang="ja-JP" sz="1000" b="0">
              <a:solidFill>
                <a:schemeClr val="tx1"/>
              </a:solidFill>
              <a:effectLst/>
              <a:latin typeface="+mn-lt"/>
              <a:ea typeface="+mn-ea"/>
              <a:cs typeface="+mn-cs"/>
            </a:rPr>
            <a:t>等</a:t>
          </a:r>
          <a:r>
            <a:rPr lang="en-US" altLang="ja-JP" sz="1000" b="0">
              <a:solidFill>
                <a:schemeClr val="tx1"/>
              </a:solidFill>
              <a:effectLst/>
              <a:latin typeface="+mn-lt"/>
              <a:ea typeface="+mn-ea"/>
              <a:cs typeface="+mn-cs"/>
            </a:rPr>
            <a:t>により、地方債発行の抑制</a:t>
          </a:r>
          <a:r>
            <a:rPr lang="ja-JP" altLang="ja-JP" sz="1000" b="0">
              <a:solidFill>
                <a:schemeClr val="tx1"/>
              </a:solidFill>
              <a:effectLst/>
              <a:latin typeface="+mn-lt"/>
              <a:ea typeface="+mn-ea"/>
              <a:cs typeface="+mn-cs"/>
            </a:rPr>
            <a:t>を図る</a:t>
          </a:r>
          <a:r>
            <a:rPr lang="en-US" altLang="ja-JP" sz="1000" b="0">
              <a:solidFill>
                <a:schemeClr val="tx1"/>
              </a:solidFill>
              <a:effectLst/>
              <a:latin typeface="+mn-lt"/>
              <a:ea typeface="+mn-ea"/>
              <a:cs typeface="+mn-cs"/>
            </a:rPr>
            <a:t>。</a:t>
          </a:r>
          <a:endParaRPr lang="ja-JP" altLang="ja-JP" sz="11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73661</xdr:rowOff>
    </xdr:from>
    <xdr:to>
      <xdr:col>24</xdr:col>
      <xdr:colOff>25400</xdr:colOff>
      <xdr:row>77</xdr:row>
      <xdr:rowOff>107950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753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73661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486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46989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181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153670</xdr:rowOff>
    </xdr:from>
    <xdr:to>
      <xdr:col>11</xdr:col>
      <xdr:colOff>9525</xdr:colOff>
      <xdr:row>77</xdr:row>
      <xdr:rowOff>16511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83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22861</xdr:rowOff>
    </xdr:from>
    <xdr:to>
      <xdr:col>20</xdr:col>
      <xdr:colOff>38100</xdr:colOff>
      <xdr:row>77</xdr:row>
      <xdr:rowOff>124461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109238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1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公債費以外の経常収支比率は、対前年度比で</a:t>
          </a:r>
          <a:r>
            <a:rPr lang="en-US" altLang="ja-JP" sz="1100" b="0">
              <a:solidFill>
                <a:schemeClr val="tx1"/>
              </a:solidFill>
              <a:effectLst/>
              <a:latin typeface="+mn-lt"/>
              <a:ea typeface="+mn-ea"/>
              <a:cs typeface="+mn-cs"/>
            </a:rPr>
            <a:t>2.0</a:t>
          </a:r>
          <a:r>
            <a:rPr lang="ja-JP" altLang="ja-JP" sz="1100" b="0">
              <a:solidFill>
                <a:schemeClr val="tx1"/>
              </a:solidFill>
              <a:effectLst/>
              <a:latin typeface="+mn-lt"/>
              <a:ea typeface="+mn-ea"/>
              <a:cs typeface="+mn-cs"/>
            </a:rPr>
            <a:t>ポイント</a:t>
          </a:r>
          <a:r>
            <a:rPr lang="ja-JP" altLang="en-US" sz="1100" b="0">
              <a:solidFill>
                <a:schemeClr val="tx1"/>
              </a:solidFill>
              <a:effectLst/>
              <a:latin typeface="+mn-lt"/>
              <a:ea typeface="+mn-ea"/>
              <a:cs typeface="+mn-cs"/>
            </a:rPr>
            <a:t>高く</a:t>
          </a:r>
          <a:r>
            <a:rPr lang="ja-JP" altLang="ja-JP" sz="1100" b="0">
              <a:solidFill>
                <a:schemeClr val="tx1"/>
              </a:solidFill>
              <a:effectLst/>
              <a:latin typeface="+mn-lt"/>
              <a:ea typeface="+mn-ea"/>
              <a:cs typeface="+mn-cs"/>
            </a:rPr>
            <a:t>なっている。</a:t>
          </a:r>
          <a:endParaRPr lang="ja-JP" altLang="ja-JP" sz="1400">
            <a:solidFill>
              <a:schemeClr val="tx1"/>
            </a:solidFill>
            <a:effectLst/>
          </a:endParaRPr>
        </a:p>
        <a:p>
          <a:r>
            <a:rPr lang="ja-JP" altLang="ja-JP" sz="1100" b="0">
              <a:solidFill>
                <a:schemeClr val="tx1"/>
              </a:solidFill>
              <a:effectLst/>
              <a:latin typeface="+mn-lt"/>
              <a:ea typeface="+mn-ea"/>
              <a:cs typeface="+mn-cs"/>
            </a:rPr>
            <a:t>　これは、</a:t>
          </a:r>
          <a:r>
            <a:rPr lang="en-US" altLang="ja-JP" sz="1100" b="0">
              <a:solidFill>
                <a:schemeClr val="tx1"/>
              </a:solidFill>
              <a:effectLst/>
              <a:latin typeface="+mn-lt"/>
              <a:ea typeface="+mn-ea"/>
              <a:cs typeface="+mn-cs"/>
            </a:rPr>
            <a:t>近年の大型建設事業の実施により、</a:t>
          </a:r>
          <a:r>
            <a:rPr lang="ja-JP" altLang="ja-JP" sz="1100" b="0">
              <a:solidFill>
                <a:schemeClr val="tx1"/>
              </a:solidFill>
              <a:effectLst/>
              <a:latin typeface="+mn-lt"/>
              <a:ea typeface="+mn-ea"/>
              <a:cs typeface="+mn-cs"/>
            </a:rPr>
            <a:t>公債費が増額したことによるものである。</a:t>
          </a:r>
          <a:r>
            <a:rPr lang="en-US" altLang="ja-JP" sz="1100" b="0">
              <a:solidFill>
                <a:schemeClr val="tx1"/>
              </a:solidFill>
              <a:effectLst/>
              <a:latin typeface="+mn-lt"/>
              <a:ea typeface="+mn-ea"/>
              <a:cs typeface="+mn-cs"/>
            </a:rPr>
            <a:t>今後は、公共施設等総合管理計画に基づ</a:t>
          </a:r>
          <a:r>
            <a:rPr lang="ja-JP" altLang="ja-JP" sz="1100" b="0">
              <a:solidFill>
                <a:schemeClr val="tx1"/>
              </a:solidFill>
              <a:effectLst/>
              <a:latin typeface="+mn-lt"/>
              <a:ea typeface="+mn-ea"/>
              <a:cs typeface="+mn-cs"/>
            </a:rPr>
            <a:t>く</a:t>
          </a:r>
          <a:r>
            <a:rPr lang="en-US" altLang="ja-JP" sz="1100" b="0">
              <a:solidFill>
                <a:schemeClr val="tx1"/>
              </a:solidFill>
              <a:effectLst/>
              <a:latin typeface="+mn-lt"/>
              <a:ea typeface="+mn-ea"/>
              <a:cs typeface="+mn-cs"/>
            </a:rPr>
            <a:t>事業の厳選</a:t>
          </a:r>
          <a:r>
            <a:rPr lang="ja-JP" altLang="ja-JP" sz="1100" b="0">
              <a:solidFill>
                <a:schemeClr val="tx1"/>
              </a:solidFill>
              <a:effectLst/>
              <a:latin typeface="+mn-lt"/>
              <a:ea typeface="+mn-ea"/>
              <a:cs typeface="+mn-cs"/>
            </a:rPr>
            <a:t>等</a:t>
          </a:r>
          <a:r>
            <a:rPr lang="en-US" altLang="ja-JP" sz="1100" b="0">
              <a:solidFill>
                <a:schemeClr val="tx1"/>
              </a:solidFill>
              <a:effectLst/>
              <a:latin typeface="+mn-lt"/>
              <a:ea typeface="+mn-ea"/>
              <a:cs typeface="+mn-cs"/>
            </a:rPr>
            <a:t>により、地方債発行の抑制</a:t>
          </a:r>
          <a:r>
            <a:rPr lang="ja-JP" altLang="ja-JP" sz="1100" b="0">
              <a:solidFill>
                <a:schemeClr val="tx1"/>
              </a:solidFill>
              <a:effectLst/>
              <a:latin typeface="+mn-lt"/>
              <a:ea typeface="+mn-ea"/>
              <a:cs typeface="+mn-cs"/>
            </a:rPr>
            <a:t>を図る</a:t>
          </a:r>
          <a:r>
            <a:rPr lang="en-US" altLang="ja-JP" sz="1100" b="0">
              <a:solidFill>
                <a:schemeClr val="tx1"/>
              </a:solidFill>
              <a:effectLst/>
              <a:latin typeface="+mn-lt"/>
              <a:ea typeface="+mn-ea"/>
              <a:cs typeface="+mn-cs"/>
            </a:rPr>
            <a:t>。</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136798</xdr:rowOff>
    </xdr:from>
    <xdr:to>
      <xdr:col>82</xdr:col>
      <xdr:colOff>107950</xdr:colOff>
      <xdr:row>77</xdr:row>
      <xdr:rowOff>30662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66998"/>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136798</xdr:rowOff>
    </xdr:from>
    <xdr:to>
      <xdr:col>78</xdr:col>
      <xdr:colOff>69850</xdr:colOff>
      <xdr:row>77</xdr:row>
      <xdr:rowOff>76381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66998"/>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76381</xdr:rowOff>
    </xdr:from>
    <xdr:to>
      <xdr:col>73</xdr:col>
      <xdr:colOff>180975</xdr:colOff>
      <xdr:row>78</xdr:row>
      <xdr:rowOff>2902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78031"/>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154413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2902</xdr:rowOff>
    </xdr:from>
    <xdr:to>
      <xdr:col>69</xdr:col>
      <xdr:colOff>92075</xdr:colOff>
      <xdr:row>78</xdr:row>
      <xdr:rowOff>107406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76002"/>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151312</xdr:rowOff>
    </xdr:from>
    <xdr:to>
      <xdr:col>82</xdr:col>
      <xdr:colOff>158750</xdr:colOff>
      <xdr:row>77</xdr:row>
      <xdr:rowOff>81462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167839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85998</xdr:rowOff>
    </xdr:from>
    <xdr:to>
      <xdr:col>78</xdr:col>
      <xdr:colOff>120650</xdr:colOff>
      <xdr:row>77</xdr:row>
      <xdr:rowOff>16148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26324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85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25581</xdr:rowOff>
    </xdr:from>
    <xdr:to>
      <xdr:col>74</xdr:col>
      <xdr:colOff>31750</xdr:colOff>
      <xdr:row>77</xdr:row>
      <xdr:rowOff>127181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137358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123552</xdr:rowOff>
    </xdr:from>
    <xdr:to>
      <xdr:col>69</xdr:col>
      <xdr:colOff>142875</xdr:colOff>
      <xdr:row>78</xdr:row>
      <xdr:rowOff>53702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38479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56606</xdr:rowOff>
    </xdr:from>
    <xdr:to>
      <xdr:col>65</xdr:col>
      <xdr:colOff>53975</xdr:colOff>
      <xdr:row>78</xdr:row>
      <xdr:rowOff>158206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142983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95854</xdr:rowOff>
    </xdr:from>
    <xdr:to>
      <xdr:col>29</xdr:col>
      <xdr:colOff>127000</xdr:colOff>
      <xdr:row>18</xdr:row>
      <xdr:rowOff>114884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29579"/>
          <a:ext cx="647700" cy="1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149173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39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114884</xdr:rowOff>
    </xdr:from>
    <xdr:to>
      <xdr:col>26</xdr:col>
      <xdr:colOff>50800</xdr:colOff>
      <xdr:row>18</xdr:row>
      <xdr:rowOff>138434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48609"/>
          <a:ext cx="698500" cy="23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89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138434</xdr:rowOff>
    </xdr:from>
    <xdr:to>
      <xdr:col>22</xdr:col>
      <xdr:colOff>114300</xdr:colOff>
      <xdr:row>18</xdr:row>
      <xdr:rowOff>154177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72159"/>
          <a:ext cx="698500" cy="15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107788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154177</xdr:rowOff>
    </xdr:from>
    <xdr:to>
      <xdr:col>18</xdr:col>
      <xdr:colOff>177800</xdr:colOff>
      <xdr:row>18</xdr:row>
      <xdr:rowOff>162561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87902"/>
          <a:ext cx="698500" cy="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94858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101211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45054</xdr:rowOff>
    </xdr:from>
    <xdr:to>
      <xdr:col>29</xdr:col>
      <xdr:colOff>177800</xdr:colOff>
      <xdr:row>18</xdr:row>
      <xdr:rowOff>146655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7877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17131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5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64084</xdr:rowOff>
    </xdr:from>
    <xdr:to>
      <xdr:col>26</xdr:col>
      <xdr:colOff>101600</xdr:colOff>
      <xdr:row>18</xdr:row>
      <xdr:rowOff>165684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9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150461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8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87634</xdr:rowOff>
    </xdr:from>
    <xdr:to>
      <xdr:col>22</xdr:col>
      <xdr:colOff>165100</xdr:colOff>
      <xdr:row>19</xdr:row>
      <xdr:rowOff>17784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21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2561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0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103377</xdr:rowOff>
    </xdr:from>
    <xdr:to>
      <xdr:col>19</xdr:col>
      <xdr:colOff>38100</xdr:colOff>
      <xdr:row>19</xdr:row>
      <xdr:rowOff>33527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3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18304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2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111761</xdr:rowOff>
    </xdr:from>
    <xdr:to>
      <xdr:col>15</xdr:col>
      <xdr:colOff>101600</xdr:colOff>
      <xdr:row>19</xdr:row>
      <xdr:rowOff>41911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45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26688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3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75287</xdr:rowOff>
    </xdr:from>
    <xdr:to>
      <xdr:col>29</xdr:col>
      <xdr:colOff>127000</xdr:colOff>
      <xdr:row>36</xdr:row>
      <xdr:rowOff>95213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28537"/>
          <a:ext cx="647700" cy="19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95213</xdr:rowOff>
    </xdr:from>
    <xdr:to>
      <xdr:col>26</xdr:col>
      <xdr:colOff>50800</xdr:colOff>
      <xdr:row>36</xdr:row>
      <xdr:rowOff>108590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48463"/>
          <a:ext cx="698500" cy="13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108590</xdr:rowOff>
    </xdr:from>
    <xdr:to>
      <xdr:col>22</xdr:col>
      <xdr:colOff>114300</xdr:colOff>
      <xdr:row>36</xdr:row>
      <xdr:rowOff>135294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61840"/>
          <a:ext cx="698500" cy="26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135294</xdr:rowOff>
    </xdr:from>
    <xdr:to>
      <xdr:col>18</xdr:col>
      <xdr:colOff>177800</xdr:colOff>
      <xdr:row>36</xdr:row>
      <xdr:rowOff>143486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88544"/>
          <a:ext cx="698500" cy="8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106999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24487</xdr:rowOff>
    </xdr:from>
    <xdr:to>
      <xdr:col>29</xdr:col>
      <xdr:colOff>177800</xdr:colOff>
      <xdr:row>36</xdr:row>
      <xdr:rowOff>126087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77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339464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44413</xdr:rowOff>
    </xdr:from>
    <xdr:to>
      <xdr:col>26</xdr:col>
      <xdr:colOff>101600</xdr:colOff>
      <xdr:row>36</xdr:row>
      <xdr:rowOff>146013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97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130790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84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57790</xdr:rowOff>
    </xdr:from>
    <xdr:to>
      <xdr:col>22</xdr:col>
      <xdr:colOff>165100</xdr:colOff>
      <xdr:row>36</xdr:row>
      <xdr:rowOff>159390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1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144167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84494</xdr:rowOff>
    </xdr:from>
    <xdr:to>
      <xdr:col>19</xdr:col>
      <xdr:colOff>38100</xdr:colOff>
      <xdr:row>37</xdr:row>
      <xdr:rowOff>14644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37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170871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2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92686</xdr:rowOff>
    </xdr:from>
    <xdr:to>
      <xdr:col>15</xdr:col>
      <xdr:colOff>101600</xdr:colOff>
      <xdr:row>37</xdr:row>
      <xdr:rowOff>22836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45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7613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3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3,661
3,625
98.45
4,446,239
4,291,810
139,587
2,476,622
5,761,353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122846</xdr:rowOff>
    </xdr:from>
    <xdr:to>
      <xdr:col>24</xdr:col>
      <xdr:colOff>63500</xdr:colOff>
      <xdr:row>37</xdr:row>
      <xdr:rowOff>137580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66496"/>
          <a:ext cx="838200" cy="1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168165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68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137580</xdr:rowOff>
    </xdr:from>
    <xdr:to>
      <xdr:col>19</xdr:col>
      <xdr:colOff>177800</xdr:colOff>
      <xdr:row>37</xdr:row>
      <xdr:rowOff>153223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81230"/>
          <a:ext cx="8890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112824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153223</xdr:rowOff>
    </xdr:from>
    <xdr:to>
      <xdr:col>15</xdr:col>
      <xdr:colOff>50800</xdr:colOff>
      <xdr:row>38</xdr:row>
      <xdr:rowOff>25446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96873"/>
          <a:ext cx="889000" cy="4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117244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25446</xdr:rowOff>
    </xdr:from>
    <xdr:to>
      <xdr:col>10</xdr:col>
      <xdr:colOff>114300</xdr:colOff>
      <xdr:row>38</xdr:row>
      <xdr:rowOff>26308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40546"/>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152841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160370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72046</xdr:rowOff>
    </xdr:from>
    <xdr:to>
      <xdr:col>24</xdr:col>
      <xdr:colOff>114300</xdr:colOff>
      <xdr:row>38</xdr:row>
      <xdr:rowOff>2195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156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50473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9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86780</xdr:rowOff>
    </xdr:from>
    <xdr:to>
      <xdr:col>20</xdr:col>
      <xdr:colOff>38100</xdr:colOff>
      <xdr:row>38</xdr:row>
      <xdr:rowOff>16931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30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8058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2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102423</xdr:rowOff>
    </xdr:from>
    <xdr:to>
      <xdr:col>15</xdr:col>
      <xdr:colOff>101600</xdr:colOff>
      <xdr:row>38</xdr:row>
      <xdr:rowOff>32573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4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23700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3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146096</xdr:rowOff>
    </xdr:from>
    <xdr:to>
      <xdr:col>10</xdr:col>
      <xdr:colOff>165100</xdr:colOff>
      <xdr:row>38</xdr:row>
      <xdr:rowOff>76246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67373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8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146958</xdr:rowOff>
    </xdr:from>
    <xdr:to>
      <xdr:col>6</xdr:col>
      <xdr:colOff>38100</xdr:colOff>
      <xdr:row>38</xdr:row>
      <xdr:rowOff>77108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9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68235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8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93070</xdr:rowOff>
    </xdr:from>
    <xdr:to>
      <xdr:col>24</xdr:col>
      <xdr:colOff>63500</xdr:colOff>
      <xdr:row>58</xdr:row>
      <xdr:rowOff>98899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37170"/>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142543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43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98899</xdr:rowOff>
    </xdr:from>
    <xdr:to>
      <xdr:col>19</xdr:col>
      <xdr:colOff>177800</xdr:colOff>
      <xdr:row>58</xdr:row>
      <xdr:rowOff>104457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42999"/>
          <a:ext cx="889000" cy="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93203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104457</xdr:rowOff>
    </xdr:from>
    <xdr:to>
      <xdr:col>15</xdr:col>
      <xdr:colOff>50800</xdr:colOff>
      <xdr:row>58</xdr:row>
      <xdr:rowOff>114395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48557"/>
          <a:ext cx="889000" cy="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81271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100961</xdr:rowOff>
    </xdr:from>
    <xdr:to>
      <xdr:col>10</xdr:col>
      <xdr:colOff>114300</xdr:colOff>
      <xdr:row>58</xdr:row>
      <xdr:rowOff>114395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45061"/>
          <a:ext cx="889000" cy="1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73991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7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72914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42270</xdr:rowOff>
    </xdr:from>
    <xdr:to>
      <xdr:col>24</xdr:col>
      <xdr:colOff>114300</xdr:colOff>
      <xdr:row>58</xdr:row>
      <xdr:rowOff>143870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128647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48099</xdr:rowOff>
    </xdr:from>
    <xdr:to>
      <xdr:col>20</xdr:col>
      <xdr:colOff>38100</xdr:colOff>
      <xdr:row>58</xdr:row>
      <xdr:rowOff>149699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9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140826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8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53657</xdr:rowOff>
    </xdr:from>
    <xdr:to>
      <xdr:col>15</xdr:col>
      <xdr:colOff>101600</xdr:colOff>
      <xdr:row>58</xdr:row>
      <xdr:rowOff>155257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9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146384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9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63595</xdr:rowOff>
    </xdr:from>
    <xdr:to>
      <xdr:col>10</xdr:col>
      <xdr:colOff>165100</xdr:colOff>
      <xdr:row>58</xdr:row>
      <xdr:rowOff>165195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156322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10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50161</xdr:rowOff>
    </xdr:from>
    <xdr:to>
      <xdr:col>6</xdr:col>
      <xdr:colOff>38100</xdr:colOff>
      <xdr:row>58</xdr:row>
      <xdr:rowOff>151761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142888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8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19571</xdr:rowOff>
    </xdr:from>
    <xdr:to>
      <xdr:col>24</xdr:col>
      <xdr:colOff>63500</xdr:colOff>
      <xdr:row>78</xdr:row>
      <xdr:rowOff>20399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92671"/>
          <a:ext cx="8382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16318</xdr:rowOff>
    </xdr:from>
    <xdr:to>
      <xdr:col>19</xdr:col>
      <xdr:colOff>177800</xdr:colOff>
      <xdr:row>78</xdr:row>
      <xdr:rowOff>19571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89418"/>
          <a:ext cx="889000" cy="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16318</xdr:rowOff>
    </xdr:from>
    <xdr:to>
      <xdr:col>15</xdr:col>
      <xdr:colOff>50800</xdr:colOff>
      <xdr:row>78</xdr:row>
      <xdr:rowOff>18673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89418"/>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18673</xdr:rowOff>
    </xdr:from>
    <xdr:to>
      <xdr:col>10</xdr:col>
      <xdr:colOff>114300</xdr:colOff>
      <xdr:row>78</xdr:row>
      <xdr:rowOff>19262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91773"/>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141049</xdr:rowOff>
    </xdr:from>
    <xdr:to>
      <xdr:col>24</xdr:col>
      <xdr:colOff>114300</xdr:colOff>
      <xdr:row>78</xdr:row>
      <xdr:rowOff>71199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55976</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57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140221</xdr:rowOff>
    </xdr:from>
    <xdr:to>
      <xdr:col>20</xdr:col>
      <xdr:colOff>38100</xdr:colOff>
      <xdr:row>78</xdr:row>
      <xdr:rowOff>70371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61498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3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136968</xdr:rowOff>
    </xdr:from>
    <xdr:to>
      <xdr:col>15</xdr:col>
      <xdr:colOff>101600</xdr:colOff>
      <xdr:row>78</xdr:row>
      <xdr:rowOff>67118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58245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3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139323</xdr:rowOff>
    </xdr:from>
    <xdr:to>
      <xdr:col>10</xdr:col>
      <xdr:colOff>165100</xdr:colOff>
      <xdr:row>78</xdr:row>
      <xdr:rowOff>69473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4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60600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3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139912</xdr:rowOff>
    </xdr:from>
    <xdr:to>
      <xdr:col>6</xdr:col>
      <xdr:colOff>38100</xdr:colOff>
      <xdr:row>78</xdr:row>
      <xdr:rowOff>70062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61189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3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150772</xdr:rowOff>
    </xdr:from>
    <xdr:to>
      <xdr:col>24</xdr:col>
      <xdr:colOff>63500</xdr:colOff>
      <xdr:row>95</xdr:row>
      <xdr:rowOff>90551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67072"/>
          <a:ext cx="838200" cy="1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150772</xdr:rowOff>
    </xdr:from>
    <xdr:to>
      <xdr:col>19</xdr:col>
      <xdr:colOff>177800</xdr:colOff>
      <xdr:row>96</xdr:row>
      <xdr:rowOff>55187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67072"/>
          <a:ext cx="889000" cy="24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50248</xdr:rowOff>
    </xdr:from>
    <xdr:to>
      <xdr:col>15</xdr:col>
      <xdr:colOff>50800</xdr:colOff>
      <xdr:row>96</xdr:row>
      <xdr:rowOff>55187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09448"/>
          <a:ext cx="889000" cy="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162514</xdr:rowOff>
    </xdr:from>
    <xdr:to>
      <xdr:col>10</xdr:col>
      <xdr:colOff>114300</xdr:colOff>
      <xdr:row>96</xdr:row>
      <xdr:rowOff>50248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50264"/>
          <a:ext cx="889000" cy="5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62899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39751</xdr:rowOff>
    </xdr:from>
    <xdr:to>
      <xdr:col>24</xdr:col>
      <xdr:colOff>114300</xdr:colOff>
      <xdr:row>95</xdr:row>
      <xdr:rowOff>141351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18178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0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99972</xdr:rowOff>
    </xdr:from>
    <xdr:to>
      <xdr:col>20</xdr:col>
      <xdr:colOff>38100</xdr:colOff>
      <xdr:row>95</xdr:row>
      <xdr:rowOff>30122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1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46649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599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4387</xdr:rowOff>
    </xdr:from>
    <xdr:to>
      <xdr:col>15</xdr:col>
      <xdr:colOff>101600</xdr:colOff>
      <xdr:row>96</xdr:row>
      <xdr:rowOff>105987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6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97114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170898</xdr:rowOff>
    </xdr:from>
    <xdr:to>
      <xdr:col>10</xdr:col>
      <xdr:colOff>165100</xdr:colOff>
      <xdr:row>96</xdr:row>
      <xdr:rowOff>101048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92175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111714</xdr:rowOff>
    </xdr:from>
    <xdr:to>
      <xdr:col>6</xdr:col>
      <xdr:colOff>38100</xdr:colOff>
      <xdr:row>96</xdr:row>
      <xdr:rowOff>41864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58391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7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77134</xdr:rowOff>
    </xdr:from>
    <xdr:to>
      <xdr:col>55</xdr:col>
      <xdr:colOff>0</xdr:colOff>
      <xdr:row>38</xdr:row>
      <xdr:rowOff>2373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20784"/>
          <a:ext cx="838200" cy="9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117160</xdr:rowOff>
    </xdr:from>
    <xdr:to>
      <xdr:col>50</xdr:col>
      <xdr:colOff>114300</xdr:colOff>
      <xdr:row>38</xdr:row>
      <xdr:rowOff>2373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89360"/>
          <a:ext cx="889000" cy="22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117160</xdr:rowOff>
    </xdr:from>
    <xdr:to>
      <xdr:col>45</xdr:col>
      <xdr:colOff>177800</xdr:colOff>
      <xdr:row>38</xdr:row>
      <xdr:rowOff>27439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89360"/>
          <a:ext cx="889000" cy="25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138060</xdr:rowOff>
    </xdr:from>
    <xdr:to>
      <xdr:col>41</xdr:col>
      <xdr:colOff>50800</xdr:colOff>
      <xdr:row>38</xdr:row>
      <xdr:rowOff>27439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481710"/>
          <a:ext cx="889000" cy="6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83208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26334</xdr:rowOff>
    </xdr:from>
    <xdr:to>
      <xdr:col>55</xdr:col>
      <xdr:colOff>50800</xdr:colOff>
      <xdr:row>37</xdr:row>
      <xdr:rowOff>127934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4761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4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123022</xdr:rowOff>
    </xdr:from>
    <xdr:to>
      <xdr:col>50</xdr:col>
      <xdr:colOff>165100</xdr:colOff>
      <xdr:row>38</xdr:row>
      <xdr:rowOff>53172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44300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5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66360</xdr:rowOff>
    </xdr:from>
    <xdr:to>
      <xdr:col>46</xdr:col>
      <xdr:colOff>38100</xdr:colOff>
      <xdr:row>36</xdr:row>
      <xdr:rowOff>167960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3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159087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3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148088</xdr:rowOff>
    </xdr:from>
    <xdr:to>
      <xdr:col>41</xdr:col>
      <xdr:colOff>101600</xdr:colOff>
      <xdr:row>38</xdr:row>
      <xdr:rowOff>78239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917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69366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5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87260</xdr:rowOff>
    </xdr:from>
    <xdr:to>
      <xdr:col>36</xdr:col>
      <xdr:colOff>165100</xdr:colOff>
      <xdr:row>38</xdr:row>
      <xdr:rowOff>17410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8537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2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156803</xdr:rowOff>
    </xdr:from>
    <xdr:to>
      <xdr:col>55</xdr:col>
      <xdr:colOff>0</xdr:colOff>
      <xdr:row>58</xdr:row>
      <xdr:rowOff>102926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29453"/>
          <a:ext cx="838200" cy="11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156803</xdr:rowOff>
    </xdr:from>
    <xdr:to>
      <xdr:col>50</xdr:col>
      <xdr:colOff>114300</xdr:colOff>
      <xdr:row>58</xdr:row>
      <xdr:rowOff>145024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29453"/>
          <a:ext cx="889000" cy="15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145024</xdr:rowOff>
    </xdr:from>
    <xdr:to>
      <xdr:col>45</xdr:col>
      <xdr:colOff>177800</xdr:colOff>
      <xdr:row>58</xdr:row>
      <xdr:rowOff>149841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89124"/>
          <a:ext cx="889000" cy="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156601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149841</xdr:rowOff>
    </xdr:from>
    <xdr:to>
      <xdr:col>41</xdr:col>
      <xdr:colOff>50800</xdr:colOff>
      <xdr:row>59</xdr:row>
      <xdr:rowOff>2240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93941"/>
          <a:ext cx="889000" cy="2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162474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6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1387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7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52126</xdr:rowOff>
    </xdr:from>
    <xdr:to>
      <xdr:col>55</xdr:col>
      <xdr:colOff>50800</xdr:colOff>
      <xdr:row>58</xdr:row>
      <xdr:rowOff>153726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11503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8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106003</xdr:rowOff>
    </xdr:from>
    <xdr:to>
      <xdr:col>50</xdr:col>
      <xdr:colOff>165100</xdr:colOff>
      <xdr:row>58</xdr:row>
      <xdr:rowOff>36153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52680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94224</xdr:rowOff>
    </xdr:from>
    <xdr:to>
      <xdr:col>46</xdr:col>
      <xdr:colOff>38100</xdr:colOff>
      <xdr:row>59</xdr:row>
      <xdr:rowOff>24374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3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15501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3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99041</xdr:rowOff>
    </xdr:from>
    <xdr:to>
      <xdr:col>41</xdr:col>
      <xdr:colOff>101600</xdr:colOff>
      <xdr:row>59</xdr:row>
      <xdr:rowOff>29191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4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20318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3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122890</xdr:rowOff>
    </xdr:from>
    <xdr:to>
      <xdr:col>36</xdr:col>
      <xdr:colOff>165100</xdr:colOff>
      <xdr:row>59</xdr:row>
      <xdr:rowOff>53040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6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44167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5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130297</xdr:rowOff>
    </xdr:from>
    <xdr:to>
      <xdr:col>55</xdr:col>
      <xdr:colOff>0</xdr:colOff>
      <xdr:row>78</xdr:row>
      <xdr:rowOff>138299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03397"/>
          <a:ext cx="8382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130297</xdr:rowOff>
    </xdr:from>
    <xdr:to>
      <xdr:col>50</xdr:col>
      <xdr:colOff>114300</xdr:colOff>
      <xdr:row>78</xdr:row>
      <xdr:rowOff>159795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03397"/>
          <a:ext cx="889000" cy="2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144565</xdr:rowOff>
    </xdr:from>
    <xdr:to>
      <xdr:col>45</xdr:col>
      <xdr:colOff>177800</xdr:colOff>
      <xdr:row>78</xdr:row>
      <xdr:rowOff>159795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17665"/>
          <a:ext cx="889000" cy="1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134681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144565</xdr:rowOff>
    </xdr:from>
    <xdr:to>
      <xdr:col>41</xdr:col>
      <xdr:colOff>50800</xdr:colOff>
      <xdr:row>78</xdr:row>
      <xdr:rowOff>167970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17665"/>
          <a:ext cx="889000" cy="2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87499</xdr:rowOff>
    </xdr:from>
    <xdr:to>
      <xdr:col>55</xdr:col>
      <xdr:colOff>50800</xdr:colOff>
      <xdr:row>79</xdr:row>
      <xdr:rowOff>17649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18970</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79497</xdr:rowOff>
    </xdr:from>
    <xdr:to>
      <xdr:col>50</xdr:col>
      <xdr:colOff>165100</xdr:colOff>
      <xdr:row>79</xdr:row>
      <xdr:rowOff>9647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774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4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108995</xdr:rowOff>
    </xdr:from>
    <xdr:to>
      <xdr:col>46</xdr:col>
      <xdr:colOff>38100</xdr:colOff>
      <xdr:row>79</xdr:row>
      <xdr:rowOff>39145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30272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7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93765</xdr:rowOff>
    </xdr:from>
    <xdr:to>
      <xdr:col>41</xdr:col>
      <xdr:colOff>101600</xdr:colOff>
      <xdr:row>79</xdr:row>
      <xdr:rowOff>23915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15042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5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117170</xdr:rowOff>
    </xdr:from>
    <xdr:to>
      <xdr:col>36</xdr:col>
      <xdr:colOff>165100</xdr:colOff>
      <xdr:row>79</xdr:row>
      <xdr:rowOff>47320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38447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8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70861</xdr:rowOff>
    </xdr:from>
    <xdr:to>
      <xdr:col>55</xdr:col>
      <xdr:colOff>0</xdr:colOff>
      <xdr:row>98</xdr:row>
      <xdr:rowOff>41046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01511"/>
          <a:ext cx="838200" cy="14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70861</xdr:rowOff>
    </xdr:from>
    <xdr:to>
      <xdr:col>50</xdr:col>
      <xdr:colOff>114300</xdr:colOff>
      <xdr:row>98</xdr:row>
      <xdr:rowOff>80152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01511"/>
          <a:ext cx="889000" cy="1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80152</xdr:rowOff>
    </xdr:from>
    <xdr:to>
      <xdr:col>45</xdr:col>
      <xdr:colOff>177800</xdr:colOff>
      <xdr:row>98</xdr:row>
      <xdr:rowOff>94138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82252"/>
          <a:ext cx="889000" cy="1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94138</xdr:rowOff>
    </xdr:from>
    <xdr:to>
      <xdr:col>41</xdr:col>
      <xdr:colOff>50800</xdr:colOff>
      <xdr:row>98</xdr:row>
      <xdr:rowOff>110424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96238"/>
          <a:ext cx="889000" cy="1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136734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161696</xdr:rowOff>
    </xdr:from>
    <xdr:to>
      <xdr:col>55</xdr:col>
      <xdr:colOff>50800</xdr:colOff>
      <xdr:row>98</xdr:row>
      <xdr:rowOff>91846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121073</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8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20061</xdr:rowOff>
    </xdr:from>
    <xdr:to>
      <xdr:col>50</xdr:col>
      <xdr:colOff>165100</xdr:colOff>
      <xdr:row>97</xdr:row>
      <xdr:rowOff>121661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138188</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42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29352</xdr:rowOff>
    </xdr:from>
    <xdr:to>
      <xdr:col>46</xdr:col>
      <xdr:colOff>38100</xdr:colOff>
      <xdr:row>98</xdr:row>
      <xdr:rowOff>130952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3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122079</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92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43338</xdr:rowOff>
    </xdr:from>
    <xdr:to>
      <xdr:col>41</xdr:col>
      <xdr:colOff>101600</xdr:colOff>
      <xdr:row>98</xdr:row>
      <xdr:rowOff>144938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4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136065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3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59624</xdr:rowOff>
    </xdr:from>
    <xdr:to>
      <xdr:col>36</xdr:col>
      <xdr:colOff>165100</xdr:colOff>
      <xdr:row>98</xdr:row>
      <xdr:rowOff>161224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6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152351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5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87017</xdr:rowOff>
    </xdr:from>
    <xdr:to>
      <xdr:col>85</xdr:col>
      <xdr:colOff>127000</xdr:colOff>
      <xdr:row>39</xdr:row>
      <xdr:rowOff>98369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73567"/>
          <a:ext cx="8382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67783</xdr:rowOff>
    </xdr:from>
    <xdr:to>
      <xdr:col>81</xdr:col>
      <xdr:colOff>50800</xdr:colOff>
      <xdr:row>39</xdr:row>
      <xdr:rowOff>98369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54333"/>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61551</xdr:rowOff>
    </xdr:from>
    <xdr:to>
      <xdr:col>76</xdr:col>
      <xdr:colOff>114300</xdr:colOff>
      <xdr:row>39</xdr:row>
      <xdr:rowOff>67783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48101"/>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163742</xdr:rowOff>
    </xdr:from>
    <xdr:to>
      <xdr:col>71</xdr:col>
      <xdr:colOff>177800</xdr:colOff>
      <xdr:row>39</xdr:row>
      <xdr:rowOff>61551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78842"/>
          <a:ext cx="889000" cy="6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36217</xdr:rowOff>
    </xdr:from>
    <xdr:to>
      <xdr:col>85</xdr:col>
      <xdr:colOff>177800</xdr:colOff>
      <xdr:row>39</xdr:row>
      <xdr:rowOff>137817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2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132059</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47569</xdr:rowOff>
    </xdr:from>
    <xdr:to>
      <xdr:col>81</xdr:col>
      <xdr:colOff>101600</xdr:colOff>
      <xdr:row>39</xdr:row>
      <xdr:rowOff>149169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3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140296</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826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16983</xdr:rowOff>
    </xdr:from>
    <xdr:to>
      <xdr:col>76</xdr:col>
      <xdr:colOff>165100</xdr:colOff>
      <xdr:row>39</xdr:row>
      <xdr:rowOff>118583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70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109710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9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10751</xdr:rowOff>
    </xdr:from>
    <xdr:to>
      <xdr:col>72</xdr:col>
      <xdr:colOff>38100</xdr:colOff>
      <xdr:row>39</xdr:row>
      <xdr:rowOff>112351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9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103478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79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112942</xdr:rowOff>
    </xdr:from>
    <xdr:to>
      <xdr:col>67</xdr:col>
      <xdr:colOff>101600</xdr:colOff>
      <xdr:row>39</xdr:row>
      <xdr:rowOff>43092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59619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40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104130</xdr:rowOff>
    </xdr:from>
    <xdr:to>
      <xdr:col>85</xdr:col>
      <xdr:colOff>127000</xdr:colOff>
      <xdr:row>78</xdr:row>
      <xdr:rowOff>110398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77230"/>
          <a:ext cx="8382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110398</xdr:rowOff>
    </xdr:from>
    <xdr:to>
      <xdr:col>81</xdr:col>
      <xdr:colOff>50800</xdr:colOff>
      <xdr:row>78</xdr:row>
      <xdr:rowOff>128096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83498"/>
          <a:ext cx="8890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128096</xdr:rowOff>
    </xdr:from>
    <xdr:to>
      <xdr:col>76</xdr:col>
      <xdr:colOff>114300</xdr:colOff>
      <xdr:row>78</xdr:row>
      <xdr:rowOff>139450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501196"/>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139450</xdr:rowOff>
    </xdr:from>
    <xdr:to>
      <xdr:col>71</xdr:col>
      <xdr:colOff>177800</xdr:colOff>
      <xdr:row>78</xdr:row>
      <xdr:rowOff>145253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512550"/>
          <a:ext cx="889000" cy="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53330</xdr:rowOff>
    </xdr:from>
    <xdr:to>
      <xdr:col>85</xdr:col>
      <xdr:colOff>177800</xdr:colOff>
      <xdr:row>78</xdr:row>
      <xdr:rowOff>154930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18588</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9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59598</xdr:rowOff>
    </xdr:from>
    <xdr:to>
      <xdr:col>81</xdr:col>
      <xdr:colOff>101600</xdr:colOff>
      <xdr:row>78</xdr:row>
      <xdr:rowOff>161198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3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152325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52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77296</xdr:rowOff>
    </xdr:from>
    <xdr:to>
      <xdr:col>76</xdr:col>
      <xdr:colOff>165100</xdr:colOff>
      <xdr:row>79</xdr:row>
      <xdr:rowOff>7446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5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170023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54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88650</xdr:rowOff>
    </xdr:from>
    <xdr:to>
      <xdr:col>72</xdr:col>
      <xdr:colOff>38100</xdr:colOff>
      <xdr:row>79</xdr:row>
      <xdr:rowOff>18800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6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79</xdr:row>
      <xdr:rowOff>9927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554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94453</xdr:rowOff>
    </xdr:from>
    <xdr:to>
      <xdr:col>67</xdr:col>
      <xdr:colOff>101600</xdr:colOff>
      <xdr:row>79</xdr:row>
      <xdr:rowOff>24603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6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15730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6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122475</xdr:rowOff>
    </xdr:from>
    <xdr:to>
      <xdr:col>85</xdr:col>
      <xdr:colOff>127000</xdr:colOff>
      <xdr:row>98</xdr:row>
      <xdr:rowOff>134682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24575"/>
          <a:ext cx="8382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122475</xdr:rowOff>
    </xdr:from>
    <xdr:to>
      <xdr:col>81</xdr:col>
      <xdr:colOff>50800</xdr:colOff>
      <xdr:row>98</xdr:row>
      <xdr:rowOff>135020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24575"/>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135020</xdr:rowOff>
    </xdr:from>
    <xdr:to>
      <xdr:col>76</xdr:col>
      <xdr:colOff>114300</xdr:colOff>
      <xdr:row>98</xdr:row>
      <xdr:rowOff>136010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37120"/>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136010</xdr:rowOff>
    </xdr:from>
    <xdr:to>
      <xdr:col>71</xdr:col>
      <xdr:colOff>177800</xdr:colOff>
      <xdr:row>98</xdr:row>
      <xdr:rowOff>137334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38110"/>
          <a:ext cx="8890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83882</xdr:rowOff>
    </xdr:from>
    <xdr:to>
      <xdr:col>85</xdr:col>
      <xdr:colOff>177800</xdr:colOff>
      <xdr:row>99</xdr:row>
      <xdr:rowOff>14032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170259</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0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71675</xdr:rowOff>
    </xdr:from>
    <xdr:to>
      <xdr:col>81</xdr:col>
      <xdr:colOff>101600</xdr:colOff>
      <xdr:row>99</xdr:row>
      <xdr:rowOff>1825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164402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6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84220</xdr:rowOff>
    </xdr:from>
    <xdr:to>
      <xdr:col>76</xdr:col>
      <xdr:colOff>165100</xdr:colOff>
      <xdr:row>99</xdr:row>
      <xdr:rowOff>14370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8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5497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7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85210</xdr:rowOff>
    </xdr:from>
    <xdr:to>
      <xdr:col>72</xdr:col>
      <xdr:colOff>38100</xdr:colOff>
      <xdr:row>99</xdr:row>
      <xdr:rowOff>15360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6487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8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86534</xdr:rowOff>
    </xdr:from>
    <xdr:to>
      <xdr:col>67</xdr:col>
      <xdr:colOff>101600</xdr:colOff>
      <xdr:row>99</xdr:row>
      <xdr:rowOff>16684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7811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8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140066</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5969366"/>
          <a:ext cx="889000" cy="68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142765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89266</xdr:rowOff>
    </xdr:from>
    <xdr:to>
      <xdr:col>98</xdr:col>
      <xdr:colOff>38100</xdr:colOff>
      <xdr:row>35</xdr:row>
      <xdr:rowOff>19416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591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35943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569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81037</xdr:rowOff>
    </xdr:from>
    <xdr:to>
      <xdr:col>116</xdr:col>
      <xdr:colOff>63500</xdr:colOff>
      <xdr:row>59</xdr:row>
      <xdr:rowOff>81451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96587"/>
          <a:ext cx="8382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81451</xdr:rowOff>
    </xdr:from>
    <xdr:to>
      <xdr:col>111</xdr:col>
      <xdr:colOff>177800</xdr:colOff>
      <xdr:row>59</xdr:row>
      <xdr:rowOff>81755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97001"/>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81755</xdr:rowOff>
    </xdr:from>
    <xdr:to>
      <xdr:col>107</xdr:col>
      <xdr:colOff>50800</xdr:colOff>
      <xdr:row>59</xdr:row>
      <xdr:rowOff>87775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97305"/>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87775</xdr:rowOff>
    </xdr:from>
    <xdr:to>
      <xdr:col>102</xdr:col>
      <xdr:colOff>114300</xdr:colOff>
      <xdr:row>59</xdr:row>
      <xdr:rowOff>87993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203325"/>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30237</xdr:rowOff>
    </xdr:from>
    <xdr:to>
      <xdr:col>116</xdr:col>
      <xdr:colOff>114300</xdr:colOff>
      <xdr:row>59</xdr:row>
      <xdr:rowOff>131837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150505</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30651</xdr:rowOff>
    </xdr:from>
    <xdr:to>
      <xdr:col>112</xdr:col>
      <xdr:colOff>38100</xdr:colOff>
      <xdr:row>59</xdr:row>
      <xdr:rowOff>132251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123378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3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30955</xdr:rowOff>
    </xdr:from>
    <xdr:to>
      <xdr:col>107</xdr:col>
      <xdr:colOff>101600</xdr:colOff>
      <xdr:row>59</xdr:row>
      <xdr:rowOff>132555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123682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3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36975</xdr:rowOff>
    </xdr:from>
    <xdr:to>
      <xdr:col>102</xdr:col>
      <xdr:colOff>165100</xdr:colOff>
      <xdr:row>59</xdr:row>
      <xdr:rowOff>138575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129702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37193</xdr:rowOff>
    </xdr:from>
    <xdr:to>
      <xdr:col>98</xdr:col>
      <xdr:colOff>38100</xdr:colOff>
      <xdr:row>59</xdr:row>
      <xdr:rowOff>138793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129920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4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68962</xdr:rowOff>
    </xdr:from>
    <xdr:to>
      <xdr:col>116</xdr:col>
      <xdr:colOff>63500</xdr:colOff>
      <xdr:row>77</xdr:row>
      <xdr:rowOff>116993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70612"/>
          <a:ext cx="838200" cy="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131982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0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75212</xdr:rowOff>
    </xdr:from>
    <xdr:to>
      <xdr:col>111</xdr:col>
      <xdr:colOff>177800</xdr:colOff>
      <xdr:row>77</xdr:row>
      <xdr:rowOff>116993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76862"/>
          <a:ext cx="889000" cy="4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79148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75212</xdr:rowOff>
    </xdr:from>
    <xdr:to>
      <xdr:col>107</xdr:col>
      <xdr:colOff>50800</xdr:colOff>
      <xdr:row>77</xdr:row>
      <xdr:rowOff>138874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76862"/>
          <a:ext cx="889000" cy="6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104559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138874</xdr:rowOff>
    </xdr:from>
    <xdr:to>
      <xdr:col>102</xdr:col>
      <xdr:colOff>114300</xdr:colOff>
      <xdr:row>77</xdr:row>
      <xdr:rowOff>140444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40524"/>
          <a:ext cx="889000" cy="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106590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92234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18162</xdr:rowOff>
    </xdr:from>
    <xdr:to>
      <xdr:col>116</xdr:col>
      <xdr:colOff>114300</xdr:colOff>
      <xdr:row>77</xdr:row>
      <xdr:rowOff>119762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1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168039</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9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66193</xdr:rowOff>
    </xdr:from>
    <xdr:to>
      <xdr:col>112</xdr:col>
      <xdr:colOff>38100</xdr:colOff>
      <xdr:row>77</xdr:row>
      <xdr:rowOff>167793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158920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24412</xdr:rowOff>
    </xdr:from>
    <xdr:to>
      <xdr:col>107</xdr:col>
      <xdr:colOff>101600</xdr:colOff>
      <xdr:row>77</xdr:row>
      <xdr:rowOff>126012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2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117139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31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88074</xdr:rowOff>
    </xdr:from>
    <xdr:to>
      <xdr:col>102</xdr:col>
      <xdr:colOff>165100</xdr:colOff>
      <xdr:row>78</xdr:row>
      <xdr:rowOff>18224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9351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8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89644</xdr:rowOff>
    </xdr:from>
    <xdr:to>
      <xdr:col>98</xdr:col>
      <xdr:colOff>38100</xdr:colOff>
      <xdr:row>78</xdr:row>
      <xdr:rowOff>19794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9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10921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dk1"/>
              </a:solidFill>
              <a:effectLst/>
              <a:latin typeface="+mn-lt"/>
              <a:ea typeface="+mn-ea"/>
              <a:cs typeface="+mn-cs"/>
            </a:rPr>
            <a:t>　</a:t>
          </a:r>
          <a:r>
            <a:rPr lang="en-US" altLang="ja-JP" sz="1100" b="0">
              <a:solidFill>
                <a:schemeClr val="tx1"/>
              </a:solidFill>
              <a:effectLst/>
              <a:latin typeface="+mn-lt"/>
              <a:ea typeface="+mn-ea"/>
              <a:cs typeface="+mn-cs"/>
            </a:rPr>
            <a:t>歳出決算総額は、住民一人当たり1,172,305</a:t>
          </a:r>
          <a:r>
            <a:rPr lang="ja-JP" altLang="ja-JP" sz="1100" b="0">
              <a:solidFill>
                <a:schemeClr val="tx1"/>
              </a:solidFill>
              <a:effectLst/>
              <a:latin typeface="+mn-lt"/>
              <a:ea typeface="+mn-ea"/>
              <a:cs typeface="+mn-cs"/>
            </a:rPr>
            <a:t>円となっており、前年度比</a:t>
          </a:r>
          <a:r>
            <a:rPr lang="en-US" altLang="ja-JP" sz="1100" b="0">
              <a:solidFill>
                <a:schemeClr val="tx1"/>
              </a:solidFill>
              <a:effectLst/>
              <a:latin typeface="+mn-lt"/>
              <a:ea typeface="+mn-ea"/>
              <a:cs typeface="+mn-cs"/>
            </a:rPr>
            <a:t>242,805</a:t>
          </a:r>
          <a:r>
            <a:rPr lang="ja-JP" altLang="ja-JP" sz="1100" b="0">
              <a:solidFill>
                <a:schemeClr val="tx1"/>
              </a:solidFill>
              <a:effectLst/>
              <a:latin typeface="+mn-lt"/>
              <a:ea typeface="+mn-ea"/>
              <a:cs typeface="+mn-cs"/>
            </a:rPr>
            <a:t>円・</a:t>
          </a:r>
          <a:r>
            <a:rPr lang="en-US" altLang="ja-JP" sz="1100" b="0">
              <a:solidFill>
                <a:schemeClr val="tx1"/>
              </a:solidFill>
              <a:effectLst/>
              <a:latin typeface="+mn-lt"/>
              <a:ea typeface="+mn-ea"/>
              <a:cs typeface="+mn-cs"/>
            </a:rPr>
            <a:t>17.2</a:t>
          </a:r>
          <a:r>
            <a:rPr lang="ja-JP" altLang="en-US" sz="1100" b="0">
              <a:solidFill>
                <a:schemeClr val="tx1"/>
              </a:solidFill>
              <a:effectLst/>
              <a:latin typeface="+mn-lt"/>
              <a:ea typeface="+mn-ea"/>
              <a:cs typeface="+mn-cs"/>
            </a:rPr>
            <a:t>％減</a:t>
          </a:r>
          <a:r>
            <a:rPr lang="ja-JP" altLang="ja-JP" sz="1100" b="0">
              <a:solidFill>
                <a:schemeClr val="tx1"/>
              </a:solidFill>
              <a:effectLst/>
              <a:latin typeface="+mn-lt"/>
              <a:ea typeface="+mn-ea"/>
              <a:cs typeface="+mn-cs"/>
            </a:rPr>
            <a:t>となっている</a:t>
          </a:r>
          <a:r>
            <a:rPr lang="en-US" altLang="ja-JP" sz="1100" b="0">
              <a:solidFill>
                <a:schemeClr val="tx1"/>
              </a:solidFill>
              <a:effectLst/>
              <a:latin typeface="+mn-lt"/>
              <a:ea typeface="+mn-ea"/>
              <a:cs typeface="+mn-cs"/>
            </a:rPr>
            <a:t>。</a:t>
          </a:r>
          <a:r>
            <a:rPr lang="ja-JP" altLang="en-US" sz="1100" b="0">
              <a:solidFill>
                <a:schemeClr val="tx1"/>
              </a:solidFill>
              <a:effectLst/>
              <a:latin typeface="+mn-lt"/>
              <a:ea typeface="+mn-ea"/>
              <a:cs typeface="+mn-cs"/>
            </a:rPr>
            <a:t>これは令和３年度に</a:t>
          </a:r>
          <a:r>
            <a:rPr lang="ja-JP" altLang="ja-JP" sz="1100" b="0">
              <a:solidFill>
                <a:schemeClr val="tx1"/>
              </a:solidFill>
              <a:effectLst/>
              <a:latin typeface="+mn-lt"/>
              <a:ea typeface="+mn-ea"/>
              <a:cs typeface="+mn-cs"/>
            </a:rPr>
            <a:t>大型事業である</a:t>
          </a:r>
          <a:r>
            <a:rPr lang="en-US" altLang="ja-JP" sz="1100" b="0">
              <a:solidFill>
                <a:schemeClr val="tx1"/>
              </a:solidFill>
              <a:effectLst/>
              <a:latin typeface="+mn-lt"/>
              <a:ea typeface="+mn-ea"/>
              <a:cs typeface="+mn-cs"/>
            </a:rPr>
            <a:t>庁舎等建設事業</a:t>
          </a:r>
          <a:r>
            <a:rPr lang="ja-JP" altLang="ja-JP" sz="1100" b="0">
              <a:solidFill>
                <a:schemeClr val="tx1"/>
              </a:solidFill>
              <a:effectLst/>
              <a:latin typeface="+mn-lt"/>
              <a:ea typeface="+mn-ea"/>
              <a:cs typeface="+mn-cs"/>
            </a:rPr>
            <a:t>の本体建設工事</a:t>
          </a:r>
          <a:r>
            <a:rPr lang="ja-JP" altLang="en-US" sz="1100" b="0">
              <a:solidFill>
                <a:schemeClr val="tx1"/>
              </a:solidFill>
              <a:effectLst/>
              <a:latin typeface="+mn-lt"/>
              <a:ea typeface="+mn-ea"/>
              <a:cs typeface="+mn-cs"/>
            </a:rPr>
            <a:t>が行われ</a:t>
          </a:r>
          <a:r>
            <a:rPr lang="ja-JP" altLang="ja-JP" sz="1100" b="0">
              <a:solidFill>
                <a:schemeClr val="tx1"/>
              </a:solidFill>
              <a:effectLst/>
              <a:latin typeface="+mn-lt"/>
              <a:ea typeface="+mn-ea"/>
              <a:cs typeface="+mn-cs"/>
            </a:rPr>
            <a:t>たことを主な要因とするものである。</a:t>
          </a:r>
          <a:endParaRPr lang="ja-JP" altLang="ja-JP" sz="1400">
            <a:solidFill>
              <a:schemeClr val="tx1"/>
            </a:solidFill>
            <a:effectLst/>
          </a:endParaRPr>
        </a:p>
        <a:p>
          <a:r>
            <a:rPr lang="ja-JP" altLang="ja-JP" sz="1100" b="0">
              <a:solidFill>
                <a:srgbClr val="FF0000"/>
              </a:solidFill>
              <a:effectLst/>
              <a:latin typeface="+mn-lt"/>
              <a:ea typeface="+mn-ea"/>
              <a:cs typeface="+mn-cs"/>
            </a:rPr>
            <a:t>　</a:t>
          </a:r>
          <a:r>
            <a:rPr lang="ja-JP" altLang="ja-JP" sz="1100" b="0">
              <a:solidFill>
                <a:schemeClr val="tx1"/>
              </a:solidFill>
              <a:effectLst/>
              <a:latin typeface="+mn-lt"/>
              <a:ea typeface="+mn-ea"/>
              <a:cs typeface="+mn-cs"/>
            </a:rPr>
            <a:t>扶助費は、</a:t>
          </a:r>
          <a:r>
            <a:rPr lang="ja-JP" altLang="en-US" sz="1100" b="0">
              <a:solidFill>
                <a:schemeClr val="tx1"/>
              </a:solidFill>
              <a:effectLst/>
              <a:latin typeface="+mn-lt"/>
              <a:ea typeface="+mn-ea"/>
              <a:cs typeface="+mn-cs"/>
            </a:rPr>
            <a:t>令和３年度に行われた</a:t>
          </a:r>
          <a:r>
            <a:rPr lang="ja-JP" altLang="ja-JP" sz="1100" b="0">
              <a:solidFill>
                <a:schemeClr val="tx1"/>
              </a:solidFill>
              <a:effectLst/>
              <a:latin typeface="+mn-lt"/>
              <a:ea typeface="+mn-ea"/>
              <a:cs typeface="+mn-cs"/>
            </a:rPr>
            <a:t>新型コロナウイルス感染症対策に伴う住民税非課税世帯等に対する臨時特別給付金や子育て世帯への臨時特別給付金の</a:t>
          </a:r>
          <a:r>
            <a:rPr lang="ja-JP" altLang="en-US" sz="1100" b="0">
              <a:solidFill>
                <a:schemeClr val="tx1"/>
              </a:solidFill>
              <a:effectLst/>
              <a:latin typeface="+mn-lt"/>
              <a:ea typeface="+mn-ea"/>
              <a:cs typeface="+mn-cs"/>
            </a:rPr>
            <a:t>関係で大幅減となっているが</a:t>
          </a:r>
          <a:r>
            <a:rPr lang="ja-JP" altLang="ja-JP" sz="1100" b="0">
              <a:solidFill>
                <a:schemeClr val="tx1"/>
              </a:solidFill>
              <a:effectLst/>
              <a:latin typeface="+mn-lt"/>
              <a:ea typeface="+mn-ea"/>
              <a:cs typeface="+mn-cs"/>
            </a:rPr>
            <a:t>、国の全国的な施策であるため類似団体とは同水準となっている。</a:t>
          </a:r>
          <a:endParaRPr lang="ja-JP" altLang="ja-JP" sz="1400">
            <a:solidFill>
              <a:schemeClr val="tx1"/>
            </a:solidFill>
            <a:effectLst/>
          </a:endParaRPr>
        </a:p>
        <a:p>
          <a:r>
            <a:rPr lang="ja-JP" altLang="ja-JP" sz="1100" b="0">
              <a:solidFill>
                <a:srgbClr val="FF0000"/>
              </a:solidFill>
              <a:effectLst/>
              <a:latin typeface="+mn-lt"/>
              <a:ea typeface="+mn-ea"/>
              <a:cs typeface="+mn-cs"/>
            </a:rPr>
            <a:t>　</a:t>
          </a:r>
          <a:r>
            <a:rPr lang="ja-JP" altLang="ja-JP" sz="1100" b="0">
              <a:solidFill>
                <a:schemeClr val="tx1"/>
              </a:solidFill>
              <a:effectLst/>
              <a:latin typeface="+mn-lt"/>
              <a:ea typeface="+mn-ea"/>
              <a:cs typeface="+mn-cs"/>
            </a:rPr>
            <a:t>補助費は、住民一人当たり</a:t>
          </a:r>
          <a:r>
            <a:rPr lang="en-US" altLang="ja-JP" sz="1100" b="0">
              <a:solidFill>
                <a:schemeClr val="tx1"/>
              </a:solidFill>
              <a:effectLst/>
              <a:latin typeface="+mn-lt"/>
              <a:ea typeface="+mn-ea"/>
              <a:cs typeface="+mn-cs"/>
            </a:rPr>
            <a:t>162,843</a:t>
          </a:r>
          <a:r>
            <a:rPr lang="ja-JP" altLang="ja-JP" sz="1100" b="0">
              <a:solidFill>
                <a:schemeClr val="tx1"/>
              </a:solidFill>
              <a:effectLst/>
              <a:latin typeface="+mn-lt"/>
              <a:ea typeface="+mn-ea"/>
              <a:cs typeface="+mn-cs"/>
            </a:rPr>
            <a:t>円で前年度比</a:t>
          </a:r>
          <a:r>
            <a:rPr lang="en-US" altLang="ja-JP" sz="1100" b="0">
              <a:solidFill>
                <a:schemeClr val="tx1"/>
              </a:solidFill>
              <a:effectLst/>
              <a:latin typeface="+mn-lt"/>
              <a:ea typeface="+mn-ea"/>
              <a:cs typeface="+mn-cs"/>
            </a:rPr>
            <a:t>50,755</a:t>
          </a:r>
          <a:r>
            <a:rPr lang="ja-JP" altLang="ja-JP" sz="1100" b="0">
              <a:solidFill>
                <a:schemeClr val="tx1"/>
              </a:solidFill>
              <a:effectLst/>
              <a:latin typeface="+mn-lt"/>
              <a:ea typeface="+mn-ea"/>
              <a:cs typeface="+mn-cs"/>
            </a:rPr>
            <a:t>円・</a:t>
          </a:r>
          <a:r>
            <a:rPr lang="en-US" altLang="ja-JP" sz="1100" b="0">
              <a:solidFill>
                <a:schemeClr val="tx1"/>
              </a:solidFill>
              <a:effectLst/>
              <a:latin typeface="+mn-lt"/>
              <a:ea typeface="+mn-ea"/>
              <a:cs typeface="+mn-cs"/>
            </a:rPr>
            <a:t>45.3</a:t>
          </a:r>
          <a:r>
            <a:rPr lang="ja-JP" altLang="en-US" sz="1100" b="0">
              <a:solidFill>
                <a:schemeClr val="tx1"/>
              </a:solidFill>
              <a:effectLst/>
              <a:latin typeface="+mn-lt"/>
              <a:ea typeface="+mn-ea"/>
              <a:cs typeface="+mn-cs"/>
            </a:rPr>
            <a:t>％</a:t>
          </a:r>
          <a:r>
            <a:rPr lang="ja-JP" altLang="ja-JP" sz="1100" b="0">
              <a:solidFill>
                <a:schemeClr val="tx1"/>
              </a:solidFill>
              <a:effectLst/>
              <a:latin typeface="+mn-lt"/>
              <a:ea typeface="+mn-ea"/>
              <a:cs typeface="+mn-cs"/>
            </a:rPr>
            <a:t>の</a:t>
          </a:r>
          <a:r>
            <a:rPr lang="ja-JP" altLang="en-US" sz="1100" b="0">
              <a:solidFill>
                <a:schemeClr val="tx1"/>
              </a:solidFill>
              <a:effectLst/>
              <a:latin typeface="+mn-lt"/>
              <a:ea typeface="+mn-ea"/>
              <a:cs typeface="+mn-cs"/>
            </a:rPr>
            <a:t>増</a:t>
          </a:r>
          <a:r>
            <a:rPr lang="ja-JP" altLang="ja-JP" sz="1100" b="0">
              <a:solidFill>
                <a:schemeClr val="tx1"/>
              </a:solidFill>
              <a:effectLst/>
              <a:latin typeface="+mn-lt"/>
              <a:ea typeface="+mn-ea"/>
              <a:cs typeface="+mn-cs"/>
            </a:rPr>
            <a:t>となっており、その要因は、令和</a:t>
          </a:r>
          <a:r>
            <a:rPr lang="ja-JP" altLang="en-US" sz="1100" b="0">
              <a:solidFill>
                <a:schemeClr val="tx1"/>
              </a:solidFill>
              <a:effectLst/>
              <a:latin typeface="+mn-lt"/>
              <a:ea typeface="+mn-ea"/>
              <a:cs typeface="+mn-cs"/>
            </a:rPr>
            <a:t>４</a:t>
          </a:r>
          <a:r>
            <a:rPr lang="ja-JP" altLang="ja-JP" sz="1100" b="0">
              <a:solidFill>
                <a:schemeClr val="tx1"/>
              </a:solidFill>
              <a:effectLst/>
              <a:latin typeface="+mn-lt"/>
              <a:ea typeface="+mn-ea"/>
              <a:cs typeface="+mn-cs"/>
            </a:rPr>
            <a:t>年度には新型コロナウイルス感染症対策で</a:t>
          </a:r>
          <a:r>
            <a:rPr lang="ja-JP" altLang="en-US" sz="1100" b="0">
              <a:solidFill>
                <a:schemeClr val="tx1"/>
              </a:solidFill>
              <a:effectLst/>
              <a:latin typeface="+mn-lt"/>
              <a:ea typeface="+mn-ea"/>
              <a:cs typeface="+mn-cs"/>
            </a:rPr>
            <a:t>実施した</a:t>
          </a:r>
          <a:r>
            <a:rPr lang="ja-JP" altLang="ja-JP" sz="1100" b="0">
              <a:solidFill>
                <a:schemeClr val="tx1"/>
              </a:solidFill>
              <a:effectLst/>
              <a:latin typeface="+mn-lt"/>
              <a:ea typeface="+mn-ea"/>
              <a:cs typeface="+mn-cs"/>
            </a:rPr>
            <a:t>、</a:t>
          </a:r>
          <a:r>
            <a:rPr lang="ja-JP" altLang="en-US" sz="1100" b="0">
              <a:solidFill>
                <a:schemeClr val="tx1"/>
              </a:solidFill>
              <a:effectLst/>
              <a:latin typeface="+mn-lt"/>
              <a:ea typeface="+mn-ea"/>
              <a:cs typeface="+mn-cs"/>
            </a:rPr>
            <a:t>地域応援商品券配布事業や観光宿泊事業者応援事業に</a:t>
          </a:r>
          <a:r>
            <a:rPr lang="ja-JP" altLang="ja-JP" sz="1100" b="0">
              <a:solidFill>
                <a:schemeClr val="tx1"/>
              </a:solidFill>
              <a:effectLst/>
              <a:latin typeface="+mn-lt"/>
              <a:ea typeface="+mn-ea"/>
              <a:cs typeface="+mn-cs"/>
            </a:rPr>
            <a:t>よるものである。</a:t>
          </a:r>
          <a:endParaRPr lang="ja-JP" altLang="ja-JP" sz="1400">
            <a:solidFill>
              <a:schemeClr val="tx1"/>
            </a:solidFill>
            <a:effectLst/>
          </a:endParaRPr>
        </a:p>
        <a:p>
          <a:r>
            <a:rPr lang="en-US" altLang="ja-JP" sz="1100" b="0">
              <a:solidFill>
                <a:srgbClr val="FF0000"/>
              </a:solidFill>
              <a:effectLst/>
              <a:latin typeface="+mn-lt"/>
              <a:ea typeface="+mn-ea"/>
              <a:cs typeface="+mn-cs"/>
            </a:rPr>
            <a:t>　</a:t>
          </a:r>
          <a:r>
            <a:rPr lang="en-US" altLang="ja-JP" sz="1100" b="0">
              <a:solidFill>
                <a:schemeClr val="tx1"/>
              </a:solidFill>
              <a:effectLst/>
              <a:latin typeface="+mn-lt"/>
              <a:ea typeface="+mn-ea"/>
              <a:cs typeface="+mn-cs"/>
            </a:rPr>
            <a:t>普通建設事業費(</a:t>
          </a:r>
          <a:r>
            <a:rPr lang="ja-JP" altLang="ja-JP" sz="1100" b="0">
              <a:solidFill>
                <a:schemeClr val="tx1"/>
              </a:solidFill>
              <a:effectLst/>
              <a:latin typeface="+mn-lt"/>
              <a:ea typeface="+mn-ea"/>
              <a:cs typeface="+mn-cs"/>
            </a:rPr>
            <a:t>うち更新整備</a:t>
          </a:r>
          <a:r>
            <a:rPr lang="en-US" altLang="ja-JP" sz="1100" b="0">
              <a:solidFill>
                <a:schemeClr val="tx1"/>
              </a:solidFill>
              <a:effectLst/>
              <a:latin typeface="+mn-lt"/>
              <a:ea typeface="+mn-ea"/>
              <a:cs typeface="+mn-cs"/>
            </a:rPr>
            <a:t>)は住民一人当たり215,778円</a:t>
          </a:r>
          <a:r>
            <a:rPr lang="ja-JP" altLang="ja-JP" sz="1100" b="0">
              <a:solidFill>
                <a:schemeClr val="tx1"/>
              </a:solidFill>
              <a:effectLst/>
              <a:latin typeface="+mn-lt"/>
              <a:ea typeface="+mn-ea"/>
              <a:cs typeface="+mn-cs"/>
            </a:rPr>
            <a:t>、対前年度比</a:t>
          </a:r>
          <a:r>
            <a:rPr lang="en-US" altLang="ja-JP" sz="1100" b="0">
              <a:solidFill>
                <a:schemeClr val="tx1"/>
              </a:solidFill>
              <a:effectLst/>
              <a:latin typeface="+mn-lt"/>
              <a:ea typeface="+mn-ea"/>
              <a:cs typeface="+mn-cs"/>
            </a:rPr>
            <a:t>309,790</a:t>
          </a:r>
          <a:r>
            <a:rPr lang="ja-JP" altLang="en-US" sz="1100" b="0">
              <a:solidFill>
                <a:schemeClr val="tx1"/>
              </a:solidFill>
              <a:effectLst/>
              <a:latin typeface="+mn-lt"/>
              <a:ea typeface="+mn-ea"/>
              <a:cs typeface="+mn-cs"/>
            </a:rPr>
            <a:t>円</a:t>
          </a:r>
          <a:r>
            <a:rPr lang="ja-JP" altLang="ja-JP" sz="1100" b="0">
              <a:solidFill>
                <a:schemeClr val="tx1"/>
              </a:solidFill>
              <a:effectLst/>
              <a:latin typeface="+mn-lt"/>
              <a:ea typeface="+mn-ea"/>
              <a:cs typeface="+mn-cs"/>
            </a:rPr>
            <a:t>・</a:t>
          </a:r>
          <a:r>
            <a:rPr lang="en-US" altLang="ja-JP" sz="1100" b="0">
              <a:solidFill>
                <a:schemeClr val="tx1"/>
              </a:solidFill>
              <a:effectLst/>
              <a:latin typeface="+mn-lt"/>
              <a:ea typeface="+mn-ea"/>
              <a:cs typeface="+mn-cs"/>
            </a:rPr>
            <a:t>58.9</a:t>
          </a:r>
          <a:r>
            <a:rPr lang="ja-JP" altLang="en-US" sz="1100" b="0">
              <a:solidFill>
                <a:schemeClr val="tx1"/>
              </a:solidFill>
              <a:effectLst/>
              <a:latin typeface="+mn-lt"/>
              <a:ea typeface="+mn-ea"/>
              <a:cs typeface="+mn-cs"/>
            </a:rPr>
            <a:t>％減</a:t>
          </a:r>
          <a:r>
            <a:rPr lang="en-US" altLang="ja-JP" sz="1100" b="0">
              <a:solidFill>
                <a:schemeClr val="tx1"/>
              </a:solidFill>
              <a:effectLst/>
              <a:latin typeface="+mn-lt"/>
              <a:ea typeface="+mn-ea"/>
              <a:cs typeface="+mn-cs"/>
            </a:rPr>
            <a:t>となっており、これは、庁舎建設事業</a:t>
          </a:r>
          <a:r>
            <a:rPr lang="ja-JP" altLang="ja-JP" sz="1100" b="0">
              <a:solidFill>
                <a:schemeClr val="tx1"/>
              </a:solidFill>
              <a:effectLst/>
              <a:latin typeface="+mn-lt"/>
              <a:ea typeface="+mn-ea"/>
              <a:cs typeface="+mn-cs"/>
            </a:rPr>
            <a:t>の本体建設工事が令和</a:t>
          </a:r>
          <a:r>
            <a:rPr lang="ja-JP" altLang="en-US" sz="1100" b="0">
              <a:solidFill>
                <a:schemeClr val="tx1"/>
              </a:solidFill>
              <a:effectLst/>
              <a:latin typeface="+mn-lt"/>
              <a:ea typeface="+mn-ea"/>
              <a:cs typeface="+mn-cs"/>
            </a:rPr>
            <a:t>３</a:t>
          </a:r>
          <a:r>
            <a:rPr lang="ja-JP" altLang="ja-JP" sz="1100" b="0">
              <a:solidFill>
                <a:schemeClr val="tx1"/>
              </a:solidFill>
              <a:effectLst/>
              <a:latin typeface="+mn-lt"/>
              <a:ea typeface="+mn-ea"/>
              <a:cs typeface="+mn-cs"/>
            </a:rPr>
            <a:t>年度に</a:t>
          </a:r>
          <a:r>
            <a:rPr lang="ja-JP" altLang="en-US" sz="1100" b="0">
              <a:solidFill>
                <a:schemeClr val="tx1"/>
              </a:solidFill>
              <a:effectLst/>
              <a:latin typeface="+mn-lt"/>
              <a:ea typeface="+mn-ea"/>
              <a:cs typeface="+mn-cs"/>
            </a:rPr>
            <a:t>実施</a:t>
          </a:r>
          <a:r>
            <a:rPr lang="ja-JP" altLang="ja-JP" sz="1100" b="0">
              <a:solidFill>
                <a:schemeClr val="tx1"/>
              </a:solidFill>
              <a:effectLst/>
              <a:latin typeface="+mn-lt"/>
              <a:ea typeface="+mn-ea"/>
              <a:cs typeface="+mn-cs"/>
            </a:rPr>
            <a:t>されたことによる</a:t>
          </a:r>
          <a:r>
            <a:rPr lang="en-US" altLang="ja-JP" sz="1100" b="0">
              <a:solidFill>
                <a:schemeClr val="tx1"/>
              </a:solidFill>
              <a:effectLst/>
              <a:latin typeface="+mn-lt"/>
              <a:ea typeface="+mn-ea"/>
              <a:cs typeface="+mn-cs"/>
            </a:rPr>
            <a:t>ものである。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3,661
3,625
98.45
4,446,239
4,291,810
139,587
2,476,622
5,761,353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154116</xdr:rowOff>
    </xdr:from>
    <xdr:to>
      <xdr:col>24</xdr:col>
      <xdr:colOff>63500</xdr:colOff>
      <xdr:row>38</xdr:row>
      <xdr:rowOff>167132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669216"/>
          <a:ext cx="838200" cy="1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158697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30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167132</xdr:rowOff>
    </xdr:from>
    <xdr:to>
      <xdr:col>19</xdr:col>
      <xdr:colOff>177800</xdr:colOff>
      <xdr:row>38</xdr:row>
      <xdr:rowOff>169518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682232"/>
          <a:ext cx="889000" cy="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104057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166160</xdr:rowOff>
    </xdr:from>
    <xdr:to>
      <xdr:col>15</xdr:col>
      <xdr:colOff>50800</xdr:colOff>
      <xdr:row>38</xdr:row>
      <xdr:rowOff>169518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681260"/>
          <a:ext cx="889000" cy="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103786</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166160</xdr:rowOff>
    </xdr:from>
    <xdr:to>
      <xdr:col>10</xdr:col>
      <xdr:colOff>114300</xdr:colOff>
      <xdr:row>39</xdr:row>
      <xdr:rowOff>954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81260"/>
          <a:ext cx="889000" cy="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92627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6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97942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103316</xdr:rowOff>
    </xdr:from>
    <xdr:to>
      <xdr:col>24</xdr:col>
      <xdr:colOff>114300</xdr:colOff>
      <xdr:row>39</xdr:row>
      <xdr:rowOff>33466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6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18243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53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116332</xdr:rowOff>
    </xdr:from>
    <xdr:to>
      <xdr:col>20</xdr:col>
      <xdr:colOff>38100</xdr:colOff>
      <xdr:row>39</xdr:row>
      <xdr:rowOff>46482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37609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7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118718</xdr:rowOff>
    </xdr:from>
    <xdr:to>
      <xdr:col>15</xdr:col>
      <xdr:colOff>101600</xdr:colOff>
      <xdr:row>39</xdr:row>
      <xdr:rowOff>48868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63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39995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73428" y="672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115360</xdr:rowOff>
    </xdr:from>
    <xdr:to>
      <xdr:col>10</xdr:col>
      <xdr:colOff>165100</xdr:colOff>
      <xdr:row>39</xdr:row>
      <xdr:rowOff>45510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6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36637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7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121604</xdr:rowOff>
    </xdr:from>
    <xdr:to>
      <xdr:col>6</xdr:col>
      <xdr:colOff>38100</xdr:colOff>
      <xdr:row>39</xdr:row>
      <xdr:rowOff>51754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6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42881</xdr:rowOff>
    </xdr:from>
    <xdr:ext cx="469744"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95428" y="67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8001</xdr:rowOff>
    </xdr:from>
    <xdr:to>
      <xdr:col>24</xdr:col>
      <xdr:colOff>63500</xdr:colOff>
      <xdr:row>58</xdr:row>
      <xdr:rowOff>110362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52101"/>
          <a:ext cx="838200" cy="10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8001</xdr:rowOff>
    </xdr:from>
    <xdr:to>
      <xdr:col>19</xdr:col>
      <xdr:colOff>177800</xdr:colOff>
      <xdr:row>58</xdr:row>
      <xdr:rowOff>100579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52101"/>
          <a:ext cx="889000" cy="9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100579</xdr:rowOff>
    </xdr:from>
    <xdr:to>
      <xdr:col>15</xdr:col>
      <xdr:colOff>50800</xdr:colOff>
      <xdr:row>58</xdr:row>
      <xdr:rowOff>157814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44679"/>
          <a:ext cx="889000" cy="5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107440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70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157814</xdr:rowOff>
    </xdr:from>
    <xdr:to>
      <xdr:col>10</xdr:col>
      <xdr:colOff>114300</xdr:colOff>
      <xdr:row>58</xdr:row>
      <xdr:rowOff>170020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101914"/>
          <a:ext cx="889000" cy="1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156977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153896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59562</xdr:rowOff>
    </xdr:from>
    <xdr:to>
      <xdr:col>24</xdr:col>
      <xdr:colOff>114300</xdr:colOff>
      <xdr:row>58</xdr:row>
      <xdr:rowOff>161162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145939</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1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128651</xdr:rowOff>
    </xdr:from>
    <xdr:to>
      <xdr:col>20</xdr:col>
      <xdr:colOff>38100</xdr:colOff>
      <xdr:row>58</xdr:row>
      <xdr:rowOff>58801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0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75328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67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49779</xdr:rowOff>
    </xdr:from>
    <xdr:to>
      <xdr:col>15</xdr:col>
      <xdr:colOff>101600</xdr:colOff>
      <xdr:row>58</xdr:row>
      <xdr:rowOff>151379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142506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08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107014</xdr:rowOff>
    </xdr:from>
    <xdr:to>
      <xdr:col>10</xdr:col>
      <xdr:colOff>165100</xdr:colOff>
      <xdr:row>59</xdr:row>
      <xdr:rowOff>37164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28291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1014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119220</xdr:rowOff>
    </xdr:from>
    <xdr:to>
      <xdr:col>6</xdr:col>
      <xdr:colOff>38100</xdr:colOff>
      <xdr:row>59</xdr:row>
      <xdr:rowOff>49370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40497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15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148068</xdr:rowOff>
    </xdr:from>
    <xdr:to>
      <xdr:col>24</xdr:col>
      <xdr:colOff>63500</xdr:colOff>
      <xdr:row>78</xdr:row>
      <xdr:rowOff>83175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349718"/>
          <a:ext cx="838200" cy="10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148068</xdr:rowOff>
    </xdr:from>
    <xdr:to>
      <xdr:col>19</xdr:col>
      <xdr:colOff>177800</xdr:colOff>
      <xdr:row>78</xdr:row>
      <xdr:rowOff>151544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49718"/>
          <a:ext cx="889000" cy="17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151544</xdr:rowOff>
    </xdr:from>
    <xdr:to>
      <xdr:col>15</xdr:col>
      <xdr:colOff>50800</xdr:colOff>
      <xdr:row>79</xdr:row>
      <xdr:rowOff>1022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524644"/>
          <a:ext cx="889000" cy="2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98634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108014</xdr:rowOff>
    </xdr:from>
    <xdr:to>
      <xdr:col>10</xdr:col>
      <xdr:colOff>114300</xdr:colOff>
      <xdr:row>79</xdr:row>
      <xdr:rowOff>1022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481114"/>
          <a:ext cx="889000" cy="6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126336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5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121862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5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32375</xdr:rowOff>
    </xdr:from>
    <xdr:to>
      <xdr:col>24</xdr:col>
      <xdr:colOff>114300</xdr:colOff>
      <xdr:row>78</xdr:row>
      <xdr:rowOff>133975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4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10802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8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97268</xdr:rowOff>
    </xdr:from>
    <xdr:to>
      <xdr:col>20</xdr:col>
      <xdr:colOff>38100</xdr:colOff>
      <xdr:row>78</xdr:row>
      <xdr:rowOff>27418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9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43945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7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100744</xdr:rowOff>
    </xdr:from>
    <xdr:to>
      <xdr:col>15</xdr:col>
      <xdr:colOff>101600</xdr:colOff>
      <xdr:row>79</xdr:row>
      <xdr:rowOff>30894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22021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6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121672</xdr:rowOff>
    </xdr:from>
    <xdr:to>
      <xdr:col>10</xdr:col>
      <xdr:colOff>165100</xdr:colOff>
      <xdr:row>79</xdr:row>
      <xdr:rowOff>51822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9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42949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8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57214</xdr:rowOff>
    </xdr:from>
    <xdr:to>
      <xdr:col>6</xdr:col>
      <xdr:colOff>38100</xdr:colOff>
      <xdr:row>78</xdr:row>
      <xdr:rowOff>158814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3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149941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23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32863</xdr:rowOff>
    </xdr:from>
    <xdr:to>
      <xdr:col>24</xdr:col>
      <xdr:colOff>63500</xdr:colOff>
      <xdr:row>98</xdr:row>
      <xdr:rowOff>52592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34963"/>
          <a:ext cx="838200" cy="1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52592</xdr:rowOff>
    </xdr:from>
    <xdr:to>
      <xdr:col>19</xdr:col>
      <xdr:colOff>177800</xdr:colOff>
      <xdr:row>98</xdr:row>
      <xdr:rowOff>52958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5469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52958</xdr:rowOff>
    </xdr:from>
    <xdr:to>
      <xdr:col>15</xdr:col>
      <xdr:colOff>50800</xdr:colOff>
      <xdr:row>98</xdr:row>
      <xdr:rowOff>63481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55058"/>
          <a:ext cx="889000"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25826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63035</xdr:rowOff>
    </xdr:from>
    <xdr:to>
      <xdr:col>10</xdr:col>
      <xdr:colOff>114300</xdr:colOff>
      <xdr:row>98</xdr:row>
      <xdr:rowOff>63481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65135"/>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24187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170718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153513</xdr:rowOff>
    </xdr:from>
    <xdr:to>
      <xdr:col>24</xdr:col>
      <xdr:colOff>114300</xdr:colOff>
      <xdr:row>98</xdr:row>
      <xdr:rowOff>83663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68440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1792</xdr:rowOff>
    </xdr:from>
    <xdr:to>
      <xdr:col>20</xdr:col>
      <xdr:colOff>38100</xdr:colOff>
      <xdr:row>98</xdr:row>
      <xdr:rowOff>103392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94519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9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2158</xdr:rowOff>
    </xdr:from>
    <xdr:to>
      <xdr:col>15</xdr:col>
      <xdr:colOff>101600</xdr:colOff>
      <xdr:row>98</xdr:row>
      <xdr:rowOff>103758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0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94885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9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12681</xdr:rowOff>
    </xdr:from>
    <xdr:to>
      <xdr:col>10</xdr:col>
      <xdr:colOff>165100</xdr:colOff>
      <xdr:row>98</xdr:row>
      <xdr:rowOff>114281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105408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0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12235</xdr:rowOff>
    </xdr:from>
    <xdr:to>
      <xdr:col>6</xdr:col>
      <xdr:colOff>38100</xdr:colOff>
      <xdr:row>98</xdr:row>
      <xdr:rowOff>113835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1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104962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0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125849</xdr:rowOff>
    </xdr:from>
    <xdr:to>
      <xdr:col>55</xdr:col>
      <xdr:colOff>0</xdr:colOff>
      <xdr:row>57</xdr:row>
      <xdr:rowOff>152856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98499"/>
          <a:ext cx="8382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37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116836</xdr:rowOff>
    </xdr:from>
    <xdr:to>
      <xdr:col>50</xdr:col>
      <xdr:colOff>114300</xdr:colOff>
      <xdr:row>57</xdr:row>
      <xdr:rowOff>152856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89486"/>
          <a:ext cx="889000" cy="3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116836</xdr:rowOff>
    </xdr:from>
    <xdr:to>
      <xdr:col>45</xdr:col>
      <xdr:colOff>177800</xdr:colOff>
      <xdr:row>57</xdr:row>
      <xdr:rowOff>136010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89486"/>
          <a:ext cx="889000" cy="1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83359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1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129463</xdr:rowOff>
    </xdr:from>
    <xdr:to>
      <xdr:col>41</xdr:col>
      <xdr:colOff>50800</xdr:colOff>
      <xdr:row>57</xdr:row>
      <xdr:rowOff>136010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02113"/>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75049</xdr:rowOff>
    </xdr:from>
    <xdr:to>
      <xdr:col>55</xdr:col>
      <xdr:colOff>50800</xdr:colOff>
      <xdr:row>58</xdr:row>
      <xdr:rowOff>5199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4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53476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102056</xdr:rowOff>
    </xdr:from>
    <xdr:to>
      <xdr:col>50</xdr:col>
      <xdr:colOff>165100</xdr:colOff>
      <xdr:row>58</xdr:row>
      <xdr:rowOff>32206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23333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6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66036</xdr:rowOff>
    </xdr:from>
    <xdr:to>
      <xdr:col>46</xdr:col>
      <xdr:colOff>38100</xdr:colOff>
      <xdr:row>57</xdr:row>
      <xdr:rowOff>167636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3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158763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3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85210</xdr:rowOff>
    </xdr:from>
    <xdr:to>
      <xdr:col>41</xdr:col>
      <xdr:colOff>101600</xdr:colOff>
      <xdr:row>58</xdr:row>
      <xdr:rowOff>15360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6487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5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78663</xdr:rowOff>
    </xdr:from>
    <xdr:to>
      <xdr:col>36</xdr:col>
      <xdr:colOff>165100</xdr:colOff>
      <xdr:row>58</xdr:row>
      <xdr:rowOff>8813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171390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33941</xdr:rowOff>
    </xdr:from>
    <xdr:to>
      <xdr:col>55</xdr:col>
      <xdr:colOff>0</xdr:colOff>
      <xdr:row>78</xdr:row>
      <xdr:rowOff>99600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07041"/>
          <a:ext cx="838200" cy="6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99600</xdr:rowOff>
    </xdr:from>
    <xdr:to>
      <xdr:col>50</xdr:col>
      <xdr:colOff>114300</xdr:colOff>
      <xdr:row>78</xdr:row>
      <xdr:rowOff>99871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72700"/>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99871</xdr:rowOff>
    </xdr:from>
    <xdr:to>
      <xdr:col>45</xdr:col>
      <xdr:colOff>177800</xdr:colOff>
      <xdr:row>78</xdr:row>
      <xdr:rowOff>152405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72971"/>
          <a:ext cx="889000" cy="5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128924</xdr:rowOff>
    </xdr:from>
    <xdr:to>
      <xdr:col>41</xdr:col>
      <xdr:colOff>50800</xdr:colOff>
      <xdr:row>78</xdr:row>
      <xdr:rowOff>152405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02024"/>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129346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154591</xdr:rowOff>
    </xdr:from>
    <xdr:to>
      <xdr:col>55</xdr:col>
      <xdr:colOff>50800</xdr:colOff>
      <xdr:row>78</xdr:row>
      <xdr:rowOff>84741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6018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0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48800</xdr:rowOff>
    </xdr:from>
    <xdr:to>
      <xdr:col>50</xdr:col>
      <xdr:colOff>165100</xdr:colOff>
      <xdr:row>78</xdr:row>
      <xdr:rowOff>150400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141527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1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49071</xdr:rowOff>
    </xdr:from>
    <xdr:to>
      <xdr:col>46</xdr:col>
      <xdr:colOff>38100</xdr:colOff>
      <xdr:row>78</xdr:row>
      <xdr:rowOff>150671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2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141798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101605</xdr:rowOff>
    </xdr:from>
    <xdr:to>
      <xdr:col>41</xdr:col>
      <xdr:colOff>101600</xdr:colOff>
      <xdr:row>79</xdr:row>
      <xdr:rowOff>31755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7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22882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6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78124</xdr:rowOff>
    </xdr:from>
    <xdr:to>
      <xdr:col>36</xdr:col>
      <xdr:colOff>165100</xdr:colOff>
      <xdr:row>79</xdr:row>
      <xdr:rowOff>8274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170851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4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113832</xdr:rowOff>
    </xdr:from>
    <xdr:to>
      <xdr:col>55</xdr:col>
      <xdr:colOff>0</xdr:colOff>
      <xdr:row>97</xdr:row>
      <xdr:rowOff>132426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44482"/>
          <a:ext cx="838200" cy="1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113832</xdr:rowOff>
    </xdr:from>
    <xdr:to>
      <xdr:col>50</xdr:col>
      <xdr:colOff>114300</xdr:colOff>
      <xdr:row>97</xdr:row>
      <xdr:rowOff>144032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744482"/>
          <a:ext cx="889000" cy="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144032</xdr:rowOff>
    </xdr:from>
    <xdr:to>
      <xdr:col>45</xdr:col>
      <xdr:colOff>177800</xdr:colOff>
      <xdr:row>97</xdr:row>
      <xdr:rowOff>145315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74682"/>
          <a:ext cx="889000" cy="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145315</xdr:rowOff>
    </xdr:from>
    <xdr:to>
      <xdr:col>41</xdr:col>
      <xdr:colOff>50800</xdr:colOff>
      <xdr:row>97</xdr:row>
      <xdr:rowOff>155797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75965"/>
          <a:ext cx="889000" cy="1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168766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81626</xdr:rowOff>
    </xdr:from>
    <xdr:to>
      <xdr:col>55</xdr:col>
      <xdr:colOff>50800</xdr:colOff>
      <xdr:row>98</xdr:row>
      <xdr:rowOff>11776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1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26956</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63032</xdr:rowOff>
    </xdr:from>
    <xdr:to>
      <xdr:col>50</xdr:col>
      <xdr:colOff>165100</xdr:colOff>
      <xdr:row>97</xdr:row>
      <xdr:rowOff>164632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9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155759</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78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93232</xdr:rowOff>
    </xdr:from>
    <xdr:to>
      <xdr:col>46</xdr:col>
      <xdr:colOff>38100</xdr:colOff>
      <xdr:row>98</xdr:row>
      <xdr:rowOff>23382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14509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81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94515</xdr:rowOff>
    </xdr:from>
    <xdr:to>
      <xdr:col>41</xdr:col>
      <xdr:colOff>101600</xdr:colOff>
      <xdr:row>98</xdr:row>
      <xdr:rowOff>24665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1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104997</xdr:rowOff>
    </xdr:from>
    <xdr:to>
      <xdr:col>36</xdr:col>
      <xdr:colOff>165100</xdr:colOff>
      <xdr:row>98</xdr:row>
      <xdr:rowOff>35147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26274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2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156133</xdr:rowOff>
    </xdr:from>
    <xdr:to>
      <xdr:col>85</xdr:col>
      <xdr:colOff>127000</xdr:colOff>
      <xdr:row>39</xdr:row>
      <xdr:rowOff>18362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71233"/>
          <a:ext cx="838200" cy="3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18202</xdr:rowOff>
    </xdr:from>
    <xdr:to>
      <xdr:col>81</xdr:col>
      <xdr:colOff>50800</xdr:colOff>
      <xdr:row>39</xdr:row>
      <xdr:rowOff>18362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704752"/>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11430</xdr:rowOff>
    </xdr:from>
    <xdr:to>
      <xdr:col>76</xdr:col>
      <xdr:colOff>114300</xdr:colOff>
      <xdr:row>39</xdr:row>
      <xdr:rowOff>18202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97980"/>
          <a:ext cx="889000" cy="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11430</xdr:rowOff>
    </xdr:from>
    <xdr:to>
      <xdr:col>71</xdr:col>
      <xdr:colOff>177800</xdr:colOff>
      <xdr:row>39</xdr:row>
      <xdr:rowOff>19946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97980"/>
          <a:ext cx="8890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105333</xdr:rowOff>
    </xdr:from>
    <xdr:to>
      <xdr:col>85</xdr:col>
      <xdr:colOff>177800</xdr:colOff>
      <xdr:row>39</xdr:row>
      <xdr:rowOff>35483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20260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3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139012</xdr:rowOff>
    </xdr:from>
    <xdr:to>
      <xdr:col>81</xdr:col>
      <xdr:colOff>101600</xdr:colOff>
      <xdr:row>39</xdr:row>
      <xdr:rowOff>69162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60289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4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138852</xdr:rowOff>
    </xdr:from>
    <xdr:to>
      <xdr:col>76</xdr:col>
      <xdr:colOff>165100</xdr:colOff>
      <xdr:row>39</xdr:row>
      <xdr:rowOff>69002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5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60129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4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132080</xdr:rowOff>
    </xdr:from>
    <xdr:to>
      <xdr:col>72</xdr:col>
      <xdr:colOff>38100</xdr:colOff>
      <xdr:row>39</xdr:row>
      <xdr:rowOff>62230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53357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140596</xdr:rowOff>
    </xdr:from>
    <xdr:to>
      <xdr:col>67</xdr:col>
      <xdr:colOff>101600</xdr:colOff>
      <xdr:row>39</xdr:row>
      <xdr:rowOff>70746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5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61873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125132</xdr:rowOff>
    </xdr:from>
    <xdr:to>
      <xdr:col>85</xdr:col>
      <xdr:colOff>127000</xdr:colOff>
      <xdr:row>58</xdr:row>
      <xdr:rowOff>166684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10069232"/>
          <a:ext cx="838200" cy="4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153638</xdr:rowOff>
    </xdr:from>
    <xdr:to>
      <xdr:col>81</xdr:col>
      <xdr:colOff>50800</xdr:colOff>
      <xdr:row>58</xdr:row>
      <xdr:rowOff>166684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97738"/>
          <a:ext cx="889000" cy="1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153638</xdr:rowOff>
    </xdr:from>
    <xdr:to>
      <xdr:col>76</xdr:col>
      <xdr:colOff>114300</xdr:colOff>
      <xdr:row>58</xdr:row>
      <xdr:rowOff>162493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97738"/>
          <a:ext cx="889000" cy="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122813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2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147061</xdr:rowOff>
    </xdr:from>
    <xdr:to>
      <xdr:col>71</xdr:col>
      <xdr:colOff>177800</xdr:colOff>
      <xdr:row>58</xdr:row>
      <xdr:rowOff>162493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91161"/>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100073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144370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74332</xdr:rowOff>
    </xdr:from>
    <xdr:to>
      <xdr:col>85</xdr:col>
      <xdr:colOff>177800</xdr:colOff>
      <xdr:row>59</xdr:row>
      <xdr:rowOff>4482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1001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160709</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3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115884</xdr:rowOff>
    </xdr:from>
    <xdr:to>
      <xdr:col>81</xdr:col>
      <xdr:colOff>101600</xdr:colOff>
      <xdr:row>59</xdr:row>
      <xdr:rowOff>46034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1005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37161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15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102838</xdr:rowOff>
    </xdr:from>
    <xdr:to>
      <xdr:col>76</xdr:col>
      <xdr:colOff>165100</xdr:colOff>
      <xdr:row>59</xdr:row>
      <xdr:rowOff>32988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24115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13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111693</xdr:rowOff>
    </xdr:from>
    <xdr:to>
      <xdr:col>72</xdr:col>
      <xdr:colOff>38100</xdr:colOff>
      <xdr:row>59</xdr:row>
      <xdr:rowOff>41843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5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32970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96261</xdr:rowOff>
    </xdr:from>
    <xdr:to>
      <xdr:col>67</xdr:col>
      <xdr:colOff>101600</xdr:colOff>
      <xdr:row>59</xdr:row>
      <xdr:rowOff>26411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17538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3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87018</xdr:rowOff>
    </xdr:from>
    <xdr:to>
      <xdr:col>85</xdr:col>
      <xdr:colOff>127000</xdr:colOff>
      <xdr:row>79</xdr:row>
      <xdr:rowOff>98369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631568"/>
          <a:ext cx="838200" cy="1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67782</xdr:rowOff>
    </xdr:from>
    <xdr:to>
      <xdr:col>81</xdr:col>
      <xdr:colOff>50800</xdr:colOff>
      <xdr:row>79</xdr:row>
      <xdr:rowOff>98369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12332"/>
          <a:ext cx="889000" cy="3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61551</xdr:rowOff>
    </xdr:from>
    <xdr:to>
      <xdr:col>76</xdr:col>
      <xdr:colOff>114300</xdr:colOff>
      <xdr:row>79</xdr:row>
      <xdr:rowOff>67782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06101"/>
          <a:ext cx="889000" cy="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163742</xdr:rowOff>
    </xdr:from>
    <xdr:to>
      <xdr:col>71</xdr:col>
      <xdr:colOff>177800</xdr:colOff>
      <xdr:row>79</xdr:row>
      <xdr:rowOff>61551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36842"/>
          <a:ext cx="889000" cy="6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87385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36218</xdr:rowOff>
    </xdr:from>
    <xdr:to>
      <xdr:col>85</xdr:col>
      <xdr:colOff>177800</xdr:colOff>
      <xdr:row>79</xdr:row>
      <xdr:rowOff>137818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131995</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47569</xdr:rowOff>
    </xdr:from>
    <xdr:to>
      <xdr:col>81</xdr:col>
      <xdr:colOff>101600</xdr:colOff>
      <xdr:row>79</xdr:row>
      <xdr:rowOff>149169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140296</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684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16982</xdr:rowOff>
    </xdr:from>
    <xdr:to>
      <xdr:col>76</xdr:col>
      <xdr:colOff>165100</xdr:colOff>
      <xdr:row>79</xdr:row>
      <xdr:rowOff>118582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109709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5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10751</xdr:rowOff>
    </xdr:from>
    <xdr:to>
      <xdr:col>72</xdr:col>
      <xdr:colOff>38100</xdr:colOff>
      <xdr:row>79</xdr:row>
      <xdr:rowOff>112351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103478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112942</xdr:rowOff>
    </xdr:from>
    <xdr:to>
      <xdr:col>67</xdr:col>
      <xdr:colOff>101600</xdr:colOff>
      <xdr:row>79</xdr:row>
      <xdr:rowOff>43092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59619</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6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104130</xdr:rowOff>
    </xdr:from>
    <xdr:to>
      <xdr:col>85</xdr:col>
      <xdr:colOff>127000</xdr:colOff>
      <xdr:row>98</xdr:row>
      <xdr:rowOff>110398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906230"/>
          <a:ext cx="8382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110398</xdr:rowOff>
    </xdr:from>
    <xdr:to>
      <xdr:col>81</xdr:col>
      <xdr:colOff>50800</xdr:colOff>
      <xdr:row>98</xdr:row>
      <xdr:rowOff>128096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912498"/>
          <a:ext cx="8890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128096</xdr:rowOff>
    </xdr:from>
    <xdr:to>
      <xdr:col>76</xdr:col>
      <xdr:colOff>114300</xdr:colOff>
      <xdr:row>98</xdr:row>
      <xdr:rowOff>139450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30196"/>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139450</xdr:rowOff>
    </xdr:from>
    <xdr:to>
      <xdr:col>71</xdr:col>
      <xdr:colOff>177800</xdr:colOff>
      <xdr:row>98</xdr:row>
      <xdr:rowOff>145253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41550"/>
          <a:ext cx="889000" cy="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53330</xdr:rowOff>
    </xdr:from>
    <xdr:to>
      <xdr:col>85</xdr:col>
      <xdr:colOff>177800</xdr:colOff>
      <xdr:row>98</xdr:row>
      <xdr:rowOff>154930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18588</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2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59598</xdr:rowOff>
    </xdr:from>
    <xdr:to>
      <xdr:col>81</xdr:col>
      <xdr:colOff>101600</xdr:colOff>
      <xdr:row>98</xdr:row>
      <xdr:rowOff>161198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6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152325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95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77296</xdr:rowOff>
    </xdr:from>
    <xdr:to>
      <xdr:col>76</xdr:col>
      <xdr:colOff>165100</xdr:colOff>
      <xdr:row>99</xdr:row>
      <xdr:rowOff>7446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170023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97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88650</xdr:rowOff>
    </xdr:from>
    <xdr:to>
      <xdr:col>72</xdr:col>
      <xdr:colOff>38100</xdr:colOff>
      <xdr:row>99</xdr:row>
      <xdr:rowOff>18800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99</xdr:row>
      <xdr:rowOff>9927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98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94453</xdr:rowOff>
    </xdr:from>
    <xdr:to>
      <xdr:col>67</xdr:col>
      <xdr:colOff>101600</xdr:colOff>
      <xdr:row>99</xdr:row>
      <xdr:rowOff>24603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9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15730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9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総務費は、</a:t>
          </a:r>
          <a:r>
            <a:rPr lang="ja-JP" altLang="en-US" sz="1100" b="0">
              <a:solidFill>
                <a:schemeClr val="tx1"/>
              </a:solidFill>
              <a:effectLst/>
              <a:latin typeface="+mn-lt"/>
              <a:ea typeface="+mn-ea"/>
              <a:cs typeface="+mn-cs"/>
            </a:rPr>
            <a:t>令和３年度に大型事業である</a:t>
          </a:r>
          <a:r>
            <a:rPr lang="en-US" altLang="ja-JP" sz="1100" b="0">
              <a:solidFill>
                <a:schemeClr val="tx1"/>
              </a:solidFill>
              <a:effectLst/>
              <a:latin typeface="+mn-lt"/>
              <a:ea typeface="+mn-ea"/>
              <a:cs typeface="+mn-cs"/>
            </a:rPr>
            <a:t>庁舎等建設事業</a:t>
          </a:r>
          <a:r>
            <a:rPr lang="ja-JP" altLang="ja-JP" sz="1100" b="0">
              <a:solidFill>
                <a:schemeClr val="tx1"/>
              </a:solidFill>
              <a:effectLst/>
              <a:latin typeface="+mn-lt"/>
              <a:ea typeface="+mn-ea"/>
              <a:cs typeface="+mn-cs"/>
            </a:rPr>
            <a:t>の本体建設工事</a:t>
          </a:r>
          <a:r>
            <a:rPr lang="ja-JP" altLang="en-US" sz="1100" b="0">
              <a:solidFill>
                <a:schemeClr val="tx1"/>
              </a:solidFill>
              <a:effectLst/>
              <a:latin typeface="+mn-lt"/>
              <a:ea typeface="+mn-ea"/>
              <a:cs typeface="+mn-cs"/>
            </a:rPr>
            <a:t>が完了した</a:t>
          </a:r>
          <a:r>
            <a:rPr lang="ja-JP" altLang="ja-JP" sz="1100" b="0">
              <a:solidFill>
                <a:schemeClr val="tx1"/>
              </a:solidFill>
              <a:effectLst/>
              <a:latin typeface="+mn-lt"/>
              <a:ea typeface="+mn-ea"/>
              <a:cs typeface="+mn-cs"/>
            </a:rPr>
            <a:t>ことに伴い、</a:t>
          </a:r>
          <a:r>
            <a:rPr lang="en-US" altLang="ja-JP" sz="1100" b="0">
              <a:solidFill>
                <a:schemeClr val="tx1"/>
              </a:solidFill>
              <a:effectLst/>
              <a:latin typeface="+mn-lt"/>
              <a:ea typeface="+mn-ea"/>
              <a:cs typeface="+mn-cs"/>
            </a:rPr>
            <a:t>対前年度比268,665</a:t>
          </a:r>
          <a:r>
            <a:rPr lang="ja-JP" altLang="en-US" sz="1100" b="0">
              <a:solidFill>
                <a:schemeClr val="tx1"/>
              </a:solidFill>
              <a:effectLst/>
              <a:latin typeface="+mn-lt"/>
              <a:ea typeface="+mn-ea"/>
              <a:cs typeface="+mn-cs"/>
            </a:rPr>
            <a:t>円・</a:t>
          </a:r>
          <a:r>
            <a:rPr lang="en-US" altLang="ja-JP" sz="1100" b="0">
              <a:solidFill>
                <a:schemeClr val="tx1"/>
              </a:solidFill>
              <a:effectLst/>
              <a:latin typeface="+mn-lt"/>
              <a:ea typeface="+mn-ea"/>
              <a:cs typeface="+mn-cs"/>
            </a:rPr>
            <a:t>49.2</a:t>
          </a:r>
          <a:r>
            <a:rPr lang="ja-JP" altLang="en-US" sz="1100" b="0">
              <a:solidFill>
                <a:schemeClr val="tx1"/>
              </a:solidFill>
              <a:effectLst/>
              <a:latin typeface="+mn-lt"/>
              <a:ea typeface="+mn-ea"/>
              <a:cs typeface="+mn-cs"/>
            </a:rPr>
            <a:t>％</a:t>
          </a:r>
          <a:r>
            <a:rPr lang="ja-JP" altLang="ja-JP" sz="1100" b="0">
              <a:solidFill>
                <a:schemeClr val="tx1"/>
              </a:solidFill>
              <a:effectLst/>
              <a:latin typeface="+mn-lt"/>
              <a:ea typeface="+mn-ea"/>
              <a:cs typeface="+mn-cs"/>
            </a:rPr>
            <a:t>の大幅な</a:t>
          </a:r>
          <a:r>
            <a:rPr lang="ja-JP" altLang="en-US" sz="1100" b="0">
              <a:solidFill>
                <a:schemeClr val="tx1"/>
              </a:solidFill>
              <a:effectLst/>
              <a:latin typeface="+mn-lt"/>
              <a:ea typeface="+mn-ea"/>
              <a:cs typeface="+mn-cs"/>
            </a:rPr>
            <a:t>減</a:t>
          </a:r>
          <a:r>
            <a:rPr lang="en-US" altLang="ja-JP" sz="1100" b="0">
              <a:solidFill>
                <a:schemeClr val="tx1"/>
              </a:solidFill>
              <a:effectLst/>
              <a:latin typeface="+mn-lt"/>
              <a:ea typeface="+mn-ea"/>
              <a:cs typeface="+mn-cs"/>
            </a:rPr>
            <a:t>と</a:t>
          </a:r>
          <a:r>
            <a:rPr lang="ja-JP" altLang="ja-JP" sz="1100" b="0">
              <a:solidFill>
                <a:schemeClr val="tx1"/>
              </a:solidFill>
              <a:effectLst/>
              <a:latin typeface="+mn-lt"/>
              <a:ea typeface="+mn-ea"/>
              <a:cs typeface="+mn-cs"/>
            </a:rPr>
            <a:t>なっている</a:t>
          </a:r>
          <a:r>
            <a:rPr lang="en-US" altLang="ja-JP" sz="1100" b="0">
              <a:solidFill>
                <a:schemeClr val="tx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a:solidFill>
                <a:schemeClr val="tx1"/>
              </a:solidFill>
              <a:effectLst/>
              <a:latin typeface="+mn-lt"/>
              <a:ea typeface="+mn-ea"/>
              <a:cs typeface="+mn-cs"/>
            </a:rPr>
            <a:t>　民生費は、</a:t>
          </a:r>
          <a:r>
            <a:rPr lang="ja-JP" altLang="ja-JP" sz="1100" b="0">
              <a:solidFill>
                <a:schemeClr val="dk1"/>
              </a:solidFill>
              <a:effectLst/>
              <a:latin typeface="+mn-lt"/>
              <a:ea typeface="+mn-ea"/>
              <a:cs typeface="+mn-cs"/>
            </a:rPr>
            <a:t>令和３年度に</a:t>
          </a:r>
          <a:r>
            <a:rPr lang="ja-JP" altLang="en-US" sz="1100" b="0">
              <a:solidFill>
                <a:schemeClr val="dk1"/>
              </a:solidFill>
              <a:effectLst/>
              <a:latin typeface="+mn-lt"/>
              <a:ea typeface="+mn-ea"/>
              <a:cs typeface="+mn-cs"/>
            </a:rPr>
            <a:t>虹の森まつの保育園大規模改修事業</a:t>
          </a:r>
          <a:r>
            <a:rPr lang="ja-JP" altLang="ja-JP" sz="1100" b="0">
              <a:solidFill>
                <a:schemeClr val="dk1"/>
              </a:solidFill>
              <a:effectLst/>
              <a:latin typeface="+mn-lt"/>
              <a:ea typeface="+mn-ea"/>
              <a:cs typeface="+mn-cs"/>
            </a:rPr>
            <a:t>が完了したこと</a:t>
          </a:r>
          <a:r>
            <a:rPr lang="ja-JP" altLang="en-US" sz="1100" b="0">
              <a:solidFill>
                <a:schemeClr val="dk1"/>
              </a:solidFill>
              <a:effectLst/>
              <a:latin typeface="+mn-lt"/>
              <a:ea typeface="+mn-ea"/>
              <a:cs typeface="+mn-cs"/>
            </a:rPr>
            <a:t>等により</a:t>
          </a:r>
          <a:r>
            <a:rPr lang="ja-JP" altLang="ja-JP" sz="1100" b="0">
              <a:solidFill>
                <a:schemeClr val="dk1"/>
              </a:solidFill>
              <a:effectLst/>
              <a:latin typeface="+mn-lt"/>
              <a:ea typeface="+mn-ea"/>
              <a:cs typeface="+mn-cs"/>
            </a:rPr>
            <a:t>、</a:t>
          </a:r>
          <a:r>
            <a:rPr lang="en-US" altLang="ja-JP" sz="1100" b="0">
              <a:solidFill>
                <a:schemeClr val="dk1"/>
              </a:solidFill>
              <a:effectLst/>
              <a:latin typeface="+mn-lt"/>
              <a:ea typeface="+mn-ea"/>
              <a:cs typeface="+mn-cs"/>
            </a:rPr>
            <a:t>対前年度比46,612</a:t>
          </a:r>
          <a:r>
            <a:rPr lang="ja-JP" altLang="ja-JP" sz="1100" b="0">
              <a:solidFill>
                <a:schemeClr val="dk1"/>
              </a:solidFill>
              <a:effectLst/>
              <a:latin typeface="+mn-lt"/>
              <a:ea typeface="+mn-ea"/>
              <a:cs typeface="+mn-cs"/>
            </a:rPr>
            <a:t>円・</a:t>
          </a:r>
          <a:r>
            <a:rPr lang="en-US" altLang="ja-JP" sz="1100" b="0">
              <a:solidFill>
                <a:schemeClr val="dk1"/>
              </a:solidFill>
              <a:effectLst/>
              <a:latin typeface="+mn-lt"/>
              <a:ea typeface="+mn-ea"/>
              <a:cs typeface="+mn-cs"/>
            </a:rPr>
            <a:t>17.2</a:t>
          </a:r>
          <a:r>
            <a:rPr lang="ja-JP" altLang="en-US" sz="1100" b="0">
              <a:solidFill>
                <a:schemeClr val="dk1"/>
              </a:solidFill>
              <a:effectLst/>
              <a:latin typeface="+mn-lt"/>
              <a:ea typeface="+mn-ea"/>
              <a:cs typeface="+mn-cs"/>
            </a:rPr>
            <a:t>％減</a:t>
          </a:r>
          <a:r>
            <a:rPr lang="en-US" altLang="ja-JP" sz="1100" b="0">
              <a:solidFill>
                <a:schemeClr val="dk1"/>
              </a:solidFill>
              <a:effectLst/>
              <a:latin typeface="+mn-lt"/>
              <a:ea typeface="+mn-ea"/>
              <a:cs typeface="+mn-cs"/>
            </a:rPr>
            <a:t>と</a:t>
          </a:r>
          <a:r>
            <a:rPr lang="ja-JP" altLang="ja-JP" sz="1100" b="0">
              <a:solidFill>
                <a:schemeClr val="dk1"/>
              </a:solidFill>
              <a:effectLst/>
              <a:latin typeface="+mn-lt"/>
              <a:ea typeface="+mn-ea"/>
              <a:cs typeface="+mn-cs"/>
            </a:rPr>
            <a:t>なっている</a:t>
          </a:r>
          <a:r>
            <a:rPr lang="en-US" altLang="ja-JP" sz="1100" b="0">
              <a:solidFill>
                <a:schemeClr val="dk1"/>
              </a:solidFill>
              <a:effectLst/>
              <a:latin typeface="+mn-lt"/>
              <a:ea typeface="+mn-ea"/>
              <a:cs typeface="+mn-cs"/>
            </a:rPr>
            <a:t>。</a:t>
          </a:r>
          <a:endParaRPr lang="ja-JP" altLang="ja-JP" sz="1400">
            <a:effectLst/>
          </a:endParaRPr>
        </a:p>
        <a:p>
          <a:r>
            <a:rPr lang="en-US" altLang="ja-JP" sz="1100" b="0">
              <a:solidFill>
                <a:srgbClr val="FF0000"/>
              </a:solidFill>
              <a:effectLst/>
              <a:latin typeface="+mn-lt"/>
              <a:ea typeface="+mn-ea"/>
              <a:cs typeface="+mn-cs"/>
            </a:rPr>
            <a:t>　</a:t>
          </a:r>
          <a:r>
            <a:rPr lang="ja-JP" altLang="ja-JP" sz="1100" b="0">
              <a:solidFill>
                <a:schemeClr val="tx1"/>
              </a:solidFill>
              <a:effectLst/>
              <a:latin typeface="+mn-lt"/>
              <a:ea typeface="+mn-ea"/>
              <a:cs typeface="+mn-cs"/>
            </a:rPr>
            <a:t>商工費は、</a:t>
          </a:r>
          <a:r>
            <a:rPr lang="ja-JP" altLang="ja-JP" sz="1100" b="0">
              <a:solidFill>
                <a:schemeClr val="dk1"/>
              </a:solidFill>
              <a:effectLst/>
              <a:latin typeface="+mn-lt"/>
              <a:ea typeface="+mn-ea"/>
              <a:cs typeface="+mn-cs"/>
            </a:rPr>
            <a:t>新型コロナウイルス感染症対策</a:t>
          </a:r>
          <a:r>
            <a:rPr lang="ja-JP" altLang="en-US" sz="1100" b="0">
              <a:solidFill>
                <a:schemeClr val="dk1"/>
              </a:solidFill>
              <a:effectLst/>
              <a:latin typeface="+mn-lt"/>
              <a:ea typeface="+mn-ea"/>
              <a:cs typeface="+mn-cs"/>
            </a:rPr>
            <a:t>として実施した</a:t>
          </a:r>
          <a:r>
            <a:rPr lang="ja-JP" altLang="ja-JP" sz="1100" b="0">
              <a:solidFill>
                <a:schemeClr val="dk1"/>
              </a:solidFill>
              <a:effectLst/>
              <a:latin typeface="+mn-lt"/>
              <a:ea typeface="+mn-ea"/>
              <a:cs typeface="+mn-cs"/>
            </a:rPr>
            <a:t>、地域応援商品券配布事業や観光宿泊事業者応援事業</a:t>
          </a:r>
          <a:r>
            <a:rPr lang="ja-JP" altLang="en-US" sz="1100" b="0">
              <a:solidFill>
                <a:schemeClr val="tx1"/>
              </a:solidFill>
              <a:effectLst/>
              <a:latin typeface="+mn-lt"/>
              <a:ea typeface="+mn-ea"/>
              <a:cs typeface="+mn-cs"/>
            </a:rPr>
            <a:t>により、</a:t>
          </a:r>
          <a:r>
            <a:rPr lang="ja-JP" altLang="ja-JP" sz="1100" b="0">
              <a:solidFill>
                <a:schemeClr val="tx1"/>
              </a:solidFill>
              <a:effectLst/>
              <a:latin typeface="+mn-lt"/>
              <a:ea typeface="+mn-ea"/>
              <a:cs typeface="+mn-cs"/>
            </a:rPr>
            <a:t>対前年度比</a:t>
          </a:r>
          <a:r>
            <a:rPr lang="en-US" altLang="ja-JP" sz="1100" b="0">
              <a:solidFill>
                <a:schemeClr val="tx1"/>
              </a:solidFill>
              <a:effectLst/>
              <a:latin typeface="+mn-lt"/>
              <a:ea typeface="+mn-ea"/>
              <a:cs typeface="+mn-cs"/>
            </a:rPr>
            <a:t>34,467</a:t>
          </a:r>
          <a:r>
            <a:rPr lang="ja-JP" altLang="ja-JP" sz="1100" b="0">
              <a:solidFill>
                <a:schemeClr val="tx1"/>
              </a:solidFill>
              <a:effectLst/>
              <a:latin typeface="+mn-lt"/>
              <a:ea typeface="+mn-ea"/>
              <a:cs typeface="+mn-cs"/>
            </a:rPr>
            <a:t>円・</a:t>
          </a:r>
          <a:r>
            <a:rPr lang="en-US" altLang="ja-JP" sz="1100" b="0">
              <a:solidFill>
                <a:schemeClr val="tx1"/>
              </a:solidFill>
              <a:effectLst/>
              <a:latin typeface="+mn-lt"/>
              <a:ea typeface="+mn-ea"/>
              <a:cs typeface="+mn-cs"/>
            </a:rPr>
            <a:t>56.5</a:t>
          </a:r>
          <a:r>
            <a:rPr lang="ja-JP" altLang="en-US" sz="1100" b="0">
              <a:solidFill>
                <a:schemeClr val="tx1"/>
              </a:solidFill>
              <a:effectLst/>
              <a:latin typeface="+mn-lt"/>
              <a:ea typeface="+mn-ea"/>
              <a:cs typeface="+mn-cs"/>
            </a:rPr>
            <a:t>％</a:t>
          </a:r>
          <a:r>
            <a:rPr lang="ja-JP" altLang="ja-JP" sz="1100" b="0">
              <a:solidFill>
                <a:schemeClr val="tx1"/>
              </a:solidFill>
              <a:effectLst/>
              <a:latin typeface="+mn-lt"/>
              <a:ea typeface="+mn-ea"/>
              <a:cs typeface="+mn-cs"/>
            </a:rPr>
            <a:t>増となって</a:t>
          </a:r>
          <a:r>
            <a:rPr lang="ja-JP" altLang="en-US" sz="1100" b="0">
              <a:solidFill>
                <a:schemeClr val="tx1"/>
              </a:solidFill>
              <a:effectLst/>
              <a:latin typeface="+mn-lt"/>
              <a:ea typeface="+mn-ea"/>
              <a:cs typeface="+mn-cs"/>
            </a:rPr>
            <a:t>いる。</a:t>
          </a:r>
          <a:endParaRPr lang="ja-JP" altLang="ja-JP" sz="1400">
            <a:solidFill>
              <a:schemeClr val="tx1"/>
            </a:solidFill>
            <a:effectLst/>
          </a:endParaRPr>
        </a:p>
        <a:p>
          <a:r>
            <a:rPr lang="ja-JP" altLang="ja-JP" sz="1100" b="0">
              <a:solidFill>
                <a:srgbClr val="FF0000"/>
              </a:solidFill>
              <a:effectLst/>
              <a:latin typeface="+mn-lt"/>
              <a:ea typeface="+mn-ea"/>
              <a:cs typeface="+mn-cs"/>
            </a:rPr>
            <a:t>　</a:t>
          </a:r>
          <a:r>
            <a:rPr lang="ja-JP" altLang="ja-JP" sz="1100" b="0">
              <a:solidFill>
                <a:schemeClr val="tx1"/>
              </a:solidFill>
              <a:effectLst/>
              <a:latin typeface="+mn-lt"/>
              <a:ea typeface="+mn-ea"/>
              <a:cs typeface="+mn-cs"/>
            </a:rPr>
            <a:t>土木費は、橋梁補修事業やがけ崩れ防災対策事業費の</a:t>
          </a:r>
          <a:r>
            <a:rPr lang="ja-JP" altLang="en-US" sz="1100" b="0">
              <a:solidFill>
                <a:schemeClr val="tx1"/>
              </a:solidFill>
              <a:effectLst/>
              <a:latin typeface="+mn-lt"/>
              <a:ea typeface="+mn-ea"/>
              <a:cs typeface="+mn-cs"/>
            </a:rPr>
            <a:t>減</a:t>
          </a:r>
          <a:r>
            <a:rPr lang="ja-JP" altLang="ja-JP" sz="1100" b="0">
              <a:solidFill>
                <a:schemeClr val="tx1"/>
              </a:solidFill>
              <a:effectLst/>
              <a:latin typeface="+mn-lt"/>
              <a:ea typeface="+mn-ea"/>
              <a:cs typeface="+mn-cs"/>
            </a:rPr>
            <a:t>等により、対前年度比</a:t>
          </a:r>
          <a:r>
            <a:rPr lang="en-US" altLang="ja-JP" sz="1100" b="0">
              <a:solidFill>
                <a:schemeClr val="tx1"/>
              </a:solidFill>
              <a:effectLst/>
              <a:latin typeface="+mn-lt"/>
              <a:ea typeface="+mn-ea"/>
              <a:cs typeface="+mn-cs"/>
            </a:rPr>
            <a:t>32,536</a:t>
          </a:r>
          <a:r>
            <a:rPr lang="ja-JP" altLang="ja-JP" sz="1100" b="0">
              <a:solidFill>
                <a:schemeClr val="tx1"/>
              </a:solidFill>
              <a:effectLst/>
              <a:latin typeface="+mn-lt"/>
              <a:ea typeface="+mn-ea"/>
              <a:cs typeface="+mn-cs"/>
            </a:rPr>
            <a:t>円・</a:t>
          </a:r>
          <a:r>
            <a:rPr lang="en-US" altLang="ja-JP" sz="1100" b="0">
              <a:solidFill>
                <a:schemeClr val="tx1"/>
              </a:solidFill>
              <a:effectLst/>
              <a:latin typeface="+mn-lt"/>
              <a:ea typeface="+mn-ea"/>
              <a:cs typeface="+mn-cs"/>
            </a:rPr>
            <a:t>22.4</a:t>
          </a:r>
          <a:r>
            <a:rPr lang="ja-JP" altLang="en-US" sz="1100" b="0">
              <a:solidFill>
                <a:schemeClr val="tx1"/>
              </a:solidFill>
              <a:effectLst/>
              <a:latin typeface="+mn-lt"/>
              <a:ea typeface="+mn-ea"/>
              <a:cs typeface="+mn-cs"/>
            </a:rPr>
            <a:t>％減</a:t>
          </a:r>
          <a:r>
            <a:rPr lang="ja-JP" altLang="ja-JP" sz="1100" b="0">
              <a:solidFill>
                <a:schemeClr val="tx1"/>
              </a:solidFill>
              <a:effectLst/>
              <a:latin typeface="+mn-lt"/>
              <a:ea typeface="+mn-ea"/>
              <a:cs typeface="+mn-cs"/>
            </a:rPr>
            <a:t>となっている。</a:t>
          </a:r>
          <a:endParaRPr lang="ja-JP" altLang="ja-JP" sz="1400">
            <a:solidFill>
              <a:schemeClr val="tx1"/>
            </a:solidFill>
            <a:effectLst/>
          </a:endParaRPr>
        </a:p>
        <a:p>
          <a:r>
            <a:rPr lang="en-US" altLang="ja-JP" sz="1100" b="0">
              <a:solidFill>
                <a:srgbClr val="FF0000"/>
              </a:solidFill>
              <a:effectLst/>
              <a:latin typeface="+mn-lt"/>
              <a:ea typeface="+mn-ea"/>
              <a:cs typeface="+mn-cs"/>
            </a:rPr>
            <a:t>　</a:t>
          </a:r>
          <a:r>
            <a:rPr lang="ja-JP" altLang="en-US" sz="1100" b="0">
              <a:solidFill>
                <a:schemeClr val="tx1"/>
              </a:solidFill>
              <a:effectLst/>
              <a:latin typeface="+mn-lt"/>
              <a:ea typeface="+mn-ea"/>
              <a:cs typeface="+mn-cs"/>
            </a:rPr>
            <a:t>教育費</a:t>
          </a:r>
          <a:r>
            <a:rPr lang="ja-JP" altLang="ja-JP" sz="1100" b="0">
              <a:solidFill>
                <a:schemeClr val="tx1"/>
              </a:solidFill>
              <a:effectLst/>
              <a:latin typeface="+mn-lt"/>
              <a:ea typeface="+mn-ea"/>
              <a:cs typeface="+mn-cs"/>
            </a:rPr>
            <a:t>は、</a:t>
          </a:r>
          <a:r>
            <a:rPr lang="ja-JP" altLang="en-US" sz="1100" b="0">
              <a:solidFill>
                <a:schemeClr val="tx1"/>
              </a:solidFill>
              <a:effectLst/>
              <a:latin typeface="+mn-lt"/>
              <a:ea typeface="+mn-ea"/>
              <a:cs typeface="+mn-cs"/>
            </a:rPr>
            <a:t>スポーツ交流センター改修事業や史跡河後森城跡環境整備事業の実施により</a:t>
          </a:r>
          <a:r>
            <a:rPr lang="ja-JP" altLang="ja-JP" sz="1100" b="0">
              <a:solidFill>
                <a:schemeClr val="tx1"/>
              </a:solidFill>
              <a:effectLst/>
              <a:latin typeface="+mn-lt"/>
              <a:ea typeface="+mn-ea"/>
              <a:cs typeface="+mn-cs"/>
            </a:rPr>
            <a:t>、対前年度比</a:t>
          </a:r>
          <a:r>
            <a:rPr lang="en-US" altLang="ja-JP" sz="1100" b="0">
              <a:solidFill>
                <a:schemeClr val="tx1"/>
              </a:solidFill>
              <a:effectLst/>
              <a:latin typeface="+mn-lt"/>
              <a:ea typeface="+mn-ea"/>
              <a:cs typeface="+mn-cs"/>
            </a:rPr>
            <a:t>25,448</a:t>
          </a:r>
          <a:r>
            <a:rPr lang="ja-JP" altLang="en-US" sz="1100" b="0">
              <a:solidFill>
                <a:schemeClr val="tx1"/>
              </a:solidFill>
              <a:effectLst/>
              <a:latin typeface="+mn-lt"/>
              <a:ea typeface="+mn-ea"/>
              <a:cs typeface="+mn-cs"/>
            </a:rPr>
            <a:t>円・</a:t>
          </a:r>
          <a:r>
            <a:rPr lang="en-US" altLang="ja-JP" sz="1100" b="0">
              <a:solidFill>
                <a:schemeClr val="tx1"/>
              </a:solidFill>
              <a:effectLst/>
              <a:latin typeface="+mn-lt"/>
              <a:ea typeface="+mn-ea"/>
              <a:cs typeface="+mn-cs"/>
            </a:rPr>
            <a:t>40.1</a:t>
          </a:r>
          <a:r>
            <a:rPr lang="ja-JP" altLang="en-US" sz="1100" b="0">
              <a:solidFill>
                <a:schemeClr val="tx1"/>
              </a:solidFill>
              <a:effectLst/>
              <a:latin typeface="+mn-lt"/>
              <a:ea typeface="+mn-ea"/>
              <a:cs typeface="+mn-cs"/>
            </a:rPr>
            <a:t>％</a:t>
          </a:r>
          <a:r>
            <a:rPr lang="ja-JP" altLang="ja-JP" sz="1100" b="0">
              <a:solidFill>
                <a:schemeClr val="tx1"/>
              </a:solidFill>
              <a:effectLst/>
              <a:latin typeface="+mn-lt"/>
              <a:ea typeface="+mn-ea"/>
              <a:cs typeface="+mn-cs"/>
            </a:rPr>
            <a:t>増となっている</a:t>
          </a:r>
          <a:r>
            <a:rPr lang="en-US" altLang="ja-JP" sz="1100" b="0">
              <a:solidFill>
                <a:schemeClr val="tx1"/>
              </a:solidFill>
              <a:effectLst/>
              <a:latin typeface="+mn-lt"/>
              <a:ea typeface="+mn-ea"/>
              <a:cs typeface="+mn-cs"/>
            </a:rPr>
            <a:t>。</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b="0">
              <a:solidFill>
                <a:schemeClr val="tx1"/>
              </a:solidFill>
              <a:effectLst/>
              <a:latin typeface="+mn-lt"/>
              <a:ea typeface="+mn-ea"/>
              <a:cs typeface="+mn-cs"/>
            </a:rPr>
            <a:t>　</a:t>
          </a:r>
          <a:r>
            <a:rPr lang="ja-JP" altLang="ja-JP" sz="1000" b="0">
              <a:solidFill>
                <a:schemeClr val="tx1"/>
              </a:solidFill>
              <a:effectLst/>
              <a:latin typeface="+mn-lt"/>
              <a:ea typeface="+mn-ea"/>
              <a:cs typeface="+mn-cs"/>
            </a:rPr>
            <a:t>平成</a:t>
          </a:r>
          <a:r>
            <a:rPr lang="en-US" altLang="ja-JP" sz="1000" b="0">
              <a:solidFill>
                <a:schemeClr val="tx1"/>
              </a:solidFill>
              <a:effectLst/>
              <a:latin typeface="+mn-lt"/>
              <a:ea typeface="+mn-ea"/>
              <a:cs typeface="+mn-cs"/>
            </a:rPr>
            <a:t>21年度以降は、地方交付税の</a:t>
          </a:r>
          <a:r>
            <a:rPr lang="ja-JP" altLang="en-US" sz="1000" b="0">
              <a:solidFill>
                <a:schemeClr val="tx1"/>
              </a:solidFill>
              <a:effectLst/>
              <a:latin typeface="+mn-lt"/>
              <a:ea typeface="+mn-ea"/>
              <a:cs typeface="+mn-cs"/>
            </a:rPr>
            <a:t>上昇</a:t>
          </a:r>
          <a:r>
            <a:rPr lang="en-US" altLang="ja-JP" sz="1000" b="0">
              <a:solidFill>
                <a:schemeClr val="tx1"/>
              </a:solidFill>
              <a:effectLst/>
              <a:latin typeface="+mn-lt"/>
              <a:ea typeface="+mn-ea"/>
              <a:cs typeface="+mn-cs"/>
            </a:rPr>
            <a:t>や</a:t>
          </a:r>
          <a:r>
            <a:rPr lang="ja-JP" altLang="en-US" sz="1000" b="0">
              <a:solidFill>
                <a:schemeClr val="tx1"/>
              </a:solidFill>
              <a:effectLst/>
              <a:latin typeface="+mn-lt"/>
              <a:ea typeface="+mn-ea"/>
              <a:cs typeface="+mn-cs"/>
            </a:rPr>
            <a:t>平成</a:t>
          </a:r>
          <a:r>
            <a:rPr lang="en-US" altLang="ja-JP" sz="1000" b="0">
              <a:solidFill>
                <a:schemeClr val="tx1"/>
              </a:solidFill>
              <a:effectLst/>
              <a:latin typeface="+mn-lt"/>
              <a:ea typeface="+mn-ea"/>
              <a:cs typeface="+mn-cs"/>
            </a:rPr>
            <a:t>16年度以降継続してきた普通建設事業に係る新規地方債発行抑制策の効果が表れ、公債費が大幅に減少したことなどから、財政調整基金の取り崩しが不要となり、実質収支比率も適正値となったところである。</a:t>
          </a:r>
          <a:endParaRPr lang="ja-JP" altLang="ja-JP" sz="1100">
            <a:solidFill>
              <a:schemeClr val="tx1"/>
            </a:solidFill>
            <a:effectLst/>
          </a:endParaRPr>
        </a:p>
        <a:p>
          <a:r>
            <a:rPr lang="en-US" altLang="ja-JP" sz="1000" b="0">
              <a:solidFill>
                <a:schemeClr val="tx1"/>
              </a:solidFill>
              <a:effectLst/>
              <a:latin typeface="+mn-lt"/>
              <a:ea typeface="+mn-ea"/>
              <a:cs typeface="+mn-cs"/>
            </a:rPr>
            <a:t>　</a:t>
          </a:r>
          <a:r>
            <a:rPr lang="ja-JP" altLang="en-US" sz="1000" b="0">
              <a:solidFill>
                <a:schemeClr val="tx1"/>
              </a:solidFill>
              <a:effectLst/>
              <a:latin typeface="+mn-lt"/>
              <a:ea typeface="+mn-ea"/>
              <a:cs typeface="+mn-cs"/>
            </a:rPr>
            <a:t>平成</a:t>
          </a:r>
          <a:r>
            <a:rPr lang="en-US" altLang="ja-JP" sz="1000" b="0">
              <a:solidFill>
                <a:schemeClr val="tx1"/>
              </a:solidFill>
              <a:effectLst/>
              <a:latin typeface="+mn-lt"/>
              <a:ea typeface="+mn-ea"/>
              <a:cs typeface="+mn-cs"/>
            </a:rPr>
            <a:t>29年度からは公債費の増加を主要因に再び取り崩しが必要となって</a:t>
          </a:r>
          <a:r>
            <a:rPr lang="ja-JP" altLang="ja-JP" sz="1000" b="0">
              <a:solidFill>
                <a:schemeClr val="tx1"/>
              </a:solidFill>
              <a:effectLst/>
              <a:latin typeface="+mn-lt"/>
              <a:ea typeface="+mn-ea"/>
              <a:cs typeface="+mn-cs"/>
            </a:rPr>
            <a:t>いたが、令和</a:t>
          </a:r>
          <a:r>
            <a:rPr lang="ja-JP" altLang="en-US" sz="1000" b="0">
              <a:solidFill>
                <a:schemeClr val="tx1"/>
              </a:solidFill>
              <a:effectLst/>
              <a:latin typeface="+mn-lt"/>
              <a:ea typeface="+mn-ea"/>
              <a:cs typeface="+mn-cs"/>
            </a:rPr>
            <a:t>４</a:t>
          </a:r>
          <a:r>
            <a:rPr lang="ja-JP" altLang="ja-JP" sz="1000" b="0">
              <a:solidFill>
                <a:schemeClr val="tx1"/>
              </a:solidFill>
              <a:effectLst/>
              <a:latin typeface="+mn-lt"/>
              <a:ea typeface="+mn-ea"/>
              <a:cs typeface="+mn-cs"/>
            </a:rPr>
            <a:t>年度においては、</a:t>
          </a:r>
          <a:r>
            <a:rPr lang="en-US" altLang="ja-JP" sz="1000" b="0">
              <a:solidFill>
                <a:schemeClr val="tx1"/>
              </a:solidFill>
              <a:effectLst/>
              <a:latin typeface="+mn-lt"/>
              <a:ea typeface="+mn-ea"/>
              <a:cs typeface="+mn-cs"/>
            </a:rPr>
            <a:t>歳計剰余金処分による積立てを行うとともに、財源不足に対する取崩し</a:t>
          </a:r>
          <a:r>
            <a:rPr lang="ja-JP" altLang="ja-JP" sz="1000" b="0">
              <a:solidFill>
                <a:schemeClr val="tx1"/>
              </a:solidFill>
              <a:effectLst/>
              <a:latin typeface="+mn-lt"/>
              <a:ea typeface="+mn-ea"/>
              <a:cs typeface="+mn-cs"/>
            </a:rPr>
            <a:t>が不要となったため、基金の</a:t>
          </a:r>
          <a:r>
            <a:rPr lang="ja-JP" altLang="ja-JP" sz="1000">
              <a:solidFill>
                <a:schemeClr val="tx1"/>
              </a:solidFill>
              <a:effectLst/>
              <a:latin typeface="+mn-lt"/>
              <a:ea typeface="+mn-ea"/>
              <a:cs typeface="+mn-cs"/>
            </a:rPr>
            <a:t>積み増しができたことなどから、比率は改善されたところである。</a:t>
          </a:r>
          <a:r>
            <a:rPr lang="en-US" altLang="ja-JP" sz="1000" b="0">
              <a:solidFill>
                <a:schemeClr val="tx1"/>
              </a:solidFill>
              <a:effectLst/>
              <a:latin typeface="+mn-lt"/>
              <a:ea typeface="+mn-ea"/>
              <a:cs typeface="+mn-cs"/>
            </a:rPr>
            <a:t>今後</a:t>
          </a:r>
          <a:r>
            <a:rPr lang="ja-JP" altLang="ja-JP" sz="1000" b="0">
              <a:solidFill>
                <a:schemeClr val="tx1"/>
              </a:solidFill>
              <a:effectLst/>
              <a:latin typeface="+mn-lt"/>
              <a:ea typeface="+mn-ea"/>
              <a:cs typeface="+mn-cs"/>
            </a:rPr>
            <a:t>も</a:t>
          </a:r>
          <a:r>
            <a:rPr lang="en-US" altLang="ja-JP" sz="1000" b="0">
              <a:solidFill>
                <a:schemeClr val="tx1"/>
              </a:solidFill>
              <a:effectLst/>
              <a:latin typeface="+mn-lt"/>
              <a:ea typeface="+mn-ea"/>
              <a:cs typeface="+mn-cs"/>
            </a:rPr>
            <a:t>普通建設事業の厳選など地方債の発行抑制策を行う必要がある。</a:t>
          </a:r>
          <a:endParaRPr lang="ja-JP" altLang="ja-JP" sz="11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a:solidFill>
                <a:schemeClr val="tx1"/>
              </a:solidFill>
              <a:effectLst/>
              <a:latin typeface="+mn-lt"/>
              <a:ea typeface="+mn-ea"/>
              <a:cs typeface="+mn-cs"/>
            </a:rPr>
            <a:t>　住宅新築資金等貸付事業特別会計は、19年度以降赤字となっている。</a:t>
          </a:r>
          <a:endParaRPr lang="ja-JP" altLang="ja-JP" sz="1400">
            <a:solidFill>
              <a:schemeClr val="tx1"/>
            </a:solidFill>
            <a:effectLst/>
          </a:endParaRPr>
        </a:p>
        <a:p>
          <a:r>
            <a:rPr lang="en-US" altLang="ja-JP" sz="1100" b="0">
              <a:solidFill>
                <a:schemeClr val="tx1"/>
              </a:solidFill>
              <a:effectLst/>
              <a:latin typeface="+mn-lt"/>
              <a:ea typeface="+mn-ea"/>
              <a:cs typeface="+mn-cs"/>
            </a:rPr>
            <a:t>　これは、住宅新築資金等に係る貸付金の財源として借り入れた起債の元利償還金に対し、貸付者からの返済額が満たない状況となったことによるものである。</a:t>
          </a:r>
          <a:endParaRPr lang="ja-JP" altLang="ja-JP" sz="1400">
            <a:solidFill>
              <a:schemeClr val="tx1"/>
            </a:solidFill>
            <a:effectLst/>
          </a:endParaRPr>
        </a:p>
        <a:p>
          <a:r>
            <a:rPr lang="en-US" altLang="ja-JP" sz="1100" b="0">
              <a:solidFill>
                <a:schemeClr val="tx1"/>
              </a:solidFill>
              <a:effectLst/>
              <a:latin typeface="+mn-lt"/>
              <a:ea typeface="+mn-ea"/>
              <a:cs typeface="+mn-cs"/>
            </a:rPr>
            <a:t>　赤字額は年々増加傾向で推移しているため、今後は、財産処分等の法的措置による貸付金の回収を検討するなど、赤字解消に向けた対策が急務となっている。</a:t>
          </a:r>
          <a:endParaRPr lang="ja-JP" altLang="ja-JP" sz="1400">
            <a:solidFill>
              <a:schemeClr val="tx1"/>
            </a:solidFill>
            <a:effectLst/>
          </a:endParaRPr>
        </a:p>
        <a:p>
          <a:r>
            <a:rPr lang="en-US" altLang="ja-JP" sz="1100" b="0">
              <a:solidFill>
                <a:schemeClr val="tx1"/>
              </a:solidFill>
              <a:effectLst/>
              <a:latin typeface="+mn-lt"/>
              <a:ea typeface="+mn-ea"/>
              <a:cs typeface="+mn-cs"/>
            </a:rPr>
            <a:t>　なお、その他の会計については、現在に至るまで黒字を維持している。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9" customWidth="1"/>
    <col min="12" max="12" width="2.25" style="179" customWidth="1"/>
    <col min="13" max="17" width="2.375" style="179" customWidth="1"/>
    <col min="18" max="119" width="2.125" style="179" customWidth="1"/>
    <col min="120" max="16384" width="0" style="179" hidden="1"/>
  </cols>
  <sheetData>
    <row r="1" spans="1:119" ht="33" customHeight="1">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0"/>
      <c r="DK1" s="180"/>
      <c r="DL1" s="180"/>
      <c r="DM1" s="180"/>
      <c r="DN1" s="180"/>
      <c r="DO1" s="180"/>
    </row>
    <row r="2" spans="1:119" ht="24.75" thickBot="1">
      <c r="B2" s="181" t="s">
        <v>83</v>
      </c>
      <c r="C2" s="181"/>
      <c r="D2" s="182"/>
    </row>
    <row r="3" spans="1:119" ht="18.75" customHeight="1" thickBot="1">
      <c r="A3" s="180"/>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c r="A4" s="180"/>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4446239</v>
      </c>
      <c r="BO4" s="371"/>
      <c r="BP4" s="371"/>
      <c r="BQ4" s="371"/>
      <c r="BR4" s="371"/>
      <c r="BS4" s="371"/>
      <c r="BT4" s="371"/>
      <c r="BU4" s="372"/>
      <c r="BV4" s="370">
        <v>5539096</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5.6</v>
      </c>
      <c r="CU4" s="377"/>
      <c r="CV4" s="377"/>
      <c r="CW4" s="377"/>
      <c r="CX4" s="377"/>
      <c r="CY4" s="377"/>
      <c r="CZ4" s="377"/>
      <c r="DA4" s="378"/>
      <c r="DB4" s="376">
        <v>9.1</v>
      </c>
      <c r="DC4" s="377"/>
      <c r="DD4" s="377"/>
      <c r="DE4" s="377"/>
      <c r="DF4" s="377"/>
      <c r="DG4" s="377"/>
      <c r="DH4" s="377"/>
      <c r="DI4" s="378"/>
    </row>
    <row r="5" spans="1:119" ht="18.75" customHeight="1">
      <c r="A5" s="180"/>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4291810</v>
      </c>
      <c r="BO5" s="408"/>
      <c r="BP5" s="408"/>
      <c r="BQ5" s="408"/>
      <c r="BR5" s="408"/>
      <c r="BS5" s="408"/>
      <c r="BT5" s="408"/>
      <c r="BU5" s="409"/>
      <c r="BV5" s="407">
        <v>5302419</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84.8</v>
      </c>
      <c r="CU5" s="405"/>
      <c r="CV5" s="405"/>
      <c r="CW5" s="405"/>
      <c r="CX5" s="405"/>
      <c r="CY5" s="405"/>
      <c r="CZ5" s="405"/>
      <c r="DA5" s="406"/>
      <c r="DB5" s="404">
        <v>81.900000000000006</v>
      </c>
      <c r="DC5" s="405"/>
      <c r="DD5" s="405"/>
      <c r="DE5" s="405"/>
      <c r="DF5" s="405"/>
      <c r="DG5" s="405"/>
      <c r="DH5" s="405"/>
      <c r="DI5" s="406"/>
    </row>
    <row r="6" spans="1:119" ht="18.75" customHeight="1">
      <c r="A6" s="180"/>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154429</v>
      </c>
      <c r="BO6" s="408"/>
      <c r="BP6" s="408"/>
      <c r="BQ6" s="408"/>
      <c r="BR6" s="408"/>
      <c r="BS6" s="408"/>
      <c r="BT6" s="408"/>
      <c r="BU6" s="409"/>
      <c r="BV6" s="407">
        <v>236677</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85.5</v>
      </c>
      <c r="CU6" s="445"/>
      <c r="CV6" s="445"/>
      <c r="CW6" s="445"/>
      <c r="CX6" s="445"/>
      <c r="CY6" s="445"/>
      <c r="CZ6" s="445"/>
      <c r="DA6" s="446"/>
      <c r="DB6" s="444">
        <v>84.5</v>
      </c>
      <c r="DC6" s="445"/>
      <c r="DD6" s="445"/>
      <c r="DE6" s="445"/>
      <c r="DF6" s="445"/>
      <c r="DG6" s="445"/>
      <c r="DH6" s="445"/>
      <c r="DI6" s="446"/>
    </row>
    <row r="7" spans="1:119" ht="18.75" customHeight="1">
      <c r="A7" s="180"/>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14842</v>
      </c>
      <c r="BO7" s="408"/>
      <c r="BP7" s="408"/>
      <c r="BQ7" s="408"/>
      <c r="BR7" s="408"/>
      <c r="BS7" s="408"/>
      <c r="BT7" s="408"/>
      <c r="BU7" s="409"/>
      <c r="BV7" s="407">
        <v>10630</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2476622</v>
      </c>
      <c r="CU7" s="408"/>
      <c r="CV7" s="408"/>
      <c r="CW7" s="408"/>
      <c r="CX7" s="408"/>
      <c r="CY7" s="408"/>
      <c r="CZ7" s="408"/>
      <c r="DA7" s="409"/>
      <c r="DB7" s="407">
        <v>2497092</v>
      </c>
      <c r="DC7" s="408"/>
      <c r="DD7" s="408"/>
      <c r="DE7" s="408"/>
      <c r="DF7" s="408"/>
      <c r="DG7" s="408"/>
      <c r="DH7" s="408"/>
      <c r="DI7" s="409"/>
    </row>
    <row r="8" spans="1:119" ht="18.75" customHeight="1" thickBot="1">
      <c r="A8" s="180"/>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139587</v>
      </c>
      <c r="BO8" s="408"/>
      <c r="BP8" s="408"/>
      <c r="BQ8" s="408"/>
      <c r="BR8" s="408"/>
      <c r="BS8" s="408"/>
      <c r="BT8" s="408"/>
      <c r="BU8" s="409"/>
      <c r="BV8" s="407">
        <v>226047</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0.16</v>
      </c>
      <c r="CU8" s="448"/>
      <c r="CV8" s="448"/>
      <c r="CW8" s="448"/>
      <c r="CX8" s="448"/>
      <c r="CY8" s="448"/>
      <c r="CZ8" s="448"/>
      <c r="DA8" s="449"/>
      <c r="DB8" s="447">
        <v>0.16</v>
      </c>
      <c r="DC8" s="448"/>
      <c r="DD8" s="448"/>
      <c r="DE8" s="448"/>
      <c r="DF8" s="448"/>
      <c r="DG8" s="448"/>
      <c r="DH8" s="448"/>
      <c r="DI8" s="449"/>
    </row>
    <row r="9" spans="1:119" ht="18.75" customHeight="1" thickBot="1">
      <c r="A9" s="180"/>
      <c r="B9" s="401" t="s">
        <v>114</v>
      </c>
      <c r="C9" s="402"/>
      <c r="D9" s="402"/>
      <c r="E9" s="402"/>
      <c r="F9" s="402"/>
      <c r="G9" s="402"/>
      <c r="H9" s="402"/>
      <c r="I9" s="402"/>
      <c r="J9" s="402"/>
      <c r="K9" s="450"/>
      <c r="L9" s="451" t="s">
        <v>115</v>
      </c>
      <c r="M9" s="452"/>
      <c r="N9" s="452"/>
      <c r="O9" s="452"/>
      <c r="P9" s="452"/>
      <c r="Q9" s="453"/>
      <c r="R9" s="454">
        <v>3674</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111</v>
      </c>
      <c r="AV9" s="440"/>
      <c r="AW9" s="440"/>
      <c r="AX9" s="440"/>
      <c r="AY9" s="441" t="s">
        <v>118</v>
      </c>
      <c r="AZ9" s="442"/>
      <c r="BA9" s="442"/>
      <c r="BB9" s="442"/>
      <c r="BC9" s="442"/>
      <c r="BD9" s="442"/>
      <c r="BE9" s="442"/>
      <c r="BF9" s="442"/>
      <c r="BG9" s="442"/>
      <c r="BH9" s="442"/>
      <c r="BI9" s="442"/>
      <c r="BJ9" s="442"/>
      <c r="BK9" s="442"/>
      <c r="BL9" s="442"/>
      <c r="BM9" s="443"/>
      <c r="BN9" s="407">
        <v>-86460</v>
      </c>
      <c r="BO9" s="408"/>
      <c r="BP9" s="408"/>
      <c r="BQ9" s="408"/>
      <c r="BR9" s="408"/>
      <c r="BS9" s="408"/>
      <c r="BT9" s="408"/>
      <c r="BU9" s="409"/>
      <c r="BV9" s="407">
        <v>159889</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18.5</v>
      </c>
      <c r="CU9" s="405"/>
      <c r="CV9" s="405"/>
      <c r="CW9" s="405"/>
      <c r="CX9" s="405"/>
      <c r="CY9" s="405"/>
      <c r="CZ9" s="405"/>
      <c r="DA9" s="406"/>
      <c r="DB9" s="404">
        <v>18</v>
      </c>
      <c r="DC9" s="405"/>
      <c r="DD9" s="405"/>
      <c r="DE9" s="405"/>
      <c r="DF9" s="405"/>
      <c r="DG9" s="405"/>
      <c r="DH9" s="405"/>
      <c r="DI9" s="406"/>
    </row>
    <row r="10" spans="1:119" ht="18.75" customHeight="1" thickBot="1">
      <c r="A10" s="180"/>
      <c r="B10" s="401"/>
      <c r="C10" s="402"/>
      <c r="D10" s="402"/>
      <c r="E10" s="402"/>
      <c r="F10" s="402"/>
      <c r="G10" s="402"/>
      <c r="H10" s="402"/>
      <c r="I10" s="402"/>
      <c r="J10" s="402"/>
      <c r="K10" s="450"/>
      <c r="L10" s="457" t="s">
        <v>120</v>
      </c>
      <c r="M10" s="437"/>
      <c r="N10" s="437"/>
      <c r="O10" s="437"/>
      <c r="P10" s="437"/>
      <c r="Q10" s="438"/>
      <c r="R10" s="458">
        <v>4072</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650</v>
      </c>
      <c r="BO10" s="408"/>
      <c r="BP10" s="408"/>
      <c r="BQ10" s="408"/>
      <c r="BR10" s="408"/>
      <c r="BS10" s="408"/>
      <c r="BT10" s="408"/>
      <c r="BU10" s="409"/>
      <c r="BV10" s="407">
        <v>639</v>
      </c>
      <c r="BW10" s="408"/>
      <c r="BX10" s="408"/>
      <c r="BY10" s="408"/>
      <c r="BZ10" s="408"/>
      <c r="CA10" s="408"/>
      <c r="CB10" s="408"/>
      <c r="CC10" s="409"/>
      <c r="CD10" s="183" t="s">
        <v>124</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row>
    <row r="11" spans="1:119" ht="18.75" customHeight="1" thickBot="1">
      <c r="A11" s="180"/>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128</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132</v>
      </c>
      <c r="DC11" s="448"/>
      <c r="DD11" s="448"/>
      <c r="DE11" s="448"/>
      <c r="DF11" s="448"/>
      <c r="DG11" s="448"/>
      <c r="DH11" s="448"/>
      <c r="DI11" s="449"/>
    </row>
    <row r="12" spans="1:119" ht="18.75" customHeight="1">
      <c r="A12" s="180"/>
      <c r="B12" s="467" t="s">
        <v>133</v>
      </c>
      <c r="C12" s="468"/>
      <c r="D12" s="468"/>
      <c r="E12" s="468"/>
      <c r="F12" s="468"/>
      <c r="G12" s="468"/>
      <c r="H12" s="468"/>
      <c r="I12" s="468"/>
      <c r="J12" s="468"/>
      <c r="K12" s="469"/>
      <c r="L12" s="476" t="s">
        <v>134</v>
      </c>
      <c r="M12" s="477"/>
      <c r="N12" s="477"/>
      <c r="O12" s="477"/>
      <c r="P12" s="477"/>
      <c r="Q12" s="478"/>
      <c r="R12" s="479">
        <v>3661</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138</v>
      </c>
      <c r="AV12" s="440"/>
      <c r="AW12" s="440"/>
      <c r="AX12" s="440"/>
      <c r="AY12" s="441" t="s">
        <v>139</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140</v>
      </c>
      <c r="CE12" s="411"/>
      <c r="CF12" s="411"/>
      <c r="CG12" s="411"/>
      <c r="CH12" s="411"/>
      <c r="CI12" s="411"/>
      <c r="CJ12" s="411"/>
      <c r="CK12" s="411"/>
      <c r="CL12" s="411"/>
      <c r="CM12" s="411"/>
      <c r="CN12" s="411"/>
      <c r="CO12" s="411"/>
      <c r="CP12" s="411"/>
      <c r="CQ12" s="411"/>
      <c r="CR12" s="411"/>
      <c r="CS12" s="412"/>
      <c r="CT12" s="447" t="s">
        <v>131</v>
      </c>
      <c r="CU12" s="448"/>
      <c r="CV12" s="448"/>
      <c r="CW12" s="448"/>
      <c r="CX12" s="448"/>
      <c r="CY12" s="448"/>
      <c r="CZ12" s="448"/>
      <c r="DA12" s="449"/>
      <c r="DB12" s="447" t="s">
        <v>132</v>
      </c>
      <c r="DC12" s="448"/>
      <c r="DD12" s="448"/>
      <c r="DE12" s="448"/>
      <c r="DF12" s="448"/>
      <c r="DG12" s="448"/>
      <c r="DH12" s="448"/>
      <c r="DI12" s="449"/>
    </row>
    <row r="13" spans="1:119" ht="18.75" customHeight="1">
      <c r="A13" s="180"/>
      <c r="B13" s="470"/>
      <c r="C13" s="471"/>
      <c r="D13" s="471"/>
      <c r="E13" s="471"/>
      <c r="F13" s="471"/>
      <c r="G13" s="471"/>
      <c r="H13" s="471"/>
      <c r="I13" s="471"/>
      <c r="J13" s="471"/>
      <c r="K13" s="472"/>
      <c r="L13" s="189"/>
      <c r="M13" s="498" t="s">
        <v>141</v>
      </c>
      <c r="N13" s="499"/>
      <c r="O13" s="499"/>
      <c r="P13" s="499"/>
      <c r="Q13" s="500"/>
      <c r="R13" s="491">
        <v>3625</v>
      </c>
      <c r="S13" s="492"/>
      <c r="T13" s="492"/>
      <c r="U13" s="492"/>
      <c r="V13" s="493"/>
      <c r="W13" s="423" t="s">
        <v>142</v>
      </c>
      <c r="X13" s="424"/>
      <c r="Y13" s="424"/>
      <c r="Z13" s="424"/>
      <c r="AA13" s="424"/>
      <c r="AB13" s="414"/>
      <c r="AC13" s="458">
        <v>262</v>
      </c>
      <c r="AD13" s="459"/>
      <c r="AE13" s="459"/>
      <c r="AF13" s="459"/>
      <c r="AG13" s="501"/>
      <c r="AH13" s="458">
        <v>291</v>
      </c>
      <c r="AI13" s="459"/>
      <c r="AJ13" s="459"/>
      <c r="AK13" s="459"/>
      <c r="AL13" s="460"/>
      <c r="AM13" s="436" t="s">
        <v>143</v>
      </c>
      <c r="AN13" s="437"/>
      <c r="AO13" s="437"/>
      <c r="AP13" s="437"/>
      <c r="AQ13" s="437"/>
      <c r="AR13" s="437"/>
      <c r="AS13" s="437"/>
      <c r="AT13" s="438"/>
      <c r="AU13" s="439" t="s">
        <v>128</v>
      </c>
      <c r="AV13" s="440"/>
      <c r="AW13" s="440"/>
      <c r="AX13" s="440"/>
      <c r="AY13" s="441" t="s">
        <v>144</v>
      </c>
      <c r="AZ13" s="442"/>
      <c r="BA13" s="442"/>
      <c r="BB13" s="442"/>
      <c r="BC13" s="442"/>
      <c r="BD13" s="442"/>
      <c r="BE13" s="442"/>
      <c r="BF13" s="442"/>
      <c r="BG13" s="442"/>
      <c r="BH13" s="442"/>
      <c r="BI13" s="442"/>
      <c r="BJ13" s="442"/>
      <c r="BK13" s="442"/>
      <c r="BL13" s="442"/>
      <c r="BM13" s="443"/>
      <c r="BN13" s="407">
        <v>-85810</v>
      </c>
      <c r="BO13" s="408"/>
      <c r="BP13" s="408"/>
      <c r="BQ13" s="408"/>
      <c r="BR13" s="408"/>
      <c r="BS13" s="408"/>
      <c r="BT13" s="408"/>
      <c r="BU13" s="409"/>
      <c r="BV13" s="407">
        <v>160528</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6.2</v>
      </c>
      <c r="CU13" s="405"/>
      <c r="CV13" s="405"/>
      <c r="CW13" s="405"/>
      <c r="CX13" s="405"/>
      <c r="CY13" s="405"/>
      <c r="CZ13" s="405"/>
      <c r="DA13" s="406"/>
      <c r="DB13" s="404">
        <v>5.6</v>
      </c>
      <c r="DC13" s="405"/>
      <c r="DD13" s="405"/>
      <c r="DE13" s="405"/>
      <c r="DF13" s="405"/>
      <c r="DG13" s="405"/>
      <c r="DH13" s="405"/>
      <c r="DI13" s="406"/>
    </row>
    <row r="14" spans="1:119" ht="18.75" customHeight="1" thickBot="1">
      <c r="A14" s="180"/>
      <c r="B14" s="470"/>
      <c r="C14" s="471"/>
      <c r="D14" s="471"/>
      <c r="E14" s="471"/>
      <c r="F14" s="471"/>
      <c r="G14" s="471"/>
      <c r="H14" s="471"/>
      <c r="I14" s="471"/>
      <c r="J14" s="471"/>
      <c r="K14" s="472"/>
      <c r="L14" s="488" t="s">
        <v>146</v>
      </c>
      <c r="M14" s="489"/>
      <c r="N14" s="489"/>
      <c r="O14" s="489"/>
      <c r="P14" s="489"/>
      <c r="Q14" s="490"/>
      <c r="R14" s="491">
        <v>3747</v>
      </c>
      <c r="S14" s="492"/>
      <c r="T14" s="492"/>
      <c r="U14" s="492"/>
      <c r="V14" s="493"/>
      <c r="W14" s="397"/>
      <c r="X14" s="398"/>
      <c r="Y14" s="398"/>
      <c r="Z14" s="398"/>
      <c r="AA14" s="398"/>
      <c r="AB14" s="387"/>
      <c r="AC14" s="494">
        <v>15.7</v>
      </c>
      <c r="AD14" s="495"/>
      <c r="AE14" s="495"/>
      <c r="AF14" s="495"/>
      <c r="AG14" s="496"/>
      <c r="AH14" s="494">
        <v>16.2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v>32.9</v>
      </c>
      <c r="CU14" s="506"/>
      <c r="CV14" s="506"/>
      <c r="CW14" s="506"/>
      <c r="CX14" s="506"/>
      <c r="CY14" s="506"/>
      <c r="CZ14" s="506"/>
      <c r="DA14" s="507"/>
      <c r="DB14" s="505">
        <v>31.3</v>
      </c>
      <c r="DC14" s="506"/>
      <c r="DD14" s="506"/>
      <c r="DE14" s="506"/>
      <c r="DF14" s="506"/>
      <c r="DG14" s="506"/>
      <c r="DH14" s="506"/>
      <c r="DI14" s="507"/>
    </row>
    <row r="15" spans="1:119" ht="18.75" customHeight="1">
      <c r="A15" s="180"/>
      <c r="B15" s="470"/>
      <c r="C15" s="471"/>
      <c r="D15" s="471"/>
      <c r="E15" s="471"/>
      <c r="F15" s="471"/>
      <c r="G15" s="471"/>
      <c r="H15" s="471"/>
      <c r="I15" s="471"/>
      <c r="J15" s="471"/>
      <c r="K15" s="472"/>
      <c r="L15" s="189"/>
      <c r="M15" s="498" t="s">
        <v>148</v>
      </c>
      <c r="N15" s="499"/>
      <c r="O15" s="499"/>
      <c r="P15" s="499"/>
      <c r="Q15" s="500"/>
      <c r="R15" s="491">
        <v>3726</v>
      </c>
      <c r="S15" s="492"/>
      <c r="T15" s="492"/>
      <c r="U15" s="492"/>
      <c r="V15" s="493"/>
      <c r="W15" s="423" t="s">
        <v>149</v>
      </c>
      <c r="X15" s="424"/>
      <c r="Y15" s="424"/>
      <c r="Z15" s="424"/>
      <c r="AA15" s="424"/>
      <c r="AB15" s="414"/>
      <c r="AC15" s="458">
        <v>285</v>
      </c>
      <c r="AD15" s="459"/>
      <c r="AE15" s="459"/>
      <c r="AF15" s="459"/>
      <c r="AG15" s="501"/>
      <c r="AH15" s="458">
        <v>335</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360434</v>
      </c>
      <c r="BO15" s="371"/>
      <c r="BP15" s="371"/>
      <c r="BQ15" s="371"/>
      <c r="BR15" s="371"/>
      <c r="BS15" s="371"/>
      <c r="BT15" s="371"/>
      <c r="BU15" s="372"/>
      <c r="BV15" s="370">
        <v>347266</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0"/>
      <c r="CU15" s="191"/>
      <c r="CV15" s="191"/>
      <c r="CW15" s="191"/>
      <c r="CX15" s="191"/>
      <c r="CY15" s="191"/>
      <c r="CZ15" s="191"/>
      <c r="DA15" s="192"/>
      <c r="DB15" s="190"/>
      <c r="DC15" s="191"/>
      <c r="DD15" s="191"/>
      <c r="DE15" s="191"/>
      <c r="DF15" s="191"/>
      <c r="DG15" s="191"/>
      <c r="DH15" s="191"/>
      <c r="DI15" s="192"/>
    </row>
    <row r="16" spans="1:119" ht="18.75" customHeight="1">
      <c r="A16" s="180"/>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17.100000000000001</v>
      </c>
      <c r="AD16" s="495"/>
      <c r="AE16" s="495"/>
      <c r="AF16" s="495"/>
      <c r="AG16" s="496"/>
      <c r="AH16" s="494">
        <v>18.7</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2377076</v>
      </c>
      <c r="BO16" s="408"/>
      <c r="BP16" s="408"/>
      <c r="BQ16" s="408"/>
      <c r="BR16" s="408"/>
      <c r="BS16" s="408"/>
      <c r="BT16" s="408"/>
      <c r="BU16" s="409"/>
      <c r="BV16" s="407">
        <v>2344575</v>
      </c>
      <c r="BW16" s="408"/>
      <c r="BX16" s="408"/>
      <c r="BY16" s="408"/>
      <c r="BZ16" s="408"/>
      <c r="CA16" s="408"/>
      <c r="CB16" s="408"/>
      <c r="CC16" s="409"/>
      <c r="CD16" s="193"/>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0"/>
      <c r="B17" s="473"/>
      <c r="C17" s="474"/>
      <c r="D17" s="474"/>
      <c r="E17" s="474"/>
      <c r="F17" s="474"/>
      <c r="G17" s="474"/>
      <c r="H17" s="474"/>
      <c r="I17" s="474"/>
      <c r="J17" s="474"/>
      <c r="K17" s="475"/>
      <c r="L17" s="194"/>
      <c r="M17" s="518" t="s">
        <v>155</v>
      </c>
      <c r="N17" s="519"/>
      <c r="O17" s="519"/>
      <c r="P17" s="519"/>
      <c r="Q17" s="520"/>
      <c r="R17" s="513" t="s">
        <v>156</v>
      </c>
      <c r="S17" s="514"/>
      <c r="T17" s="514"/>
      <c r="U17" s="514"/>
      <c r="V17" s="515"/>
      <c r="W17" s="423" t="s">
        <v>157</v>
      </c>
      <c r="X17" s="424"/>
      <c r="Y17" s="424"/>
      <c r="Z17" s="424"/>
      <c r="AA17" s="424"/>
      <c r="AB17" s="414"/>
      <c r="AC17" s="458">
        <v>1122</v>
      </c>
      <c r="AD17" s="459"/>
      <c r="AE17" s="459"/>
      <c r="AF17" s="459"/>
      <c r="AG17" s="501"/>
      <c r="AH17" s="458">
        <v>1165</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439437</v>
      </c>
      <c r="BO17" s="408"/>
      <c r="BP17" s="408"/>
      <c r="BQ17" s="408"/>
      <c r="BR17" s="408"/>
      <c r="BS17" s="408"/>
      <c r="BT17" s="408"/>
      <c r="BU17" s="409"/>
      <c r="BV17" s="407">
        <v>421786</v>
      </c>
      <c r="BW17" s="408"/>
      <c r="BX17" s="408"/>
      <c r="BY17" s="408"/>
      <c r="BZ17" s="408"/>
      <c r="CA17" s="408"/>
      <c r="CB17" s="408"/>
      <c r="CC17" s="409"/>
      <c r="CD17" s="193"/>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0"/>
      <c r="B18" s="529" t="s">
        <v>159</v>
      </c>
      <c r="C18" s="450"/>
      <c r="D18" s="450"/>
      <c r="E18" s="530"/>
      <c r="F18" s="530"/>
      <c r="G18" s="530"/>
      <c r="H18" s="530"/>
      <c r="I18" s="530"/>
      <c r="J18" s="530"/>
      <c r="K18" s="530"/>
      <c r="L18" s="531">
        <v>98.45</v>
      </c>
      <c r="M18" s="531"/>
      <c r="N18" s="531"/>
      <c r="O18" s="531"/>
      <c r="P18" s="531"/>
      <c r="Q18" s="531"/>
      <c r="R18" s="532"/>
      <c r="S18" s="532"/>
      <c r="T18" s="532"/>
      <c r="U18" s="532"/>
      <c r="V18" s="533"/>
      <c r="W18" s="425"/>
      <c r="X18" s="426"/>
      <c r="Y18" s="426"/>
      <c r="Z18" s="426"/>
      <c r="AA18" s="426"/>
      <c r="AB18" s="417"/>
      <c r="AC18" s="534">
        <v>67.2</v>
      </c>
      <c r="AD18" s="535"/>
      <c r="AE18" s="535"/>
      <c r="AF18" s="535"/>
      <c r="AG18" s="536"/>
      <c r="AH18" s="534">
        <v>65</v>
      </c>
      <c r="AI18" s="535"/>
      <c r="AJ18" s="535"/>
      <c r="AK18" s="535"/>
      <c r="AL18" s="537"/>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2103330</v>
      </c>
      <c r="BO18" s="408"/>
      <c r="BP18" s="408"/>
      <c r="BQ18" s="408"/>
      <c r="BR18" s="408"/>
      <c r="BS18" s="408"/>
      <c r="BT18" s="408"/>
      <c r="BU18" s="409"/>
      <c r="BV18" s="407">
        <v>2061693</v>
      </c>
      <c r="BW18" s="408"/>
      <c r="BX18" s="408"/>
      <c r="BY18" s="408"/>
      <c r="BZ18" s="408"/>
      <c r="CA18" s="408"/>
      <c r="CB18" s="408"/>
      <c r="CC18" s="409"/>
      <c r="CD18" s="193"/>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0"/>
      <c r="B19" s="529" t="s">
        <v>161</v>
      </c>
      <c r="C19" s="450"/>
      <c r="D19" s="450"/>
      <c r="E19" s="530"/>
      <c r="F19" s="530"/>
      <c r="G19" s="530"/>
      <c r="H19" s="530"/>
      <c r="I19" s="530"/>
      <c r="J19" s="530"/>
      <c r="K19" s="530"/>
      <c r="L19" s="538">
        <v>37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2814676</v>
      </c>
      <c r="BO19" s="408"/>
      <c r="BP19" s="408"/>
      <c r="BQ19" s="408"/>
      <c r="BR19" s="408"/>
      <c r="BS19" s="408"/>
      <c r="BT19" s="408"/>
      <c r="BU19" s="409"/>
      <c r="BV19" s="407">
        <v>2816554</v>
      </c>
      <c r="BW19" s="408"/>
      <c r="BX19" s="408"/>
      <c r="BY19" s="408"/>
      <c r="BZ19" s="408"/>
      <c r="CA19" s="408"/>
      <c r="CB19" s="408"/>
      <c r="CC19" s="409"/>
      <c r="CD19" s="193"/>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0"/>
      <c r="B20" s="529" t="s">
        <v>163</v>
      </c>
      <c r="C20" s="450"/>
      <c r="D20" s="450"/>
      <c r="E20" s="530"/>
      <c r="F20" s="530"/>
      <c r="G20" s="530"/>
      <c r="H20" s="530"/>
      <c r="I20" s="530"/>
      <c r="J20" s="530"/>
      <c r="K20" s="530"/>
      <c r="L20" s="538">
        <v>1603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3"/>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0"/>
      <c r="B21" s="547" t="s">
        <v>164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3"/>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0"/>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5761353</v>
      </c>
      <c r="BO22" s="371"/>
      <c r="BP22" s="371"/>
      <c r="BQ22" s="371"/>
      <c r="BR22" s="371"/>
      <c r="BS22" s="371"/>
      <c r="BT22" s="371"/>
      <c r="BU22" s="372"/>
      <c r="BV22" s="370">
        <v>5520546</v>
      </c>
      <c r="BW22" s="371"/>
      <c r="BX22" s="371"/>
      <c r="BY22" s="371"/>
      <c r="BZ22" s="371"/>
      <c r="CA22" s="371"/>
      <c r="CB22" s="371"/>
      <c r="CC22" s="372"/>
      <c r="CD22" s="193"/>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0"/>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5296876</v>
      </c>
      <c r="BO23" s="408"/>
      <c r="BP23" s="408"/>
      <c r="BQ23" s="408"/>
      <c r="BR23" s="408"/>
      <c r="BS23" s="408"/>
      <c r="BT23" s="408"/>
      <c r="BU23" s="409"/>
      <c r="BV23" s="407">
        <v>5032417</v>
      </c>
      <c r="BW23" s="408"/>
      <c r="BX23" s="408"/>
      <c r="BY23" s="408"/>
      <c r="BZ23" s="408"/>
      <c r="CA23" s="408"/>
      <c r="CB23" s="408"/>
      <c r="CC23" s="409"/>
      <c r="CD23" s="193"/>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0"/>
      <c r="B24" s="578"/>
      <c r="C24" s="554"/>
      <c r="D24" s="555"/>
      <c r="E24" s="457" t="s">
        <v>173</v>
      </c>
      <c r="F24" s="437"/>
      <c r="G24" s="437"/>
      <c r="H24" s="437"/>
      <c r="I24" s="437"/>
      <c r="J24" s="437"/>
      <c r="K24" s="438"/>
      <c r="L24" s="458">
        <v>1</v>
      </c>
      <c r="M24" s="459"/>
      <c r="N24" s="459"/>
      <c r="O24" s="459"/>
      <c r="P24" s="501"/>
      <c r="Q24" s="458">
        <v>6750</v>
      </c>
      <c r="R24" s="459"/>
      <c r="S24" s="459"/>
      <c r="T24" s="459"/>
      <c r="U24" s="459"/>
      <c r="V24" s="501"/>
      <c r="W24" s="553"/>
      <c r="X24" s="554"/>
      <c r="Y24" s="555"/>
      <c r="Z24" s="457" t="s">
        <v>174</v>
      </c>
      <c r="AA24" s="437"/>
      <c r="AB24" s="437"/>
      <c r="AC24" s="437"/>
      <c r="AD24" s="437"/>
      <c r="AE24" s="437"/>
      <c r="AF24" s="437"/>
      <c r="AG24" s="438"/>
      <c r="AH24" s="458">
        <v>69</v>
      </c>
      <c r="AI24" s="459"/>
      <c r="AJ24" s="459"/>
      <c r="AK24" s="459"/>
      <c r="AL24" s="501"/>
      <c r="AM24" s="458">
        <v>201342</v>
      </c>
      <c r="AN24" s="459"/>
      <c r="AO24" s="459"/>
      <c r="AP24" s="459"/>
      <c r="AQ24" s="459"/>
      <c r="AR24" s="501"/>
      <c r="AS24" s="458">
        <v>2918</v>
      </c>
      <c r="AT24" s="459"/>
      <c r="AU24" s="459"/>
      <c r="AV24" s="459"/>
      <c r="AW24" s="459"/>
      <c r="AX24" s="460"/>
      <c r="AY24" s="523" t="s">
        <v>175</v>
      </c>
      <c r="AZ24" s="524"/>
      <c r="BA24" s="524"/>
      <c r="BB24" s="524"/>
      <c r="BC24" s="524"/>
      <c r="BD24" s="524"/>
      <c r="BE24" s="524"/>
      <c r="BF24" s="524"/>
      <c r="BG24" s="524"/>
      <c r="BH24" s="524"/>
      <c r="BI24" s="524"/>
      <c r="BJ24" s="524"/>
      <c r="BK24" s="524"/>
      <c r="BL24" s="524"/>
      <c r="BM24" s="525"/>
      <c r="BN24" s="407">
        <v>4698519</v>
      </c>
      <c r="BO24" s="408"/>
      <c r="BP24" s="408"/>
      <c r="BQ24" s="408"/>
      <c r="BR24" s="408"/>
      <c r="BS24" s="408"/>
      <c r="BT24" s="408"/>
      <c r="BU24" s="409"/>
      <c r="BV24" s="407">
        <v>4348572</v>
      </c>
      <c r="BW24" s="408"/>
      <c r="BX24" s="408"/>
      <c r="BY24" s="408"/>
      <c r="BZ24" s="408"/>
      <c r="CA24" s="408"/>
      <c r="CB24" s="408"/>
      <c r="CC24" s="409"/>
      <c r="CD24" s="193"/>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0"/>
      <c r="B25" s="578"/>
      <c r="C25" s="554"/>
      <c r="D25" s="555"/>
      <c r="E25" s="457" t="s">
        <v>176</v>
      </c>
      <c r="F25" s="437"/>
      <c r="G25" s="437"/>
      <c r="H25" s="437"/>
      <c r="I25" s="437"/>
      <c r="J25" s="437"/>
      <c r="K25" s="438"/>
      <c r="L25" s="458">
        <v>1</v>
      </c>
      <c r="M25" s="459"/>
      <c r="N25" s="459"/>
      <c r="O25" s="459"/>
      <c r="P25" s="501"/>
      <c r="Q25" s="458">
        <v>5355</v>
      </c>
      <c r="R25" s="459"/>
      <c r="S25" s="459"/>
      <c r="T25" s="459"/>
      <c r="U25" s="459"/>
      <c r="V25" s="501"/>
      <c r="W25" s="553"/>
      <c r="X25" s="554"/>
      <c r="Y25" s="555"/>
      <c r="Z25" s="457" t="s">
        <v>177</v>
      </c>
      <c r="AA25" s="437"/>
      <c r="AB25" s="437"/>
      <c r="AC25" s="437"/>
      <c r="AD25" s="437"/>
      <c r="AE25" s="437"/>
      <c r="AF25" s="437"/>
      <c r="AG25" s="438"/>
      <c r="AH25" s="458" t="s">
        <v>178</v>
      </c>
      <c r="AI25" s="459"/>
      <c r="AJ25" s="459"/>
      <c r="AK25" s="459"/>
      <c r="AL25" s="501"/>
      <c r="AM25" s="458" t="s">
        <v>178</v>
      </c>
      <c r="AN25" s="459"/>
      <c r="AO25" s="459"/>
      <c r="AP25" s="459"/>
      <c r="AQ25" s="459"/>
      <c r="AR25" s="501"/>
      <c r="AS25" s="458" t="s">
        <v>132</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5074</v>
      </c>
      <c r="BO25" s="371"/>
      <c r="BP25" s="371"/>
      <c r="BQ25" s="371"/>
      <c r="BR25" s="371"/>
      <c r="BS25" s="371"/>
      <c r="BT25" s="371"/>
      <c r="BU25" s="372"/>
      <c r="BV25" s="370">
        <v>319383</v>
      </c>
      <c r="BW25" s="371"/>
      <c r="BX25" s="371"/>
      <c r="BY25" s="371"/>
      <c r="BZ25" s="371"/>
      <c r="CA25" s="371"/>
      <c r="CB25" s="371"/>
      <c r="CC25" s="372"/>
      <c r="CD25" s="193"/>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0"/>
      <c r="B26" s="578"/>
      <c r="C26" s="554"/>
      <c r="D26" s="555"/>
      <c r="E26" s="457" t="s">
        <v>180</v>
      </c>
      <c r="F26" s="437"/>
      <c r="G26" s="437"/>
      <c r="H26" s="437"/>
      <c r="I26" s="437"/>
      <c r="J26" s="437"/>
      <c r="K26" s="438"/>
      <c r="L26" s="458">
        <v>1</v>
      </c>
      <c r="M26" s="459"/>
      <c r="N26" s="459"/>
      <c r="O26" s="459"/>
      <c r="P26" s="501"/>
      <c r="Q26" s="458">
        <v>5082</v>
      </c>
      <c r="R26" s="459"/>
      <c r="S26" s="459"/>
      <c r="T26" s="459"/>
      <c r="U26" s="459"/>
      <c r="V26" s="501"/>
      <c r="W26" s="553"/>
      <c r="X26" s="554"/>
      <c r="Y26" s="555"/>
      <c r="Z26" s="457" t="s">
        <v>181</v>
      </c>
      <c r="AA26" s="559"/>
      <c r="AB26" s="559"/>
      <c r="AC26" s="559"/>
      <c r="AD26" s="559"/>
      <c r="AE26" s="559"/>
      <c r="AF26" s="559"/>
      <c r="AG26" s="560"/>
      <c r="AH26" s="458" t="s">
        <v>178</v>
      </c>
      <c r="AI26" s="459"/>
      <c r="AJ26" s="459"/>
      <c r="AK26" s="459"/>
      <c r="AL26" s="501"/>
      <c r="AM26" s="458" t="s">
        <v>178</v>
      </c>
      <c r="AN26" s="459"/>
      <c r="AO26" s="459"/>
      <c r="AP26" s="459"/>
      <c r="AQ26" s="459"/>
      <c r="AR26" s="501"/>
      <c r="AS26" s="458" t="s">
        <v>178</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178</v>
      </c>
      <c r="BO26" s="408"/>
      <c r="BP26" s="408"/>
      <c r="BQ26" s="408"/>
      <c r="BR26" s="408"/>
      <c r="BS26" s="408"/>
      <c r="BT26" s="408"/>
      <c r="BU26" s="409"/>
      <c r="BV26" s="407" t="s">
        <v>178</v>
      </c>
      <c r="BW26" s="408"/>
      <c r="BX26" s="408"/>
      <c r="BY26" s="408"/>
      <c r="BZ26" s="408"/>
      <c r="CA26" s="408"/>
      <c r="CB26" s="408"/>
      <c r="CC26" s="409"/>
      <c r="CD26" s="193"/>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0"/>
      <c r="B27" s="578"/>
      <c r="C27" s="554"/>
      <c r="D27" s="555"/>
      <c r="E27" s="457" t="s">
        <v>183</v>
      </c>
      <c r="F27" s="437"/>
      <c r="G27" s="437"/>
      <c r="H27" s="437"/>
      <c r="I27" s="437"/>
      <c r="J27" s="437"/>
      <c r="K27" s="438"/>
      <c r="L27" s="458">
        <v>1</v>
      </c>
      <c r="M27" s="459"/>
      <c r="N27" s="459"/>
      <c r="O27" s="459"/>
      <c r="P27" s="501"/>
      <c r="Q27" s="458">
        <v>2130</v>
      </c>
      <c r="R27" s="459"/>
      <c r="S27" s="459"/>
      <c r="T27" s="459"/>
      <c r="U27" s="459"/>
      <c r="V27" s="501"/>
      <c r="W27" s="553"/>
      <c r="X27" s="554"/>
      <c r="Y27" s="555"/>
      <c r="Z27" s="457" t="s">
        <v>184</v>
      </c>
      <c r="AA27" s="437"/>
      <c r="AB27" s="437"/>
      <c r="AC27" s="437"/>
      <c r="AD27" s="437"/>
      <c r="AE27" s="437"/>
      <c r="AF27" s="437"/>
      <c r="AG27" s="438"/>
      <c r="AH27" s="458" t="s">
        <v>178</v>
      </c>
      <c r="AI27" s="459"/>
      <c r="AJ27" s="459"/>
      <c r="AK27" s="459"/>
      <c r="AL27" s="501"/>
      <c r="AM27" s="458" t="s">
        <v>178</v>
      </c>
      <c r="AN27" s="459"/>
      <c r="AO27" s="459"/>
      <c r="AP27" s="459"/>
      <c r="AQ27" s="459"/>
      <c r="AR27" s="501"/>
      <c r="AS27" s="458" t="s">
        <v>178</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v>75805</v>
      </c>
      <c r="BO27" s="527"/>
      <c r="BP27" s="527"/>
      <c r="BQ27" s="527"/>
      <c r="BR27" s="527"/>
      <c r="BS27" s="527"/>
      <c r="BT27" s="527"/>
      <c r="BU27" s="528"/>
      <c r="BV27" s="526">
        <v>75805</v>
      </c>
      <c r="BW27" s="527"/>
      <c r="BX27" s="527"/>
      <c r="BY27" s="527"/>
      <c r="BZ27" s="527"/>
      <c r="CA27" s="527"/>
      <c r="CB27" s="527"/>
      <c r="CC27" s="528"/>
      <c r="CD27" s="195"/>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0"/>
      <c r="B28" s="578"/>
      <c r="C28" s="554"/>
      <c r="D28" s="555"/>
      <c r="E28" s="457" t="s">
        <v>186</v>
      </c>
      <c r="F28" s="437"/>
      <c r="G28" s="437"/>
      <c r="H28" s="437"/>
      <c r="I28" s="437"/>
      <c r="J28" s="437"/>
      <c r="K28" s="438"/>
      <c r="L28" s="458">
        <v>1</v>
      </c>
      <c r="M28" s="459"/>
      <c r="N28" s="459"/>
      <c r="O28" s="459"/>
      <c r="P28" s="501"/>
      <c r="Q28" s="458">
        <v>1780</v>
      </c>
      <c r="R28" s="459"/>
      <c r="S28" s="459"/>
      <c r="T28" s="459"/>
      <c r="U28" s="459"/>
      <c r="V28" s="501"/>
      <c r="W28" s="553"/>
      <c r="X28" s="554"/>
      <c r="Y28" s="555"/>
      <c r="Z28" s="457" t="s">
        <v>187</v>
      </c>
      <c r="AA28" s="437"/>
      <c r="AB28" s="437"/>
      <c r="AC28" s="437"/>
      <c r="AD28" s="437"/>
      <c r="AE28" s="437"/>
      <c r="AF28" s="437"/>
      <c r="AG28" s="438"/>
      <c r="AH28" s="458" t="s">
        <v>178</v>
      </c>
      <c r="AI28" s="459"/>
      <c r="AJ28" s="459"/>
      <c r="AK28" s="459"/>
      <c r="AL28" s="501"/>
      <c r="AM28" s="458" t="s">
        <v>178</v>
      </c>
      <c r="AN28" s="459"/>
      <c r="AO28" s="459"/>
      <c r="AP28" s="459"/>
      <c r="AQ28" s="459"/>
      <c r="AR28" s="501"/>
      <c r="AS28" s="458" t="s">
        <v>132</v>
      </c>
      <c r="AT28" s="459"/>
      <c r="AU28" s="459"/>
      <c r="AV28" s="459"/>
      <c r="AW28" s="459"/>
      <c r="AX28" s="460"/>
      <c r="AY28" s="561" t="s">
        <v>188</v>
      </c>
      <c r="AZ28" s="562"/>
      <c r="BA28" s="562"/>
      <c r="BB28" s="563"/>
      <c r="BC28" s="367" t="s">
        <v>50</v>
      </c>
      <c r="BD28" s="368"/>
      <c r="BE28" s="368"/>
      <c r="BF28" s="368"/>
      <c r="BG28" s="368"/>
      <c r="BH28" s="368"/>
      <c r="BI28" s="368"/>
      <c r="BJ28" s="368"/>
      <c r="BK28" s="368"/>
      <c r="BL28" s="368"/>
      <c r="BM28" s="369"/>
      <c r="BN28" s="370">
        <v>1101053</v>
      </c>
      <c r="BO28" s="371"/>
      <c r="BP28" s="371"/>
      <c r="BQ28" s="371"/>
      <c r="BR28" s="371"/>
      <c r="BS28" s="371"/>
      <c r="BT28" s="371"/>
      <c r="BU28" s="372"/>
      <c r="BV28" s="370">
        <v>964403</v>
      </c>
      <c r="BW28" s="371"/>
      <c r="BX28" s="371"/>
      <c r="BY28" s="371"/>
      <c r="BZ28" s="371"/>
      <c r="CA28" s="371"/>
      <c r="CB28" s="371"/>
      <c r="CC28" s="372"/>
      <c r="CD28" s="193"/>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0"/>
      <c r="B29" s="578"/>
      <c r="C29" s="554"/>
      <c r="D29" s="555"/>
      <c r="E29" s="457" t="s">
        <v>189</v>
      </c>
      <c r="F29" s="437"/>
      <c r="G29" s="437"/>
      <c r="H29" s="437"/>
      <c r="I29" s="437"/>
      <c r="J29" s="437"/>
      <c r="K29" s="438"/>
      <c r="L29" s="458">
        <v>5</v>
      </c>
      <c r="M29" s="459"/>
      <c r="N29" s="459"/>
      <c r="O29" s="459"/>
      <c r="P29" s="501"/>
      <c r="Q29" s="458">
        <v>1630</v>
      </c>
      <c r="R29" s="459"/>
      <c r="S29" s="459"/>
      <c r="T29" s="459"/>
      <c r="U29" s="459"/>
      <c r="V29" s="501"/>
      <c r="W29" s="556"/>
      <c r="X29" s="557"/>
      <c r="Y29" s="558"/>
      <c r="Z29" s="457" t="s">
        <v>190</v>
      </c>
      <c r="AA29" s="437"/>
      <c r="AB29" s="437"/>
      <c r="AC29" s="437"/>
      <c r="AD29" s="437"/>
      <c r="AE29" s="437"/>
      <c r="AF29" s="437"/>
      <c r="AG29" s="438"/>
      <c r="AH29" s="458">
        <v>69</v>
      </c>
      <c r="AI29" s="459"/>
      <c r="AJ29" s="459"/>
      <c r="AK29" s="459"/>
      <c r="AL29" s="501"/>
      <c r="AM29" s="458">
        <v>201342</v>
      </c>
      <c r="AN29" s="459"/>
      <c r="AO29" s="459"/>
      <c r="AP29" s="459"/>
      <c r="AQ29" s="459"/>
      <c r="AR29" s="501"/>
      <c r="AS29" s="458">
        <v>2918</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115377</v>
      </c>
      <c r="BO29" s="408"/>
      <c r="BP29" s="408"/>
      <c r="BQ29" s="408"/>
      <c r="BR29" s="408"/>
      <c r="BS29" s="408"/>
      <c r="BT29" s="408"/>
      <c r="BU29" s="409"/>
      <c r="BV29" s="407">
        <v>115342</v>
      </c>
      <c r="BW29" s="408"/>
      <c r="BX29" s="408"/>
      <c r="BY29" s="408"/>
      <c r="BZ29" s="408"/>
      <c r="CA29" s="408"/>
      <c r="CB29" s="408"/>
      <c r="CC29" s="409"/>
      <c r="CD29" s="195"/>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0"/>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4">
        <v>94.4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268344</v>
      </c>
      <c r="BO30" s="527"/>
      <c r="BP30" s="527"/>
      <c r="BQ30" s="527"/>
      <c r="BR30" s="527"/>
      <c r="BS30" s="527"/>
      <c r="BT30" s="527"/>
      <c r="BU30" s="528"/>
      <c r="BV30" s="526">
        <v>280668</v>
      </c>
      <c r="BW30" s="527"/>
      <c r="BX30" s="527"/>
      <c r="BY30" s="527"/>
      <c r="BZ30" s="527"/>
      <c r="CA30" s="527"/>
      <c r="CB30" s="527"/>
      <c r="CC30" s="528"/>
      <c r="CD30" s="196"/>
      <c r="CE30" s="197"/>
      <c r="CF30" s="197"/>
      <c r="CG30" s="197"/>
      <c r="CH30" s="197"/>
      <c r="CI30" s="197"/>
      <c r="CJ30" s="197"/>
      <c r="CK30" s="197"/>
      <c r="CL30" s="197"/>
      <c r="CM30" s="197"/>
      <c r="CN30" s="197"/>
      <c r="CO30" s="197"/>
      <c r="CP30" s="197"/>
      <c r="CQ30" s="197"/>
      <c r="CR30" s="197"/>
      <c r="CS30" s="198"/>
      <c r="CT30" s="199"/>
      <c r="CU30" s="200"/>
      <c r="CV30" s="200"/>
      <c r="CW30" s="200"/>
      <c r="CX30" s="200"/>
      <c r="CY30" s="200"/>
      <c r="CZ30" s="200"/>
      <c r="DA30" s="201"/>
      <c r="DB30" s="199"/>
      <c r="DC30" s="200"/>
      <c r="DD30" s="200"/>
      <c r="DE30" s="200"/>
      <c r="DF30" s="200"/>
      <c r="DG30" s="200"/>
      <c r="DH30" s="200"/>
      <c r="DI30" s="201"/>
    </row>
    <row r="31" spans="1:113" ht="13.5" customHeight="1">
      <c r="A31" s="180"/>
      <c r="B31" s="202"/>
      <c r="DI31" s="203"/>
    </row>
    <row r="32" spans="1:113" ht="13.5" customHeight="1">
      <c r="A32" s="180"/>
      <c r="B32" s="204"/>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3"/>
    </row>
    <row r="33" spans="1:113" ht="13.5" customHeight="1">
      <c r="A33" s="180"/>
      <c r="B33" s="204"/>
      <c r="C33" s="431" t="s">
        <v>199</v>
      </c>
      <c r="D33" s="431"/>
      <c r="E33" s="396" t="s">
        <v>200</v>
      </c>
      <c r="F33" s="396"/>
      <c r="G33" s="396"/>
      <c r="H33" s="396"/>
      <c r="I33" s="396"/>
      <c r="J33" s="396"/>
      <c r="K33" s="396"/>
      <c r="L33" s="396"/>
      <c r="M33" s="396"/>
      <c r="N33" s="396"/>
      <c r="O33" s="396"/>
      <c r="P33" s="396"/>
      <c r="Q33" s="396"/>
      <c r="R33" s="396"/>
      <c r="S33" s="396"/>
      <c r="T33" s="205"/>
      <c r="U33" s="431" t="s">
        <v>201</v>
      </c>
      <c r="V33" s="431"/>
      <c r="W33" s="396" t="s">
        <v>202</v>
      </c>
      <c r="X33" s="396"/>
      <c r="Y33" s="396"/>
      <c r="Z33" s="396"/>
      <c r="AA33" s="396"/>
      <c r="AB33" s="396"/>
      <c r="AC33" s="396"/>
      <c r="AD33" s="396"/>
      <c r="AE33" s="396"/>
      <c r="AF33" s="396"/>
      <c r="AG33" s="396"/>
      <c r="AH33" s="396"/>
      <c r="AI33" s="396"/>
      <c r="AJ33" s="396"/>
      <c r="AK33" s="396"/>
      <c r="AL33" s="205"/>
      <c r="AM33" s="431" t="s">
        <v>203</v>
      </c>
      <c r="AN33" s="431"/>
      <c r="AO33" s="396" t="s">
        <v>202</v>
      </c>
      <c r="AP33" s="396"/>
      <c r="AQ33" s="396"/>
      <c r="AR33" s="396"/>
      <c r="AS33" s="396"/>
      <c r="AT33" s="396"/>
      <c r="AU33" s="396"/>
      <c r="AV33" s="396"/>
      <c r="AW33" s="396"/>
      <c r="AX33" s="396"/>
      <c r="AY33" s="396"/>
      <c r="AZ33" s="396"/>
      <c r="BA33" s="396"/>
      <c r="BB33" s="396"/>
      <c r="BC33" s="396"/>
      <c r="BD33" s="206"/>
      <c r="BE33" s="396" t="s">
        <v>204</v>
      </c>
      <c r="BF33" s="396"/>
      <c r="BG33" s="396" t="s">
        <v>205</v>
      </c>
      <c r="BH33" s="396"/>
      <c r="BI33" s="396"/>
      <c r="BJ33" s="396"/>
      <c r="BK33" s="396"/>
      <c r="BL33" s="396"/>
      <c r="BM33" s="396"/>
      <c r="BN33" s="396"/>
      <c r="BO33" s="396"/>
      <c r="BP33" s="396"/>
      <c r="BQ33" s="396"/>
      <c r="BR33" s="396"/>
      <c r="BS33" s="396"/>
      <c r="BT33" s="396"/>
      <c r="BU33" s="396"/>
      <c r="BV33" s="206"/>
      <c r="BW33" s="431" t="s">
        <v>204</v>
      </c>
      <c r="BX33" s="431"/>
      <c r="BY33" s="396" t="s">
        <v>206</v>
      </c>
      <c r="BZ33" s="396"/>
      <c r="CA33" s="396"/>
      <c r="CB33" s="396"/>
      <c r="CC33" s="396"/>
      <c r="CD33" s="396"/>
      <c r="CE33" s="396"/>
      <c r="CF33" s="396"/>
      <c r="CG33" s="396"/>
      <c r="CH33" s="396"/>
      <c r="CI33" s="396"/>
      <c r="CJ33" s="396"/>
      <c r="CK33" s="396"/>
      <c r="CL33" s="396"/>
      <c r="CM33" s="396"/>
      <c r="CN33" s="205"/>
      <c r="CO33" s="431" t="s">
        <v>203</v>
      </c>
      <c r="CP33" s="431"/>
      <c r="CQ33" s="396" t="s">
        <v>207</v>
      </c>
      <c r="CR33" s="396"/>
      <c r="CS33" s="396"/>
      <c r="CT33" s="396"/>
      <c r="CU33" s="396"/>
      <c r="CV33" s="396"/>
      <c r="CW33" s="396"/>
      <c r="CX33" s="396"/>
      <c r="CY33" s="396"/>
      <c r="CZ33" s="396"/>
      <c r="DA33" s="396"/>
      <c r="DB33" s="396"/>
      <c r="DC33" s="396"/>
      <c r="DD33" s="396"/>
      <c r="DE33" s="396"/>
      <c r="DF33" s="205"/>
      <c r="DG33" s="596" t="s">
        <v>208</v>
      </c>
      <c r="DH33" s="596"/>
      <c r="DI33" s="207"/>
    </row>
    <row r="34" spans="1:113" ht="32.25" customHeight="1">
      <c r="A34" s="180"/>
      <c r="B34" s="204"/>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0"/>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0"/>
      <c r="AM34" s="597" t="str">
        <f>IF(AO34="","",MAX(C34:D43,U34:V43)+1)</f>
        <v/>
      </c>
      <c r="AN34" s="597"/>
      <c r="AO34" s="598"/>
      <c r="AP34" s="598"/>
      <c r="AQ34" s="598"/>
      <c r="AR34" s="598"/>
      <c r="AS34" s="598"/>
      <c r="AT34" s="598"/>
      <c r="AU34" s="598"/>
      <c r="AV34" s="598"/>
      <c r="AW34" s="598"/>
      <c r="AX34" s="598"/>
      <c r="AY34" s="598"/>
      <c r="AZ34" s="598"/>
      <c r="BA34" s="598"/>
      <c r="BB34" s="598"/>
      <c r="BC34" s="598"/>
      <c r="BD34" s="180"/>
      <c r="BE34" s="597">
        <f>IF(BG34="","",MAX(C34:D43,U34:V43,AM34:AN43)+1)</f>
        <v>7</v>
      </c>
      <c r="BF34" s="597"/>
      <c r="BG34" s="598" t="str">
        <f>IF('各会計、関係団体の財政状況及び健全化判断比率'!B32="","",'各会計、関係団体の財政状況及び健全化判断比率'!B32)</f>
        <v>簡易水道特別会計</v>
      </c>
      <c r="BH34" s="598"/>
      <c r="BI34" s="598"/>
      <c r="BJ34" s="598"/>
      <c r="BK34" s="598"/>
      <c r="BL34" s="598"/>
      <c r="BM34" s="598"/>
      <c r="BN34" s="598"/>
      <c r="BO34" s="598"/>
      <c r="BP34" s="598"/>
      <c r="BQ34" s="598"/>
      <c r="BR34" s="598"/>
      <c r="BS34" s="598"/>
      <c r="BT34" s="598"/>
      <c r="BU34" s="598"/>
      <c r="BV34" s="180"/>
      <c r="BW34" s="597">
        <f>IF(BY34="","",MAX(C34:D43,U34:V43,AM34:AN43,BE34:BF43)+1)</f>
        <v>8</v>
      </c>
      <c r="BX34" s="597"/>
      <c r="BY34" s="598" t="str">
        <f>IF('各会計、関係団体の財政状況及び健全化判断比率'!B68="","",'各会計、関係団体の財政状況及び健全化判断比率'!B68)</f>
        <v>愛媛県市町総合事務組合（退職手当事業分）</v>
      </c>
      <c r="BZ34" s="598"/>
      <c r="CA34" s="598"/>
      <c r="CB34" s="598"/>
      <c r="CC34" s="598"/>
      <c r="CD34" s="598"/>
      <c r="CE34" s="598"/>
      <c r="CF34" s="598"/>
      <c r="CG34" s="598"/>
      <c r="CH34" s="598"/>
      <c r="CI34" s="598"/>
      <c r="CJ34" s="598"/>
      <c r="CK34" s="598"/>
      <c r="CL34" s="598"/>
      <c r="CM34" s="598"/>
      <c r="CN34" s="180"/>
      <c r="CO34" s="597">
        <f>IF(CQ34="","",MAX(C34:D43,U34:V43,AM34:AN43,BE34:BF43,BW34:BX43)+1)</f>
        <v>18</v>
      </c>
      <c r="CP34" s="597"/>
      <c r="CQ34" s="598" t="str">
        <f>IF('各会計、関係団体の財政状況及び健全化判断比率'!BS7="","",'各会計、関係団体の財政状況及び健全化判断比率'!BS7)</f>
        <v>株式会社松野町農林公社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7"/>
    </row>
    <row r="35" spans="1:113" ht="32.25" customHeight="1">
      <c r="A35" s="180"/>
      <c r="B35" s="204"/>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80"/>
      <c r="U35" s="597">
        <f>IF(W35="","",U34+1)</f>
        <v>4</v>
      </c>
      <c r="V35" s="597"/>
      <c r="W35" s="598" t="str">
        <f>IF('各会計、関係団体の財政状況及び健全化判断比率'!B29="","",'各会計、関係団体の財政状況及び健全化判断比率'!B29)</f>
        <v>国民健康保険中央診療所特別会計</v>
      </c>
      <c r="X35" s="598"/>
      <c r="Y35" s="598"/>
      <c r="Z35" s="598"/>
      <c r="AA35" s="598"/>
      <c r="AB35" s="598"/>
      <c r="AC35" s="598"/>
      <c r="AD35" s="598"/>
      <c r="AE35" s="598"/>
      <c r="AF35" s="598"/>
      <c r="AG35" s="598"/>
      <c r="AH35" s="598"/>
      <c r="AI35" s="598"/>
      <c r="AJ35" s="598"/>
      <c r="AK35" s="598"/>
      <c r="AL35" s="180"/>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0"/>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0"/>
      <c r="BW35" s="597">
        <f t="shared" ref="BW35:BW43" si="2">IF(BY35="","",BW34+1)</f>
        <v>9</v>
      </c>
      <c r="BX35" s="597"/>
      <c r="BY35" s="598" t="str">
        <f>IF('各会計、関係団体の財政状況及び健全化判断比率'!B69="","",'各会計、関係団体の財政状況及び健全化判断比率'!B69)</f>
        <v>愛媛県市町総合事務組合（消防補償事業分）</v>
      </c>
      <c r="BZ35" s="598"/>
      <c r="CA35" s="598"/>
      <c r="CB35" s="598"/>
      <c r="CC35" s="598"/>
      <c r="CD35" s="598"/>
      <c r="CE35" s="598"/>
      <c r="CF35" s="598"/>
      <c r="CG35" s="598"/>
      <c r="CH35" s="598"/>
      <c r="CI35" s="598"/>
      <c r="CJ35" s="598"/>
      <c r="CK35" s="598"/>
      <c r="CL35" s="598"/>
      <c r="CM35" s="598"/>
      <c r="CN35" s="180"/>
      <c r="CO35" s="597">
        <f t="shared" ref="CO35:CO43" si="3">IF(CQ35="","",CO34+1)</f>
        <v>19</v>
      </c>
      <c r="CP35" s="597"/>
      <c r="CQ35" s="598" t="str">
        <f>IF('各会計、関係団体の財政状況及び健全化判断比率'!BS8="","",'各会計、関係団体の財政状況及び健全化判断比率'!BS8)</f>
        <v>株式会社まちづくり松野</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7"/>
    </row>
    <row r="36" spans="1:113" ht="32.25" customHeight="1">
      <c r="A36" s="180"/>
      <c r="B36" s="204"/>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0"/>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0"/>
      <c r="AM36" s="597" t="str">
        <f t="shared" si="0"/>
        <v/>
      </c>
      <c r="AN36" s="597"/>
      <c r="AO36" s="598"/>
      <c r="AP36" s="598"/>
      <c r="AQ36" s="598"/>
      <c r="AR36" s="598"/>
      <c r="AS36" s="598"/>
      <c r="AT36" s="598"/>
      <c r="AU36" s="598"/>
      <c r="AV36" s="598"/>
      <c r="AW36" s="598"/>
      <c r="AX36" s="598"/>
      <c r="AY36" s="598"/>
      <c r="AZ36" s="598"/>
      <c r="BA36" s="598"/>
      <c r="BB36" s="598"/>
      <c r="BC36" s="598"/>
      <c r="BD36" s="180"/>
      <c r="BE36" s="597" t="str">
        <f t="shared" si="1"/>
        <v/>
      </c>
      <c r="BF36" s="597"/>
      <c r="BG36" s="598"/>
      <c r="BH36" s="598"/>
      <c r="BI36" s="598"/>
      <c r="BJ36" s="598"/>
      <c r="BK36" s="598"/>
      <c r="BL36" s="598"/>
      <c r="BM36" s="598"/>
      <c r="BN36" s="598"/>
      <c r="BO36" s="598"/>
      <c r="BP36" s="598"/>
      <c r="BQ36" s="598"/>
      <c r="BR36" s="598"/>
      <c r="BS36" s="598"/>
      <c r="BT36" s="598"/>
      <c r="BU36" s="598"/>
      <c r="BV36" s="180"/>
      <c r="BW36" s="597">
        <f t="shared" si="2"/>
        <v>10</v>
      </c>
      <c r="BX36" s="597"/>
      <c r="BY36" s="598" t="str">
        <f>IF('各会計、関係団体の財政状況及び健全化判断比率'!B70="","",'各会計、関係団体の財政状況及び健全化判断比率'!B70)</f>
        <v>愛媛県市町総合事務組合（交通災害事業分）</v>
      </c>
      <c r="BZ36" s="598"/>
      <c r="CA36" s="598"/>
      <c r="CB36" s="598"/>
      <c r="CC36" s="598"/>
      <c r="CD36" s="598"/>
      <c r="CE36" s="598"/>
      <c r="CF36" s="598"/>
      <c r="CG36" s="598"/>
      <c r="CH36" s="598"/>
      <c r="CI36" s="598"/>
      <c r="CJ36" s="598"/>
      <c r="CK36" s="598"/>
      <c r="CL36" s="598"/>
      <c r="CM36" s="598"/>
      <c r="CN36" s="180"/>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7"/>
    </row>
    <row r="37" spans="1:113" ht="32.25" customHeight="1">
      <c r="A37" s="180"/>
      <c r="B37" s="204"/>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0"/>
      <c r="U37" s="597">
        <f t="shared" si="4"/>
        <v>6</v>
      </c>
      <c r="V37" s="597"/>
      <c r="W37" s="598" t="str">
        <f>IF('各会計、関係団体の財政状況及び健全化判断比率'!B31="","",'各会計、関係団体の財政状況及び健全化判断比率'!B31)</f>
        <v>後期高齢者医療保険事業特別会計</v>
      </c>
      <c r="X37" s="598"/>
      <c r="Y37" s="598"/>
      <c r="Z37" s="598"/>
      <c r="AA37" s="598"/>
      <c r="AB37" s="598"/>
      <c r="AC37" s="598"/>
      <c r="AD37" s="598"/>
      <c r="AE37" s="598"/>
      <c r="AF37" s="598"/>
      <c r="AG37" s="598"/>
      <c r="AH37" s="598"/>
      <c r="AI37" s="598"/>
      <c r="AJ37" s="598"/>
      <c r="AK37" s="598"/>
      <c r="AL37" s="180"/>
      <c r="AM37" s="597" t="str">
        <f t="shared" si="0"/>
        <v/>
      </c>
      <c r="AN37" s="597"/>
      <c r="AO37" s="598"/>
      <c r="AP37" s="598"/>
      <c r="AQ37" s="598"/>
      <c r="AR37" s="598"/>
      <c r="AS37" s="598"/>
      <c r="AT37" s="598"/>
      <c r="AU37" s="598"/>
      <c r="AV37" s="598"/>
      <c r="AW37" s="598"/>
      <c r="AX37" s="598"/>
      <c r="AY37" s="598"/>
      <c r="AZ37" s="598"/>
      <c r="BA37" s="598"/>
      <c r="BB37" s="598"/>
      <c r="BC37" s="598"/>
      <c r="BD37" s="180"/>
      <c r="BE37" s="597" t="str">
        <f t="shared" si="1"/>
        <v/>
      </c>
      <c r="BF37" s="597"/>
      <c r="BG37" s="598"/>
      <c r="BH37" s="598"/>
      <c r="BI37" s="598"/>
      <c r="BJ37" s="598"/>
      <c r="BK37" s="598"/>
      <c r="BL37" s="598"/>
      <c r="BM37" s="598"/>
      <c r="BN37" s="598"/>
      <c r="BO37" s="598"/>
      <c r="BP37" s="598"/>
      <c r="BQ37" s="598"/>
      <c r="BR37" s="598"/>
      <c r="BS37" s="598"/>
      <c r="BT37" s="598"/>
      <c r="BU37" s="598"/>
      <c r="BV37" s="180"/>
      <c r="BW37" s="597">
        <f t="shared" si="2"/>
        <v>11</v>
      </c>
      <c r="BX37" s="597"/>
      <c r="BY37" s="598" t="str">
        <f>IF('各会計、関係団体の財政状況及び健全化判断比率'!B71="","",'各会計、関係団体の財政状況及び健全化判断比率'!B71)</f>
        <v>愛媛県市町総合事務組合（自治会館事業分）</v>
      </c>
      <c r="BZ37" s="598"/>
      <c r="CA37" s="598"/>
      <c r="CB37" s="598"/>
      <c r="CC37" s="598"/>
      <c r="CD37" s="598"/>
      <c r="CE37" s="598"/>
      <c r="CF37" s="598"/>
      <c r="CG37" s="598"/>
      <c r="CH37" s="598"/>
      <c r="CI37" s="598"/>
      <c r="CJ37" s="598"/>
      <c r="CK37" s="598"/>
      <c r="CL37" s="598"/>
      <c r="CM37" s="598"/>
      <c r="CN37" s="180"/>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7"/>
    </row>
    <row r="38" spans="1:113" ht="32.25" customHeight="1">
      <c r="A38" s="180"/>
      <c r="B38" s="204"/>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0"/>
      <c r="U38" s="597" t="str">
        <f t="shared" si="4"/>
        <v/>
      </c>
      <c r="V38" s="597"/>
      <c r="W38" s="598"/>
      <c r="X38" s="598"/>
      <c r="Y38" s="598"/>
      <c r="Z38" s="598"/>
      <c r="AA38" s="598"/>
      <c r="AB38" s="598"/>
      <c r="AC38" s="598"/>
      <c r="AD38" s="598"/>
      <c r="AE38" s="598"/>
      <c r="AF38" s="598"/>
      <c r="AG38" s="598"/>
      <c r="AH38" s="598"/>
      <c r="AI38" s="598"/>
      <c r="AJ38" s="598"/>
      <c r="AK38" s="598"/>
      <c r="AL38" s="180"/>
      <c r="AM38" s="597" t="str">
        <f t="shared" si="0"/>
        <v/>
      </c>
      <c r="AN38" s="597"/>
      <c r="AO38" s="598"/>
      <c r="AP38" s="598"/>
      <c r="AQ38" s="598"/>
      <c r="AR38" s="598"/>
      <c r="AS38" s="598"/>
      <c r="AT38" s="598"/>
      <c r="AU38" s="598"/>
      <c r="AV38" s="598"/>
      <c r="AW38" s="598"/>
      <c r="AX38" s="598"/>
      <c r="AY38" s="598"/>
      <c r="AZ38" s="598"/>
      <c r="BA38" s="598"/>
      <c r="BB38" s="598"/>
      <c r="BC38" s="598"/>
      <c r="BD38" s="180"/>
      <c r="BE38" s="597" t="str">
        <f t="shared" si="1"/>
        <v/>
      </c>
      <c r="BF38" s="597"/>
      <c r="BG38" s="598"/>
      <c r="BH38" s="598"/>
      <c r="BI38" s="598"/>
      <c r="BJ38" s="598"/>
      <c r="BK38" s="598"/>
      <c r="BL38" s="598"/>
      <c r="BM38" s="598"/>
      <c r="BN38" s="598"/>
      <c r="BO38" s="598"/>
      <c r="BP38" s="598"/>
      <c r="BQ38" s="598"/>
      <c r="BR38" s="598"/>
      <c r="BS38" s="598"/>
      <c r="BT38" s="598"/>
      <c r="BU38" s="598"/>
      <c r="BV38" s="180"/>
      <c r="BW38" s="597">
        <f t="shared" si="2"/>
        <v>12</v>
      </c>
      <c r="BX38" s="597"/>
      <c r="BY38" s="598" t="str">
        <f>IF('各会計、関係団体の財政状況及び健全化判断比率'!B72="","",'各会計、関係団体の財政状況及び健全化判断比率'!B72)</f>
        <v>愛媛県市町総合事務組合（議員公務災害事業分）</v>
      </c>
      <c r="BZ38" s="598"/>
      <c r="CA38" s="598"/>
      <c r="CB38" s="598"/>
      <c r="CC38" s="598"/>
      <c r="CD38" s="598"/>
      <c r="CE38" s="598"/>
      <c r="CF38" s="598"/>
      <c r="CG38" s="598"/>
      <c r="CH38" s="598"/>
      <c r="CI38" s="598"/>
      <c r="CJ38" s="598"/>
      <c r="CK38" s="598"/>
      <c r="CL38" s="598"/>
      <c r="CM38" s="598"/>
      <c r="CN38" s="180"/>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7"/>
    </row>
    <row r="39" spans="1:113" ht="32.25" customHeight="1">
      <c r="A39" s="180"/>
      <c r="B39" s="204"/>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0"/>
      <c r="U39" s="597" t="str">
        <f t="shared" si="4"/>
        <v/>
      </c>
      <c r="V39" s="597"/>
      <c r="W39" s="598"/>
      <c r="X39" s="598"/>
      <c r="Y39" s="598"/>
      <c r="Z39" s="598"/>
      <c r="AA39" s="598"/>
      <c r="AB39" s="598"/>
      <c r="AC39" s="598"/>
      <c r="AD39" s="598"/>
      <c r="AE39" s="598"/>
      <c r="AF39" s="598"/>
      <c r="AG39" s="598"/>
      <c r="AH39" s="598"/>
      <c r="AI39" s="598"/>
      <c r="AJ39" s="598"/>
      <c r="AK39" s="598"/>
      <c r="AL39" s="180"/>
      <c r="AM39" s="597" t="str">
        <f t="shared" si="0"/>
        <v/>
      </c>
      <c r="AN39" s="597"/>
      <c r="AO39" s="598"/>
      <c r="AP39" s="598"/>
      <c r="AQ39" s="598"/>
      <c r="AR39" s="598"/>
      <c r="AS39" s="598"/>
      <c r="AT39" s="598"/>
      <c r="AU39" s="598"/>
      <c r="AV39" s="598"/>
      <c r="AW39" s="598"/>
      <c r="AX39" s="598"/>
      <c r="AY39" s="598"/>
      <c r="AZ39" s="598"/>
      <c r="BA39" s="598"/>
      <c r="BB39" s="598"/>
      <c r="BC39" s="598"/>
      <c r="BD39" s="180"/>
      <c r="BE39" s="597" t="str">
        <f t="shared" si="1"/>
        <v/>
      </c>
      <c r="BF39" s="597"/>
      <c r="BG39" s="598"/>
      <c r="BH39" s="598"/>
      <c r="BI39" s="598"/>
      <c r="BJ39" s="598"/>
      <c r="BK39" s="598"/>
      <c r="BL39" s="598"/>
      <c r="BM39" s="598"/>
      <c r="BN39" s="598"/>
      <c r="BO39" s="598"/>
      <c r="BP39" s="598"/>
      <c r="BQ39" s="598"/>
      <c r="BR39" s="598"/>
      <c r="BS39" s="598"/>
      <c r="BT39" s="598"/>
      <c r="BU39" s="598"/>
      <c r="BV39" s="180"/>
      <c r="BW39" s="597">
        <f t="shared" si="2"/>
        <v>13</v>
      </c>
      <c r="BX39" s="597"/>
      <c r="BY39" s="598" t="str">
        <f>IF('各会計、関係団体の財政状況及び健全化判断比率'!B73="","",'各会計、関係団体の財政状況及び健全化判断比率'!B73)</f>
        <v>愛媛県市町総合事務組合（共通経費分）</v>
      </c>
      <c r="BZ39" s="598"/>
      <c r="CA39" s="598"/>
      <c r="CB39" s="598"/>
      <c r="CC39" s="598"/>
      <c r="CD39" s="598"/>
      <c r="CE39" s="598"/>
      <c r="CF39" s="598"/>
      <c r="CG39" s="598"/>
      <c r="CH39" s="598"/>
      <c r="CI39" s="598"/>
      <c r="CJ39" s="598"/>
      <c r="CK39" s="598"/>
      <c r="CL39" s="598"/>
      <c r="CM39" s="598"/>
      <c r="CN39" s="180"/>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7"/>
    </row>
    <row r="40" spans="1:113" ht="32.25" customHeight="1">
      <c r="A40" s="180"/>
      <c r="B40" s="204"/>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0"/>
      <c r="U40" s="597" t="str">
        <f t="shared" si="4"/>
        <v/>
      </c>
      <c r="V40" s="597"/>
      <c r="W40" s="598"/>
      <c r="X40" s="598"/>
      <c r="Y40" s="598"/>
      <c r="Z40" s="598"/>
      <c r="AA40" s="598"/>
      <c r="AB40" s="598"/>
      <c r="AC40" s="598"/>
      <c r="AD40" s="598"/>
      <c r="AE40" s="598"/>
      <c r="AF40" s="598"/>
      <c r="AG40" s="598"/>
      <c r="AH40" s="598"/>
      <c r="AI40" s="598"/>
      <c r="AJ40" s="598"/>
      <c r="AK40" s="598"/>
      <c r="AL40" s="180"/>
      <c r="AM40" s="597" t="str">
        <f t="shared" si="0"/>
        <v/>
      </c>
      <c r="AN40" s="597"/>
      <c r="AO40" s="598"/>
      <c r="AP40" s="598"/>
      <c r="AQ40" s="598"/>
      <c r="AR40" s="598"/>
      <c r="AS40" s="598"/>
      <c r="AT40" s="598"/>
      <c r="AU40" s="598"/>
      <c r="AV40" s="598"/>
      <c r="AW40" s="598"/>
      <c r="AX40" s="598"/>
      <c r="AY40" s="598"/>
      <c r="AZ40" s="598"/>
      <c r="BA40" s="598"/>
      <c r="BB40" s="598"/>
      <c r="BC40" s="598"/>
      <c r="BD40" s="180"/>
      <c r="BE40" s="597" t="str">
        <f t="shared" si="1"/>
        <v/>
      </c>
      <c r="BF40" s="597"/>
      <c r="BG40" s="598"/>
      <c r="BH40" s="598"/>
      <c r="BI40" s="598"/>
      <c r="BJ40" s="598"/>
      <c r="BK40" s="598"/>
      <c r="BL40" s="598"/>
      <c r="BM40" s="598"/>
      <c r="BN40" s="598"/>
      <c r="BO40" s="598"/>
      <c r="BP40" s="598"/>
      <c r="BQ40" s="598"/>
      <c r="BR40" s="598"/>
      <c r="BS40" s="598"/>
      <c r="BT40" s="598"/>
      <c r="BU40" s="598"/>
      <c r="BV40" s="180"/>
      <c r="BW40" s="597">
        <f t="shared" si="2"/>
        <v>14</v>
      </c>
      <c r="BX40" s="597"/>
      <c r="BY40" s="598" t="str">
        <f>IF('各会計、関係団体の財政状況及び健全化判断比率'!B74="","",'各会計、関係団体の財政状況及び健全化判断比率'!B74)</f>
        <v>愛媛地方税滞納整理機構（一般会計）</v>
      </c>
      <c r="BZ40" s="598"/>
      <c r="CA40" s="598"/>
      <c r="CB40" s="598"/>
      <c r="CC40" s="598"/>
      <c r="CD40" s="598"/>
      <c r="CE40" s="598"/>
      <c r="CF40" s="598"/>
      <c r="CG40" s="598"/>
      <c r="CH40" s="598"/>
      <c r="CI40" s="598"/>
      <c r="CJ40" s="598"/>
      <c r="CK40" s="598"/>
      <c r="CL40" s="598"/>
      <c r="CM40" s="598"/>
      <c r="CN40" s="180"/>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7"/>
    </row>
    <row r="41" spans="1:113" ht="32.25" customHeight="1">
      <c r="A41" s="180"/>
      <c r="B41" s="204"/>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0"/>
      <c r="U41" s="597" t="str">
        <f t="shared" si="4"/>
        <v/>
      </c>
      <c r="V41" s="597"/>
      <c r="W41" s="598"/>
      <c r="X41" s="598"/>
      <c r="Y41" s="598"/>
      <c r="Z41" s="598"/>
      <c r="AA41" s="598"/>
      <c r="AB41" s="598"/>
      <c r="AC41" s="598"/>
      <c r="AD41" s="598"/>
      <c r="AE41" s="598"/>
      <c r="AF41" s="598"/>
      <c r="AG41" s="598"/>
      <c r="AH41" s="598"/>
      <c r="AI41" s="598"/>
      <c r="AJ41" s="598"/>
      <c r="AK41" s="598"/>
      <c r="AL41" s="180"/>
      <c r="AM41" s="597" t="str">
        <f t="shared" si="0"/>
        <v/>
      </c>
      <c r="AN41" s="597"/>
      <c r="AO41" s="598"/>
      <c r="AP41" s="598"/>
      <c r="AQ41" s="598"/>
      <c r="AR41" s="598"/>
      <c r="AS41" s="598"/>
      <c r="AT41" s="598"/>
      <c r="AU41" s="598"/>
      <c r="AV41" s="598"/>
      <c r="AW41" s="598"/>
      <c r="AX41" s="598"/>
      <c r="AY41" s="598"/>
      <c r="AZ41" s="598"/>
      <c r="BA41" s="598"/>
      <c r="BB41" s="598"/>
      <c r="BC41" s="598"/>
      <c r="BD41" s="180"/>
      <c r="BE41" s="597" t="str">
        <f t="shared" si="1"/>
        <v/>
      </c>
      <c r="BF41" s="597"/>
      <c r="BG41" s="598"/>
      <c r="BH41" s="598"/>
      <c r="BI41" s="598"/>
      <c r="BJ41" s="598"/>
      <c r="BK41" s="598"/>
      <c r="BL41" s="598"/>
      <c r="BM41" s="598"/>
      <c r="BN41" s="598"/>
      <c r="BO41" s="598"/>
      <c r="BP41" s="598"/>
      <c r="BQ41" s="598"/>
      <c r="BR41" s="598"/>
      <c r="BS41" s="598"/>
      <c r="BT41" s="598"/>
      <c r="BU41" s="598"/>
      <c r="BV41" s="180"/>
      <c r="BW41" s="597">
        <f t="shared" si="2"/>
        <v>15</v>
      </c>
      <c r="BX41" s="597"/>
      <c r="BY41" s="598" t="str">
        <f>IF('各会計、関係団体の財政状況及び健全化判断比率'!B75="","",'各会計、関係団体の財政状況及び健全化判断比率'!B75)</f>
        <v>愛媛県後期高齢者医療広域連合（一般会計）</v>
      </c>
      <c r="BZ41" s="598"/>
      <c r="CA41" s="598"/>
      <c r="CB41" s="598"/>
      <c r="CC41" s="598"/>
      <c r="CD41" s="598"/>
      <c r="CE41" s="598"/>
      <c r="CF41" s="598"/>
      <c r="CG41" s="598"/>
      <c r="CH41" s="598"/>
      <c r="CI41" s="598"/>
      <c r="CJ41" s="598"/>
      <c r="CK41" s="598"/>
      <c r="CL41" s="598"/>
      <c r="CM41" s="598"/>
      <c r="CN41" s="180"/>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7"/>
    </row>
    <row r="42" spans="1:113" ht="32.25" customHeight="1">
      <c r="B42" s="204"/>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0"/>
      <c r="U42" s="597" t="str">
        <f t="shared" si="4"/>
        <v/>
      </c>
      <c r="V42" s="597"/>
      <c r="W42" s="598"/>
      <c r="X42" s="598"/>
      <c r="Y42" s="598"/>
      <c r="Z42" s="598"/>
      <c r="AA42" s="598"/>
      <c r="AB42" s="598"/>
      <c r="AC42" s="598"/>
      <c r="AD42" s="598"/>
      <c r="AE42" s="598"/>
      <c r="AF42" s="598"/>
      <c r="AG42" s="598"/>
      <c r="AH42" s="598"/>
      <c r="AI42" s="598"/>
      <c r="AJ42" s="598"/>
      <c r="AK42" s="598"/>
      <c r="AL42" s="180"/>
      <c r="AM42" s="597" t="str">
        <f t="shared" si="0"/>
        <v/>
      </c>
      <c r="AN42" s="597"/>
      <c r="AO42" s="598"/>
      <c r="AP42" s="598"/>
      <c r="AQ42" s="598"/>
      <c r="AR42" s="598"/>
      <c r="AS42" s="598"/>
      <c r="AT42" s="598"/>
      <c r="AU42" s="598"/>
      <c r="AV42" s="598"/>
      <c r="AW42" s="598"/>
      <c r="AX42" s="598"/>
      <c r="AY42" s="598"/>
      <c r="AZ42" s="598"/>
      <c r="BA42" s="598"/>
      <c r="BB42" s="598"/>
      <c r="BC42" s="598"/>
      <c r="BD42" s="180"/>
      <c r="BE42" s="597" t="str">
        <f t="shared" si="1"/>
        <v/>
      </c>
      <c r="BF42" s="597"/>
      <c r="BG42" s="598"/>
      <c r="BH42" s="598"/>
      <c r="BI42" s="598"/>
      <c r="BJ42" s="598"/>
      <c r="BK42" s="598"/>
      <c r="BL42" s="598"/>
      <c r="BM42" s="598"/>
      <c r="BN42" s="598"/>
      <c r="BO42" s="598"/>
      <c r="BP42" s="598"/>
      <c r="BQ42" s="598"/>
      <c r="BR42" s="598"/>
      <c r="BS42" s="598"/>
      <c r="BT42" s="598"/>
      <c r="BU42" s="598"/>
      <c r="BV42" s="180"/>
      <c r="BW42" s="597">
        <f t="shared" si="2"/>
        <v>16</v>
      </c>
      <c r="BX42" s="597"/>
      <c r="BY42" s="598" t="str">
        <f>IF('各会計、関係団体の財政状況及び健全化判断比率'!B76="","",'各会計、関係団体の財政状況及び健全化判断比率'!B76)</f>
        <v>愛媛県後期高齢者医療広域連合（後期高齢者医療特別会計）</v>
      </c>
      <c r="BZ42" s="598"/>
      <c r="CA42" s="598"/>
      <c r="CB42" s="598"/>
      <c r="CC42" s="598"/>
      <c r="CD42" s="598"/>
      <c r="CE42" s="598"/>
      <c r="CF42" s="598"/>
      <c r="CG42" s="598"/>
      <c r="CH42" s="598"/>
      <c r="CI42" s="598"/>
      <c r="CJ42" s="598"/>
      <c r="CK42" s="598"/>
      <c r="CL42" s="598"/>
      <c r="CM42" s="598"/>
      <c r="CN42" s="180"/>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7"/>
    </row>
    <row r="43" spans="1:113" ht="32.25" customHeight="1">
      <c r="B43" s="204"/>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0"/>
      <c r="U43" s="597" t="str">
        <f t="shared" si="4"/>
        <v/>
      </c>
      <c r="V43" s="597"/>
      <c r="W43" s="598"/>
      <c r="X43" s="598"/>
      <c r="Y43" s="598"/>
      <c r="Z43" s="598"/>
      <c r="AA43" s="598"/>
      <c r="AB43" s="598"/>
      <c r="AC43" s="598"/>
      <c r="AD43" s="598"/>
      <c r="AE43" s="598"/>
      <c r="AF43" s="598"/>
      <c r="AG43" s="598"/>
      <c r="AH43" s="598"/>
      <c r="AI43" s="598"/>
      <c r="AJ43" s="598"/>
      <c r="AK43" s="598"/>
      <c r="AL43" s="180"/>
      <c r="AM43" s="597" t="str">
        <f t="shared" si="0"/>
        <v/>
      </c>
      <c r="AN43" s="597"/>
      <c r="AO43" s="598"/>
      <c r="AP43" s="598"/>
      <c r="AQ43" s="598"/>
      <c r="AR43" s="598"/>
      <c r="AS43" s="598"/>
      <c r="AT43" s="598"/>
      <c r="AU43" s="598"/>
      <c r="AV43" s="598"/>
      <c r="AW43" s="598"/>
      <c r="AX43" s="598"/>
      <c r="AY43" s="598"/>
      <c r="AZ43" s="598"/>
      <c r="BA43" s="598"/>
      <c r="BB43" s="598"/>
      <c r="BC43" s="598"/>
      <c r="BD43" s="180"/>
      <c r="BE43" s="597" t="str">
        <f t="shared" si="1"/>
        <v/>
      </c>
      <c r="BF43" s="597"/>
      <c r="BG43" s="598"/>
      <c r="BH43" s="598"/>
      <c r="BI43" s="598"/>
      <c r="BJ43" s="598"/>
      <c r="BK43" s="598"/>
      <c r="BL43" s="598"/>
      <c r="BM43" s="598"/>
      <c r="BN43" s="598"/>
      <c r="BO43" s="598"/>
      <c r="BP43" s="598"/>
      <c r="BQ43" s="598"/>
      <c r="BR43" s="598"/>
      <c r="BS43" s="598"/>
      <c r="BT43" s="598"/>
      <c r="BU43" s="598"/>
      <c r="BV43" s="180"/>
      <c r="BW43" s="597">
        <f t="shared" si="2"/>
        <v>17</v>
      </c>
      <c r="BX43" s="597"/>
      <c r="BY43" s="598" t="str">
        <f>IF('各会計、関係団体の財政状況及び健全化判断比率'!B77="","",'各会計、関係団体の財政状況及び健全化判断比率'!B77)</f>
        <v>宇和島地区広域事務組合（一般会計）</v>
      </c>
      <c r="BZ43" s="598"/>
      <c r="CA43" s="598"/>
      <c r="CB43" s="598"/>
      <c r="CC43" s="598"/>
      <c r="CD43" s="598"/>
      <c r="CE43" s="598"/>
      <c r="CF43" s="598"/>
      <c r="CG43" s="598"/>
      <c r="CH43" s="598"/>
      <c r="CI43" s="598"/>
      <c r="CJ43" s="598"/>
      <c r="CK43" s="598"/>
      <c r="CL43" s="598"/>
      <c r="CM43" s="598"/>
      <c r="CN43" s="180"/>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7"/>
    </row>
    <row r="44" spans="1:113" ht="13.5" customHeight="1" thickBot="1">
      <c r="B44" s="208"/>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9"/>
      <c r="BL44" s="209"/>
      <c r="BM44" s="209"/>
      <c r="BN44" s="209"/>
      <c r="BO44" s="209"/>
      <c r="BP44" s="209"/>
      <c r="BQ44" s="209"/>
      <c r="BR44" s="209"/>
      <c r="BS44" s="209"/>
      <c r="BT44" s="209"/>
      <c r="BU44" s="209"/>
      <c r="BV44" s="209"/>
      <c r="BW44" s="209"/>
      <c r="BX44" s="209"/>
      <c r="BY44" s="209"/>
      <c r="BZ44" s="209"/>
      <c r="CA44" s="209"/>
      <c r="CB44" s="209"/>
      <c r="CC44" s="209"/>
      <c r="CD44" s="209"/>
      <c r="CE44" s="209"/>
      <c r="CF44" s="209"/>
      <c r="CG44" s="209"/>
      <c r="CH44" s="209"/>
      <c r="CI44" s="209"/>
      <c r="CJ44" s="209"/>
      <c r="CK44" s="209"/>
      <c r="CL44" s="209"/>
      <c r="CM44" s="209"/>
      <c r="CN44" s="209"/>
      <c r="CO44" s="209"/>
      <c r="CP44" s="209"/>
      <c r="CQ44" s="209"/>
      <c r="CR44" s="209"/>
      <c r="CS44" s="209"/>
      <c r="CT44" s="209"/>
      <c r="CU44" s="209"/>
      <c r="CV44" s="209"/>
      <c r="CW44" s="209"/>
      <c r="CX44" s="209"/>
      <c r="CY44" s="209"/>
      <c r="CZ44" s="209"/>
      <c r="DA44" s="209"/>
      <c r="DB44" s="209"/>
      <c r="DC44" s="209"/>
      <c r="DD44" s="209"/>
      <c r="DE44" s="209"/>
      <c r="DF44" s="209"/>
      <c r="DG44" s="209"/>
      <c r="DH44" s="209"/>
      <c r="DI44" s="210"/>
    </row>
    <row r="45" spans="1:113"/>
    <row r="46" spans="1:113">
      <c r="B46" s="179" t="s">
        <v>209</v>
      </c>
      <c r="E46" s="600" t="s">
        <v>210</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211</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212</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213</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214</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215</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216</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217</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OV7rGCmd5Vre0bOrTtTqg94xZcN5QDCkAfi/DHs1F+a3ZAmAxkFCJ6lr49YMUoLkKBKxC8+mSrBY2F1nxuQqLQ==" saltValue="xMo0VqIymK1ArodA3h9xe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155" t="s">
        <v>558</v>
      </c>
      <c r="D34" s="1155"/>
      <c r="E34" s="1156"/>
      <c r="F34" s="32" t="s">
        <v>559</v>
      </c>
      <c r="G34" s="33" t="s">
        <v>560</v>
      </c>
      <c r="H34" s="33" t="s">
        <v>561</v>
      </c>
      <c r="I34" s="33" t="s">
        <v>562</v>
      </c>
      <c r="J34" s="34" t="s">
        <v>563</v>
      </c>
      <c r="K34" s="22"/>
      <c r="L34" s="22"/>
      <c r="M34" s="22"/>
      <c r="N34" s="22"/>
      <c r="O34" s="22"/>
      <c r="P34" s="22"/>
    </row>
    <row r="35" spans="1:16" ht="39" customHeight="1">
      <c r="A35" s="22"/>
      <c r="B35" s="35"/>
      <c r="C35" s="1149" t="s">
        <v>564</v>
      </c>
      <c r="D35" s="1150"/>
      <c r="E35" s="1151"/>
      <c r="F35" s="36">
        <v>4.99</v>
      </c>
      <c r="G35" s="37">
        <v>5.25</v>
      </c>
      <c r="H35" s="37">
        <v>4.8</v>
      </c>
      <c r="I35" s="37">
        <v>10.64</v>
      </c>
      <c r="J35" s="38">
        <v>7.16</v>
      </c>
      <c r="K35" s="22"/>
      <c r="L35" s="22"/>
      <c r="M35" s="22"/>
      <c r="N35" s="22"/>
      <c r="O35" s="22"/>
      <c r="P35" s="22"/>
    </row>
    <row r="36" spans="1:16" ht="39" customHeight="1">
      <c r="A36" s="22"/>
      <c r="B36" s="35"/>
      <c r="C36" s="1149" t="s">
        <v>565</v>
      </c>
      <c r="D36" s="1150"/>
      <c r="E36" s="1151"/>
      <c r="F36" s="36">
        <v>0.83</v>
      </c>
      <c r="G36" s="37">
        <v>0.94</v>
      </c>
      <c r="H36" s="37">
        <v>0.89</v>
      </c>
      <c r="I36" s="37">
        <v>0.62</v>
      </c>
      <c r="J36" s="38">
        <v>5.26</v>
      </c>
      <c r="K36" s="22"/>
      <c r="L36" s="22"/>
      <c r="M36" s="22"/>
      <c r="N36" s="22"/>
      <c r="O36" s="22"/>
      <c r="P36" s="22"/>
    </row>
    <row r="37" spans="1:16" ht="39" customHeight="1">
      <c r="A37" s="22"/>
      <c r="B37" s="35"/>
      <c r="C37" s="1149" t="s">
        <v>566</v>
      </c>
      <c r="D37" s="1150"/>
      <c r="E37" s="1151"/>
      <c r="F37" s="36">
        <v>1.37</v>
      </c>
      <c r="G37" s="37">
        <v>0.97</v>
      </c>
      <c r="H37" s="37">
        <v>1.41</v>
      </c>
      <c r="I37" s="37">
        <v>1.05</v>
      </c>
      <c r="J37" s="38">
        <v>2.08</v>
      </c>
      <c r="K37" s="22"/>
      <c r="L37" s="22"/>
      <c r="M37" s="22"/>
      <c r="N37" s="22"/>
      <c r="O37" s="22"/>
      <c r="P37" s="22"/>
    </row>
    <row r="38" spans="1:16" ht="39" customHeight="1">
      <c r="A38" s="22"/>
      <c r="B38" s="35"/>
      <c r="C38" s="1149" t="s">
        <v>567</v>
      </c>
      <c r="D38" s="1150"/>
      <c r="E38" s="1151"/>
      <c r="F38" s="36">
        <v>0.92</v>
      </c>
      <c r="G38" s="37">
        <v>1.76</v>
      </c>
      <c r="H38" s="37">
        <v>1.45</v>
      </c>
      <c r="I38" s="37">
        <v>0.94</v>
      </c>
      <c r="J38" s="38">
        <v>1.56</v>
      </c>
      <c r="K38" s="22"/>
      <c r="L38" s="22"/>
      <c r="M38" s="22"/>
      <c r="N38" s="22"/>
      <c r="O38" s="22"/>
      <c r="P38" s="22"/>
    </row>
    <row r="39" spans="1:16" ht="39" customHeight="1">
      <c r="A39" s="22"/>
      <c r="B39" s="35"/>
      <c r="C39" s="1149" t="s">
        <v>568</v>
      </c>
      <c r="D39" s="1150"/>
      <c r="E39" s="1151"/>
      <c r="F39" s="36">
        <v>0.04</v>
      </c>
      <c r="G39" s="37">
        <v>0.08</v>
      </c>
      <c r="H39" s="37">
        <v>0.34</v>
      </c>
      <c r="I39" s="37">
        <v>0.24</v>
      </c>
      <c r="J39" s="38">
        <v>0.15</v>
      </c>
      <c r="K39" s="22"/>
      <c r="L39" s="22"/>
      <c r="M39" s="22"/>
      <c r="N39" s="22"/>
      <c r="O39" s="22"/>
      <c r="P39" s="22"/>
    </row>
    <row r="40" spans="1:16" ht="39" customHeight="1">
      <c r="A40" s="22"/>
      <c r="B40" s="35"/>
      <c r="C40" s="1149" t="s">
        <v>569</v>
      </c>
      <c r="D40" s="1150"/>
      <c r="E40" s="1151"/>
      <c r="F40" s="36">
        <v>0.06</v>
      </c>
      <c r="G40" s="37">
        <v>0.08</v>
      </c>
      <c r="H40" s="37">
        <v>0.06</v>
      </c>
      <c r="I40" s="37">
        <v>0.06</v>
      </c>
      <c r="J40" s="38">
        <v>0.06</v>
      </c>
      <c r="K40" s="22"/>
      <c r="L40" s="22"/>
      <c r="M40" s="22"/>
      <c r="N40" s="22"/>
      <c r="O40" s="22"/>
      <c r="P40" s="22"/>
    </row>
    <row r="41" spans="1:16" ht="39" customHeight="1">
      <c r="A41" s="22"/>
      <c r="B41" s="35"/>
      <c r="C41" s="1149"/>
      <c r="D41" s="1150"/>
      <c r="E41" s="1151"/>
      <c r="F41" s="36"/>
      <c r="G41" s="37"/>
      <c r="H41" s="37"/>
      <c r="I41" s="37"/>
      <c r="J41" s="38"/>
      <c r="K41" s="22"/>
      <c r="L41" s="22"/>
      <c r="M41" s="22"/>
      <c r="N41" s="22"/>
      <c r="O41" s="22"/>
      <c r="P41" s="22"/>
    </row>
    <row r="42" spans="1:16" ht="39" customHeight="1">
      <c r="A42" s="22"/>
      <c r="B42" s="39"/>
      <c r="C42" s="1149" t="s">
        <v>570</v>
      </c>
      <c r="D42" s="1150"/>
      <c r="E42" s="1151"/>
      <c r="F42" s="36" t="s">
        <v>507</v>
      </c>
      <c r="G42" s="37" t="s">
        <v>507</v>
      </c>
      <c r="H42" s="37" t="s">
        <v>507</v>
      </c>
      <c r="I42" s="37" t="s">
        <v>507</v>
      </c>
      <c r="J42" s="38" t="s">
        <v>507</v>
      </c>
      <c r="K42" s="22"/>
      <c r="L42" s="22"/>
      <c r="M42" s="22"/>
      <c r="N42" s="22"/>
      <c r="O42" s="22"/>
      <c r="P42" s="22"/>
    </row>
    <row r="43" spans="1:16" ht="39" customHeight="1" thickBot="1">
      <c r="A43" s="22"/>
      <c r="B43" s="40"/>
      <c r="C43" s="1152" t="s">
        <v>571</v>
      </c>
      <c r="D43" s="1153"/>
      <c r="E43" s="1154"/>
      <c r="F43" s="41" t="s">
        <v>507</v>
      </c>
      <c r="G43" s="42" t="s">
        <v>507</v>
      </c>
      <c r="H43" s="42" t="s">
        <v>507</v>
      </c>
      <c r="I43" s="42" t="s">
        <v>507</v>
      </c>
      <c r="J43" s="43" t="s">
        <v>507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EQKY60NsHXOZAasMUnGaDtuyUpp4ExeYbzcqHMMMLa1XJbmZNfHcZWAU9eMR+/MFlzsAQOGOL/lrv0e+EpyuQ==" saltValue="WDEeXqUwu3D6F+72WOgQ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157" t="s">
        <v>11</v>
      </c>
      <c r="C45" s="1158"/>
      <c r="D45" s="58"/>
      <c r="E45" s="1163" t="s">
        <v>12</v>
      </c>
      <c r="F45" s="1163"/>
      <c r="G45" s="1163"/>
      <c r="H45" s="1163"/>
      <c r="I45" s="1163"/>
      <c r="J45" s="1164"/>
      <c r="K45" s="59">
        <v>371</v>
      </c>
      <c r="L45" s="60">
        <v>393</v>
      </c>
      <c r="M45" s="60">
        <v>439</v>
      </c>
      <c r="N45" s="60">
        <v>518</v>
      </c>
      <c r="O45" s="61">
        <v>536</v>
      </c>
      <c r="P45" s="48"/>
      <c r="Q45" s="48"/>
      <c r="R45" s="48"/>
      <c r="S45" s="48"/>
      <c r="T45" s="48"/>
      <c r="U45" s="48"/>
    </row>
    <row r="46" spans="1:21" ht="30.75" customHeight="1">
      <c r="A46" s="48"/>
      <c r="B46" s="1159"/>
      <c r="C46" s="1160"/>
      <c r="D46" s="62"/>
      <c r="E46" s="1165" t="s">
        <v>13</v>
      </c>
      <c r="F46" s="1165"/>
      <c r="G46" s="1165"/>
      <c r="H46" s="1165"/>
      <c r="I46" s="1165"/>
      <c r="J46" s="1166"/>
      <c r="K46" s="63" t="s">
        <v>507</v>
      </c>
      <c r="L46" s="64" t="s">
        <v>507</v>
      </c>
      <c r="M46" s="64" t="s">
        <v>507</v>
      </c>
      <c r="N46" s="64" t="s">
        <v>507</v>
      </c>
      <c r="O46" s="65" t="s">
        <v>507</v>
      </c>
      <c r="P46" s="48"/>
      <c r="Q46" s="48"/>
      <c r="R46" s="48"/>
      <c r="S46" s="48"/>
      <c r="T46" s="48"/>
      <c r="U46" s="48"/>
    </row>
    <row r="47" spans="1:21" ht="30.75" customHeight="1">
      <c r="A47" s="48"/>
      <c r="B47" s="1159"/>
      <c r="C47" s="1160"/>
      <c r="D47" s="62"/>
      <c r="E47" s="1165" t="s">
        <v>14</v>
      </c>
      <c r="F47" s="1165"/>
      <c r="G47" s="1165"/>
      <c r="H47" s="1165"/>
      <c r="I47" s="1165"/>
      <c r="J47" s="1166"/>
      <c r="K47" s="63" t="s">
        <v>507</v>
      </c>
      <c r="L47" s="64" t="s">
        <v>507</v>
      </c>
      <c r="M47" s="64" t="s">
        <v>507</v>
      </c>
      <c r="N47" s="64" t="s">
        <v>507</v>
      </c>
      <c r="O47" s="65" t="s">
        <v>507</v>
      </c>
      <c r="P47" s="48"/>
      <c r="Q47" s="48"/>
      <c r="R47" s="48"/>
      <c r="S47" s="48"/>
      <c r="T47" s="48"/>
      <c r="U47" s="48"/>
    </row>
    <row r="48" spans="1:21" ht="30.75" customHeight="1">
      <c r="A48" s="48"/>
      <c r="B48" s="1159"/>
      <c r="C48" s="1160"/>
      <c r="D48" s="62"/>
      <c r="E48" s="1165" t="s">
        <v>15</v>
      </c>
      <c r="F48" s="1165"/>
      <c r="G48" s="1165"/>
      <c r="H48" s="1165"/>
      <c r="I48" s="1165"/>
      <c r="J48" s="1166"/>
      <c r="K48" s="63">
        <v>13</v>
      </c>
      <c r="L48" s="64">
        <v>12</v>
      </c>
      <c r="M48" s="64">
        <v>19</v>
      </c>
      <c r="N48" s="64">
        <v>13</v>
      </c>
      <c r="O48" s="65">
        <v>19</v>
      </c>
      <c r="P48" s="48"/>
      <c r="Q48" s="48"/>
      <c r="R48" s="48"/>
      <c r="S48" s="48"/>
      <c r="T48" s="48"/>
      <c r="U48" s="48"/>
    </row>
    <row r="49" spans="1:21" ht="30.75" customHeight="1">
      <c r="A49" s="48"/>
      <c r="B49" s="1159"/>
      <c r="C49" s="1160"/>
      <c r="D49" s="62"/>
      <c r="E49" s="1165" t="s">
        <v>16</v>
      </c>
      <c r="F49" s="1165"/>
      <c r="G49" s="1165"/>
      <c r="H49" s="1165"/>
      <c r="I49" s="1165"/>
      <c r="J49" s="1166"/>
      <c r="K49" s="63">
        <v>5</v>
      </c>
      <c r="L49" s="64">
        <v>5</v>
      </c>
      <c r="M49" s="64">
        <v>8</v>
      </c>
      <c r="N49" s="64">
        <v>11</v>
      </c>
      <c r="O49" s="65">
        <v>15</v>
      </c>
      <c r="P49" s="48"/>
      <c r="Q49" s="48"/>
      <c r="R49" s="48"/>
      <c r="S49" s="48"/>
      <c r="T49" s="48"/>
      <c r="U49" s="48"/>
    </row>
    <row r="50" spans="1:21" ht="30.75" customHeight="1">
      <c r="A50" s="48"/>
      <c r="B50" s="1159"/>
      <c r="C50" s="1160"/>
      <c r="D50" s="62"/>
      <c r="E50" s="1165" t="s">
        <v>17</v>
      </c>
      <c r="F50" s="1165"/>
      <c r="G50" s="1165"/>
      <c r="H50" s="1165"/>
      <c r="I50" s="1165"/>
      <c r="J50" s="1166"/>
      <c r="K50" s="63">
        <v>6</v>
      </c>
      <c r="L50" s="64">
        <v>6</v>
      </c>
      <c r="M50" s="64">
        <v>3</v>
      </c>
      <c r="N50" s="64">
        <v>2</v>
      </c>
      <c r="O50" s="65">
        <v>1</v>
      </c>
      <c r="P50" s="48"/>
      <c r="Q50" s="48"/>
      <c r="R50" s="48"/>
      <c r="S50" s="48"/>
      <c r="T50" s="48"/>
      <c r="U50" s="48"/>
    </row>
    <row r="51" spans="1:21" ht="30.75" customHeight="1">
      <c r="A51" s="48"/>
      <c r="B51" s="1161"/>
      <c r="C51" s="1162"/>
      <c r="D51" s="66"/>
      <c r="E51" s="1165" t="s">
        <v>18</v>
      </c>
      <c r="F51" s="1165"/>
      <c r="G51" s="1165"/>
      <c r="H51" s="1165"/>
      <c r="I51" s="1165"/>
      <c r="J51" s="1166"/>
      <c r="K51" s="63" t="s">
        <v>507</v>
      </c>
      <c r="L51" s="64" t="s">
        <v>507</v>
      </c>
      <c r="M51" s="64" t="s">
        <v>507</v>
      </c>
      <c r="N51" s="64" t="s">
        <v>507</v>
      </c>
      <c r="O51" s="65" t="s">
        <v>507</v>
      </c>
      <c r="P51" s="48"/>
      <c r="Q51" s="48"/>
      <c r="R51" s="48"/>
      <c r="S51" s="48"/>
      <c r="T51" s="48"/>
      <c r="U51" s="48"/>
    </row>
    <row r="52" spans="1:21" ht="30.75" customHeight="1">
      <c r="A52" s="48"/>
      <c r="B52" s="1167" t="s">
        <v>19</v>
      </c>
      <c r="C52" s="1168"/>
      <c r="D52" s="66"/>
      <c r="E52" s="1165" t="s">
        <v>20</v>
      </c>
      <c r="F52" s="1165"/>
      <c r="G52" s="1165"/>
      <c r="H52" s="1165"/>
      <c r="I52" s="1165"/>
      <c r="J52" s="1166"/>
      <c r="K52" s="63">
        <v>311</v>
      </c>
      <c r="L52" s="64">
        <v>327</v>
      </c>
      <c r="M52" s="64">
        <v>356</v>
      </c>
      <c r="N52" s="64">
        <v>419</v>
      </c>
      <c r="O52" s="65">
        <v>430</v>
      </c>
      <c r="P52" s="48"/>
      <c r="Q52" s="48"/>
      <c r="R52" s="48"/>
      <c r="S52" s="48"/>
      <c r="T52" s="48"/>
      <c r="U52" s="48"/>
    </row>
    <row r="53" spans="1:21" ht="30.75" customHeight="1" thickBot="1">
      <c r="A53" s="48"/>
      <c r="B53" s="1169" t="s">
        <v>21</v>
      </c>
      <c r="C53" s="1170"/>
      <c r="D53" s="67"/>
      <c r="E53" s="1171" t="s">
        <v>22</v>
      </c>
      <c r="F53" s="1171"/>
      <c r="G53" s="1171"/>
      <c r="H53" s="1171"/>
      <c r="I53" s="1171"/>
      <c r="J53" s="1172"/>
      <c r="K53" s="68">
        <v>84</v>
      </c>
      <c r="L53" s="69">
        <v>89</v>
      </c>
      <c r="M53" s="69">
        <v>113</v>
      </c>
      <c r="N53" s="69">
        <v>125</v>
      </c>
      <c r="O53" s="70">
        <v>141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c r="B58" s="1173" t="s">
        <v>26</v>
      </c>
      <c r="C58" s="1174"/>
      <c r="D58" s="1179" t="s">
        <v>27</v>
      </c>
      <c r="E58" s="1180"/>
      <c r="F58" s="1180"/>
      <c r="G58" s="1180"/>
      <c r="H58" s="1180"/>
      <c r="I58" s="1180"/>
      <c r="J58" s="1181"/>
      <c r="K58" s="83" t="s">
        <v>605</v>
      </c>
      <c r="L58" s="84" t="s">
        <v>604</v>
      </c>
      <c r="M58" s="84" t="s">
        <v>604</v>
      </c>
      <c r="N58" s="84" t="s">
        <v>609</v>
      </c>
      <c r="O58" s="85" t="s">
        <v>610</v>
      </c>
    </row>
    <row r="59" spans="1:21" ht="31.5" customHeight="1">
      <c r="B59" s="1175"/>
      <c r="C59" s="1176"/>
      <c r="D59" s="1182" t="s">
        <v>28</v>
      </c>
      <c r="E59" s="1183"/>
      <c r="F59" s="1183"/>
      <c r="G59" s="1183"/>
      <c r="H59" s="1183"/>
      <c r="I59" s="1183"/>
      <c r="J59" s="1184"/>
      <c r="K59" s="86" t="s">
        <v>606</v>
      </c>
      <c r="L59" s="87" t="s">
        <v>604</v>
      </c>
      <c r="M59" s="87" t="s">
        <v>607</v>
      </c>
      <c r="N59" s="87" t="s">
        <v>604</v>
      </c>
      <c r="O59" s="363" t="s">
        <v>611</v>
      </c>
    </row>
    <row r="60" spans="1:21" ht="31.5" customHeight="1" thickBot="1">
      <c r="B60" s="1177"/>
      <c r="C60" s="1178"/>
      <c r="D60" s="1185" t="s">
        <v>29</v>
      </c>
      <c r="E60" s="1186"/>
      <c r="F60" s="1186"/>
      <c r="G60" s="1186"/>
      <c r="H60" s="1186"/>
      <c r="I60" s="1186"/>
      <c r="J60" s="1187"/>
      <c r="K60" s="88" t="s">
        <v>604</v>
      </c>
      <c r="L60" s="89" t="s">
        <v>604</v>
      </c>
      <c r="M60" s="89" t="s">
        <v>608</v>
      </c>
      <c r="N60" s="89" t="s">
        <v>604</v>
      </c>
      <c r="O60" s="90" t="s">
        <v>607</v>
      </c>
    </row>
    <row r="61" spans="1:21" ht="24" customHeight="1">
      <c r="B61" s="91"/>
      <c r="C61" s="91"/>
      <c r="D61" s="92" t="s">
        <v>30</v>
      </c>
      <c r="E61" s="93"/>
      <c r="F61" s="93"/>
      <c r="G61" s="93"/>
      <c r="H61" s="93"/>
      <c r="I61" s="93"/>
      <c r="J61" s="93"/>
      <c r="K61" s="93"/>
      <c r="L61" s="93"/>
      <c r="M61" s="93"/>
      <c r="N61" s="93"/>
      <c r="O61" s="93"/>
    </row>
    <row r="62" spans="1:21" ht="24" customHeight="1">
      <c r="B62" s="94"/>
      <c r="C62" s="94"/>
      <c r="D62" s="92" t="s">
        <v>31</v>
      </c>
      <c r="E62" s="93"/>
      <c r="F62" s="93"/>
      <c r="G62" s="93"/>
      <c r="H62" s="93"/>
      <c r="I62" s="93"/>
      <c r="J62" s="93"/>
      <c r="K62" s="93"/>
      <c r="L62" s="93"/>
      <c r="M62" s="93"/>
      <c r="N62" s="93"/>
      <c r="O62" s="93"/>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cY1P2gjXuHTtWhQdzL4muLDGoTyQFuFJ9GVYTbJQVXVA+NmZUtilMfC0iGOH4mBDgbkr/eMGIEZ0Z07XJMTxQ==" saltValue="QZVBfOUwnxs/oi4k/zBsz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5" customWidth="1"/>
    <col min="2" max="3" width="12.625" style="95" customWidth="1"/>
    <col min="4" max="4" width="11.625" style="95" customWidth="1"/>
    <col min="5" max="8" width="10.375" style="95" customWidth="1"/>
    <col min="9" max="13" width="16.375" style="95" customWidth="1"/>
    <col min="14" max="19" width="12.625" style="95" customWidth="1"/>
    <col min="20" max="16384" width="0" style="95"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6" t="s">
        <v>9</v>
      </c>
    </row>
    <row r="40" spans="2:13" ht="27.75" customHeight="1" thickBot="1">
      <c r="B40" s="97" t="s">
        <v>10</v>
      </c>
      <c r="C40" s="98"/>
      <c r="D40" s="98"/>
      <c r="E40" s="99"/>
      <c r="F40" s="99"/>
      <c r="G40" s="99"/>
      <c r="H40" s="100" t="s">
        <v>2</v>
      </c>
      <c r="I40" s="101" t="s">
        <v>549</v>
      </c>
      <c r="J40" s="102" t="s">
        <v>550</v>
      </c>
      <c r="K40" s="102" t="s">
        <v>551</v>
      </c>
      <c r="L40" s="102" t="s">
        <v>552</v>
      </c>
      <c r="M40" s="103" t="s">
        <v>553</v>
      </c>
    </row>
    <row r="41" spans="2:13" ht="27.75" customHeight="1">
      <c r="B41" s="1188" t="s">
        <v>32</v>
      </c>
      <c r="C41" s="1189"/>
      <c r="D41" s="104"/>
      <c r="E41" s="1194" t="s">
        <v>33</v>
      </c>
      <c r="F41" s="1194"/>
      <c r="G41" s="1194"/>
      <c r="H41" s="1195"/>
      <c r="I41" s="354">
        <v>4377</v>
      </c>
      <c r="J41" s="355">
        <v>4438</v>
      </c>
      <c r="K41" s="355">
        <v>4451</v>
      </c>
      <c r="L41" s="355">
        <v>5521</v>
      </c>
      <c r="M41" s="356">
        <v>5761</v>
      </c>
    </row>
    <row r="42" spans="2:13" ht="27.75" customHeight="1">
      <c r="B42" s="1190"/>
      <c r="C42" s="1191"/>
      <c r="D42" s="105"/>
      <c r="E42" s="1196" t="s">
        <v>34</v>
      </c>
      <c r="F42" s="1196"/>
      <c r="G42" s="1196"/>
      <c r="H42" s="1197"/>
      <c r="I42" s="357">
        <v>21</v>
      </c>
      <c r="J42" s="358">
        <v>15</v>
      </c>
      <c r="K42" s="358">
        <v>9</v>
      </c>
      <c r="L42" s="358">
        <v>7</v>
      </c>
      <c r="M42" s="359">
        <v>5</v>
      </c>
    </row>
    <row r="43" spans="2:13" ht="27.75" customHeight="1">
      <c r="B43" s="1190"/>
      <c r="C43" s="1191"/>
      <c r="D43" s="105"/>
      <c r="E43" s="1196" t="s">
        <v>35</v>
      </c>
      <c r="F43" s="1196"/>
      <c r="G43" s="1196"/>
      <c r="H43" s="1197"/>
      <c r="I43" s="357">
        <v>65</v>
      </c>
      <c r="J43" s="358">
        <v>70</v>
      </c>
      <c r="K43" s="358">
        <v>60</v>
      </c>
      <c r="L43" s="358">
        <v>71</v>
      </c>
      <c r="M43" s="359">
        <v>99</v>
      </c>
    </row>
    <row r="44" spans="2:13" ht="27.75" customHeight="1">
      <c r="B44" s="1190"/>
      <c r="C44" s="1191"/>
      <c r="D44" s="105"/>
      <c r="E44" s="1196" t="s">
        <v>36</v>
      </c>
      <c r="F44" s="1196"/>
      <c r="G44" s="1196"/>
      <c r="H44" s="1197"/>
      <c r="I44" s="357">
        <v>111</v>
      </c>
      <c r="J44" s="358">
        <v>124</v>
      </c>
      <c r="K44" s="358">
        <v>116</v>
      </c>
      <c r="L44" s="358">
        <v>106</v>
      </c>
      <c r="M44" s="359">
        <v>92</v>
      </c>
    </row>
    <row r="45" spans="2:13" ht="27.75" customHeight="1">
      <c r="B45" s="1190"/>
      <c r="C45" s="1191"/>
      <c r="D45" s="105"/>
      <c r="E45" s="1196" t="s">
        <v>37</v>
      </c>
      <c r="F45" s="1196"/>
      <c r="G45" s="1196"/>
      <c r="H45" s="1197"/>
      <c r="I45" s="357">
        <v>726</v>
      </c>
      <c r="J45" s="358">
        <v>731</v>
      </c>
      <c r="K45" s="358">
        <v>649</v>
      </c>
      <c r="L45" s="358">
        <v>612</v>
      </c>
      <c r="M45" s="359">
        <v>608</v>
      </c>
    </row>
    <row r="46" spans="2:13" ht="27.75" customHeight="1">
      <c r="B46" s="1190"/>
      <c r="C46" s="1191"/>
      <c r="D46" s="106"/>
      <c r="E46" s="1196" t="s">
        <v>38</v>
      </c>
      <c r="F46" s="1196"/>
      <c r="G46" s="1196"/>
      <c r="H46" s="1197"/>
      <c r="I46" s="357" t="s">
        <v>507</v>
      </c>
      <c r="J46" s="358" t="s">
        <v>507</v>
      </c>
      <c r="K46" s="358" t="s">
        <v>507</v>
      </c>
      <c r="L46" s="358" t="s">
        <v>507</v>
      </c>
      <c r="M46" s="359" t="s">
        <v>507</v>
      </c>
    </row>
    <row r="47" spans="2:13" ht="27.75" customHeight="1">
      <c r="B47" s="1190"/>
      <c r="C47" s="1191"/>
      <c r="D47" s="107"/>
      <c r="E47" s="1198" t="s">
        <v>39</v>
      </c>
      <c r="F47" s="1199"/>
      <c r="G47" s="1199"/>
      <c r="H47" s="1200"/>
      <c r="I47" s="357" t="s">
        <v>507</v>
      </c>
      <c r="J47" s="358" t="s">
        <v>507</v>
      </c>
      <c r="K47" s="358" t="s">
        <v>507</v>
      </c>
      <c r="L47" s="358" t="s">
        <v>507</v>
      </c>
      <c r="M47" s="359" t="s">
        <v>507</v>
      </c>
    </row>
    <row r="48" spans="2:13" ht="27.75" customHeight="1">
      <c r="B48" s="1190"/>
      <c r="C48" s="1191"/>
      <c r="D48" s="105"/>
      <c r="E48" s="1196" t="s">
        <v>40</v>
      </c>
      <c r="F48" s="1196"/>
      <c r="G48" s="1196"/>
      <c r="H48" s="1197"/>
      <c r="I48" s="357" t="s">
        <v>507</v>
      </c>
      <c r="J48" s="358" t="s">
        <v>507</v>
      </c>
      <c r="K48" s="358" t="s">
        <v>507</v>
      </c>
      <c r="L48" s="358" t="s">
        <v>507</v>
      </c>
      <c r="M48" s="359" t="s">
        <v>507</v>
      </c>
    </row>
    <row r="49" spans="2:13" ht="27.75" customHeight="1">
      <c r="B49" s="1192"/>
      <c r="C49" s="1193"/>
      <c r="D49" s="105"/>
      <c r="E49" s="1196" t="s">
        <v>41</v>
      </c>
      <c r="F49" s="1196"/>
      <c r="G49" s="1196"/>
      <c r="H49" s="1197"/>
      <c r="I49" s="357" t="s">
        <v>507</v>
      </c>
      <c r="J49" s="358" t="s">
        <v>507</v>
      </c>
      <c r="K49" s="358" t="s">
        <v>507</v>
      </c>
      <c r="L49" s="358" t="s">
        <v>507</v>
      </c>
      <c r="M49" s="359" t="s">
        <v>507</v>
      </c>
    </row>
    <row r="50" spans="2:13" ht="27.75" customHeight="1">
      <c r="B50" s="1201" t="s">
        <v>42</v>
      </c>
      <c r="C50" s="1202"/>
      <c r="D50" s="108"/>
      <c r="E50" s="1196" t="s">
        <v>43</v>
      </c>
      <c r="F50" s="1196"/>
      <c r="G50" s="1196"/>
      <c r="H50" s="1197"/>
      <c r="I50" s="357">
        <v>1621</v>
      </c>
      <c r="J50" s="358">
        <v>1616</v>
      </c>
      <c r="K50" s="358">
        <v>1670</v>
      </c>
      <c r="L50" s="358">
        <v>1598</v>
      </c>
      <c r="M50" s="359">
        <v>1717</v>
      </c>
    </row>
    <row r="51" spans="2:13" ht="27.75" customHeight="1">
      <c r="B51" s="1190"/>
      <c r="C51" s="1191"/>
      <c r="D51" s="105"/>
      <c r="E51" s="1196" t="s">
        <v>44</v>
      </c>
      <c r="F51" s="1196"/>
      <c r="G51" s="1196"/>
      <c r="H51" s="1197"/>
      <c r="I51" s="357">
        <v>3</v>
      </c>
      <c r="J51" s="358">
        <v>2</v>
      </c>
      <c r="K51" s="358">
        <v>2</v>
      </c>
      <c r="L51" s="358">
        <v>128</v>
      </c>
      <c r="M51" s="359">
        <v>124</v>
      </c>
    </row>
    <row r="52" spans="2:13" ht="27.75" customHeight="1">
      <c r="B52" s="1192"/>
      <c r="C52" s="1193"/>
      <c r="D52" s="105"/>
      <c r="E52" s="1196" t="s">
        <v>45</v>
      </c>
      <c r="F52" s="1196"/>
      <c r="G52" s="1196"/>
      <c r="H52" s="1197"/>
      <c r="I52" s="357">
        <v>3534</v>
      </c>
      <c r="J52" s="358">
        <v>3563</v>
      </c>
      <c r="K52" s="358">
        <v>3526</v>
      </c>
      <c r="L52" s="358">
        <v>3935</v>
      </c>
      <c r="M52" s="359">
        <v>4046</v>
      </c>
    </row>
    <row r="53" spans="2:13" ht="27.75" customHeight="1" thickBot="1">
      <c r="B53" s="1203" t="s">
        <v>46</v>
      </c>
      <c r="C53" s="1204"/>
      <c r="D53" s="109"/>
      <c r="E53" s="1205" t="s">
        <v>47</v>
      </c>
      <c r="F53" s="1205"/>
      <c r="G53" s="1205"/>
      <c r="H53" s="1206"/>
      <c r="I53" s="360">
        <v>142</v>
      </c>
      <c r="J53" s="361">
        <v>197</v>
      </c>
      <c r="K53" s="361">
        <v>88</v>
      </c>
      <c r="L53" s="361">
        <v>655</v>
      </c>
      <c r="M53" s="362">
        <v>679</v>
      </c>
    </row>
    <row r="54" spans="2:13" ht="27.75" customHeight="1">
      <c r="B54" s="110" t="s">
        <v>48</v>
      </c>
      <c r="C54" s="111"/>
      <c r="D54" s="111"/>
      <c r="E54" s="112"/>
      <c r="F54" s="112"/>
      <c r="G54" s="112"/>
      <c r="H54" s="112"/>
      <c r="I54" s="113"/>
      <c r="J54" s="113"/>
      <c r="K54" s="113"/>
      <c r="L54" s="113"/>
      <c r="M54" s="113"/>
    </row>
    <row r="55" spans="2:13"/>
  </sheetData>
  <sheetProtection algorithmName="SHA-512" hashValue="D4tJKomXyO7yodKBCswoHAjxsNrtQ9iCnBPe7vLg48aY2HFOiwUl7osvMIque0KgOkf7qz8me7u7xsygdXreZw==" saltValue="8kSCUz7zNlSNphTqXIja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4" t="s">
        <v>49</v>
      </c>
    </row>
    <row r="54" spans="2:8" ht="29.25" customHeight="1" thickBot="1">
      <c r="B54" s="115" t="s">
        <v>1</v>
      </c>
      <c r="C54" s="116"/>
      <c r="D54" s="116"/>
      <c r="E54" s="117" t="s">
        <v>2</v>
      </c>
      <c r="F54" s="118" t="s">
        <v>551</v>
      </c>
      <c r="G54" s="118" t="s">
        <v>552</v>
      </c>
      <c r="H54" s="119" t="s">
        <v>553</v>
      </c>
    </row>
    <row r="55" spans="2:8" ht="52.5" customHeight="1">
      <c r="B55" s="120"/>
      <c r="C55" s="1215" t="s">
        <v>50</v>
      </c>
      <c r="D55" s="1215"/>
      <c r="E55" s="1216"/>
      <c r="F55" s="121">
        <v>907</v>
      </c>
      <c r="G55" s="121">
        <v>964</v>
      </c>
      <c r="H55" s="122">
        <v>1101</v>
      </c>
    </row>
    <row r="56" spans="2:8" ht="52.5" customHeight="1">
      <c r="B56" s="123"/>
      <c r="C56" s="1217" t="s">
        <v>51</v>
      </c>
      <c r="D56" s="1217"/>
      <c r="E56" s="1218"/>
      <c r="F56" s="124">
        <v>65</v>
      </c>
      <c r="G56" s="124">
        <v>115</v>
      </c>
      <c r="H56" s="125">
        <v>115</v>
      </c>
    </row>
    <row r="57" spans="2:8" ht="53.25" customHeight="1">
      <c r="B57" s="123"/>
      <c r="C57" s="1219" t="s">
        <v>52</v>
      </c>
      <c r="D57" s="1219"/>
      <c r="E57" s="1220"/>
      <c r="F57" s="126">
        <v>458</v>
      </c>
      <c r="G57" s="126">
        <v>281</v>
      </c>
      <c r="H57" s="127">
        <v>268</v>
      </c>
    </row>
    <row r="58" spans="2:8" ht="45.75" customHeight="1">
      <c r="B58" s="128"/>
      <c r="C58" s="1207" t="s">
        <v>580</v>
      </c>
      <c r="D58" s="1208"/>
      <c r="E58" s="1209"/>
      <c r="F58" s="129">
        <v>144</v>
      </c>
      <c r="G58" s="129">
        <v>144</v>
      </c>
      <c r="H58" s="130">
        <v>144</v>
      </c>
    </row>
    <row r="59" spans="2:8" ht="45.75" customHeight="1">
      <c r="B59" s="128"/>
      <c r="C59" s="1207" t="s">
        <v>581</v>
      </c>
      <c r="D59" s="1208"/>
      <c r="E59" s="1209"/>
      <c r="F59" s="129">
        <v>32</v>
      </c>
      <c r="G59" s="129">
        <v>33</v>
      </c>
      <c r="H59" s="130">
        <v>39</v>
      </c>
    </row>
    <row r="60" spans="2:8" ht="45.75" customHeight="1">
      <c r="B60" s="128"/>
      <c r="C60" s="1207" t="s">
        <v>582</v>
      </c>
      <c r="D60" s="1208"/>
      <c r="E60" s="1209"/>
      <c r="F60" s="129">
        <v>28</v>
      </c>
      <c r="G60" s="129">
        <v>28</v>
      </c>
      <c r="H60" s="130">
        <v>28</v>
      </c>
    </row>
    <row r="61" spans="2:8" ht="45.75" customHeight="1">
      <c r="B61" s="128"/>
      <c r="C61" s="1207" t="s">
        <v>583</v>
      </c>
      <c r="D61" s="1208"/>
      <c r="E61" s="1209"/>
      <c r="F61" s="129">
        <v>4</v>
      </c>
      <c r="G61" s="129">
        <v>14</v>
      </c>
      <c r="H61" s="130">
        <v>27</v>
      </c>
    </row>
    <row r="62" spans="2:8" ht="45.75" customHeight="1" thickBot="1">
      <c r="B62" s="131"/>
      <c r="C62" s="1210" t="s">
        <v>584</v>
      </c>
      <c r="D62" s="1211"/>
      <c r="E62" s="1212"/>
      <c r="F62" s="132">
        <v>20</v>
      </c>
      <c r="G62" s="132">
        <v>20</v>
      </c>
      <c r="H62" s="133">
        <v>20</v>
      </c>
    </row>
    <row r="63" spans="2:8" ht="52.5" customHeight="1" thickBot="1">
      <c r="B63" s="134"/>
      <c r="C63" s="1213" t="s">
        <v>53</v>
      </c>
      <c r="D63" s="1213"/>
      <c r="E63" s="1214"/>
      <c r="F63" s="135">
        <v>1430</v>
      </c>
      <c r="G63" s="135">
        <v>1360</v>
      </c>
      <c r="H63" s="136">
        <v>1485</v>
      </c>
    </row>
    <row r="64" spans="2:8"/>
  </sheetData>
  <sheetProtection algorithmName="SHA-512" hashValue="6B0Y9yNLkI8gv+k9hvnzktrgoufjc63IC2RVjwK2YTUfB5XTl2PmERfi+W7YEQNz92uiMUU4iBO+RYwd+gsk9A==" saltValue="A/l14GEQQwKHUPyer12R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49C6C-5101-4CCA-BCDF-78A24C7B21E7}">
  <sheetPr>
    <pageSetUpPr fitToPage="1"/>
  </sheetPr>
  <dimension ref="A1:DE85"/>
  <sheetViews>
    <sheetView showGridLines="0" zoomScale="70" zoomScaleNormal="70" zoomScaleSheetLayoutView="55" workbookViewId="0"/>
  </sheetViews>
  <sheetFormatPr defaultColWidth="0" defaultRowHeight="0" customHeight="1" zeroHeight="1"/>
  <cols>
    <col min="1" max="1" width="6.375" style="1221" customWidth="1"/>
    <col min="2" max="107" width="2.5" style="1221" customWidth="1"/>
    <col min="108" max="108" width="6.125" style="1223" customWidth="1"/>
    <col min="109" max="109" width="5.875" style="1222" customWidth="1"/>
    <col min="110" max="16384" width="8.625" style="1221" hidden="1"/>
  </cols>
  <sheetData>
    <row r="1" spans="1:109" ht="42.75" customHeight="1">
      <c r="A1" s="1278"/>
      <c r="B1" s="1277"/>
      <c r="DD1" s="1221"/>
      <c r="DE1" s="1221"/>
    </row>
    <row r="2" spans="1:109" ht="25.5" customHeight="1">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21"/>
      <c r="DE2" s="1221"/>
    </row>
    <row r="3" spans="1:109" ht="25.5" customHeight="1">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21"/>
      <c r="DE3" s="1221"/>
    </row>
    <row r="4" spans="1:109" s="258" customFormat="1" ht="13.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row>
    <row r="5" spans="1:109" s="258" customFormat="1" ht="13.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row>
    <row r="6" spans="1:109" s="258" customFormat="1" ht="13.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row>
    <row r="7" spans="1:109" s="258" customFormat="1" ht="13.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row>
    <row r="8" spans="1:109" s="258" customFormat="1" ht="13.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row>
    <row r="9" spans="1:109" s="258" customFormat="1" ht="13.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row>
    <row r="10" spans="1:109" s="258" customFormat="1" ht="13.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row>
    <row r="11" spans="1:109" s="258" customFormat="1" ht="13.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row>
    <row r="12" spans="1:109" s="258" customFormat="1" ht="13.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row>
    <row r="13" spans="1:109" s="258" customFormat="1" ht="13.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row>
    <row r="14" spans="1:109" s="258" customFormat="1" ht="13.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row>
    <row r="15" spans="1:109" s="258" customFormat="1" ht="13.5">
      <c r="A15" s="1221"/>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row>
    <row r="16" spans="1:109" s="258" customFormat="1" ht="13.5">
      <c r="A16" s="1221"/>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row>
    <row r="17" spans="1:109" s="258" customFormat="1" ht="13.5">
      <c r="A17" s="1221"/>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row>
    <row r="18" spans="1:109" s="258" customFormat="1" ht="13.5">
      <c r="A18" s="1221"/>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row>
    <row r="19" spans="1:109" ht="13.5">
      <c r="DD19" s="1221"/>
      <c r="DE19" s="1221"/>
    </row>
    <row r="20" spans="1:109" ht="13.5">
      <c r="DD20" s="1221"/>
      <c r="DE20" s="1221"/>
    </row>
    <row r="21" spans="1:109" ht="17.25" customHeight="1">
      <c r="B21" s="1275"/>
      <c r="C21" s="1272"/>
      <c r="D21" s="1272"/>
      <c r="E21" s="1272"/>
      <c r="F21" s="1272"/>
      <c r="G21" s="1272"/>
      <c r="H21" s="1272"/>
      <c r="I21" s="1272"/>
      <c r="J21" s="1272"/>
      <c r="K21" s="1272"/>
      <c r="L21" s="1272"/>
      <c r="M21" s="1272"/>
      <c r="N21" s="1274"/>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4"/>
      <c r="AU21" s="1272"/>
      <c r="AV21" s="1272"/>
      <c r="AW21" s="1272"/>
      <c r="AX21" s="1272"/>
      <c r="AY21" s="1272"/>
      <c r="AZ21" s="1272"/>
      <c r="BA21" s="1272"/>
      <c r="BB21" s="1272"/>
      <c r="BC21" s="1272"/>
      <c r="BD21" s="1272"/>
      <c r="BE21" s="1272"/>
      <c r="BF21" s="1274"/>
      <c r="BG21" s="1272"/>
      <c r="BH21" s="1272"/>
      <c r="BI21" s="1272"/>
      <c r="BJ21" s="1272"/>
      <c r="BK21" s="1272"/>
      <c r="BL21" s="1272"/>
      <c r="BM21" s="1272"/>
      <c r="BN21" s="1272"/>
      <c r="BO21" s="1272"/>
      <c r="BP21" s="1272"/>
      <c r="BQ21" s="1272"/>
      <c r="BR21" s="1274"/>
      <c r="BS21" s="1272"/>
      <c r="BT21" s="1272"/>
      <c r="BU21" s="1272"/>
      <c r="BV21" s="1272"/>
      <c r="BW21" s="1272"/>
      <c r="BX21" s="1272"/>
      <c r="BY21" s="1272"/>
      <c r="BZ21" s="1272"/>
      <c r="CA21" s="1272"/>
      <c r="CB21" s="1272"/>
      <c r="CC21" s="1272"/>
      <c r="CD21" s="1274"/>
      <c r="CE21" s="1272"/>
      <c r="CF21" s="1272"/>
      <c r="CG21" s="1272"/>
      <c r="CH21" s="1272"/>
      <c r="CI21" s="1272"/>
      <c r="CJ21" s="1272"/>
      <c r="CK21" s="1272"/>
      <c r="CL21" s="1272"/>
      <c r="CM21" s="1272"/>
      <c r="CN21" s="1272"/>
      <c r="CO21" s="1272"/>
      <c r="CP21" s="1274"/>
      <c r="CQ21" s="1272"/>
      <c r="CR21" s="1272"/>
      <c r="CS21" s="1272"/>
      <c r="CT21" s="1272"/>
      <c r="CU21" s="1272"/>
      <c r="CV21" s="1272"/>
      <c r="CW21" s="1272"/>
      <c r="CX21" s="1272"/>
      <c r="CY21" s="1272"/>
      <c r="CZ21" s="1272"/>
      <c r="DA21" s="1272"/>
      <c r="DB21" s="1274"/>
      <c r="DC21" s="1272"/>
      <c r="DD21" s="1271"/>
      <c r="DE21" s="1221"/>
    </row>
    <row r="22" spans="1:109" ht="17.25" customHeight="1">
      <c r="B22" s="1222"/>
    </row>
    <row r="23" spans="1:109" ht="13.5">
      <c r="B23" s="1222"/>
    </row>
    <row r="24" spans="1:109" ht="13.5">
      <c r="B24" s="1222"/>
    </row>
    <row r="25" spans="1:109" ht="13.5">
      <c r="B25" s="1222"/>
    </row>
    <row r="26" spans="1:109" ht="13.5">
      <c r="B26" s="1222"/>
    </row>
    <row r="27" spans="1:109" ht="13.5">
      <c r="B27" s="1222"/>
    </row>
    <row r="28" spans="1:109" ht="13.5">
      <c r="B28" s="1222"/>
    </row>
    <row r="29" spans="1:109" ht="13.5">
      <c r="B29" s="1222"/>
    </row>
    <row r="30" spans="1:109" ht="13.5">
      <c r="B30" s="1222"/>
    </row>
    <row r="31" spans="1:109" ht="13.5">
      <c r="B31" s="1222"/>
    </row>
    <row r="32" spans="1:109" ht="13.5">
      <c r="B32" s="1222"/>
    </row>
    <row r="33" spans="2:109" ht="13.5">
      <c r="B33" s="1222"/>
    </row>
    <row r="34" spans="2:109" ht="13.5">
      <c r="B34" s="1222"/>
    </row>
    <row r="35" spans="2:109" ht="13.5">
      <c r="B35" s="1222"/>
    </row>
    <row r="36" spans="2:109" ht="13.5">
      <c r="B36" s="1222"/>
    </row>
    <row r="37" spans="2:109" ht="13.5">
      <c r="B37" s="1222"/>
    </row>
    <row r="38" spans="2:109" ht="13.5">
      <c r="B38" s="1222"/>
    </row>
    <row r="39" spans="2:109" ht="13.5">
      <c r="B39" s="1226"/>
      <c r="C39" s="1225"/>
      <c r="D39" s="1225"/>
      <c r="E39" s="1225"/>
      <c r="F39" s="1225"/>
      <c r="G39" s="1225"/>
      <c r="H39" s="1225"/>
      <c r="I39" s="1225"/>
      <c r="J39" s="1225"/>
      <c r="K39" s="1225"/>
      <c r="L39" s="1225"/>
      <c r="M39" s="1225"/>
      <c r="N39" s="1225"/>
      <c r="O39" s="1225"/>
      <c r="P39" s="1225"/>
      <c r="Q39" s="1225"/>
      <c r="R39" s="1225"/>
      <c r="S39" s="1225"/>
      <c r="T39" s="1225"/>
      <c r="U39" s="1225"/>
      <c r="V39" s="1225"/>
      <c r="W39" s="1225"/>
      <c r="X39" s="1225"/>
      <c r="Y39" s="1225"/>
      <c r="Z39" s="1225"/>
      <c r="AA39" s="1225"/>
      <c r="AB39" s="1225"/>
      <c r="AC39" s="1225"/>
      <c r="AD39" s="1225"/>
      <c r="AE39" s="1225"/>
      <c r="AF39" s="1225"/>
      <c r="AG39" s="1225"/>
      <c r="AH39" s="1225"/>
      <c r="AI39" s="1225"/>
      <c r="AJ39" s="1225"/>
      <c r="AK39" s="1225"/>
      <c r="AL39" s="1225"/>
      <c r="AM39" s="1225"/>
      <c r="AN39" s="1225"/>
      <c r="AO39" s="1225"/>
      <c r="AP39" s="1225"/>
      <c r="AQ39" s="1225"/>
      <c r="AR39" s="1225"/>
      <c r="AS39" s="1225"/>
      <c r="AT39" s="1225"/>
      <c r="AU39" s="1225"/>
      <c r="AV39" s="1225"/>
      <c r="AW39" s="1225"/>
      <c r="AX39" s="1225"/>
      <c r="AY39" s="1225"/>
      <c r="AZ39" s="1225"/>
      <c r="BA39" s="1225"/>
      <c r="BB39" s="1225"/>
      <c r="BC39" s="1225"/>
      <c r="BD39" s="1225"/>
      <c r="BE39" s="1225"/>
      <c r="BF39" s="1225"/>
      <c r="BG39" s="1225"/>
      <c r="BH39" s="1225"/>
      <c r="BI39" s="1225"/>
      <c r="BJ39" s="1225"/>
      <c r="BK39" s="1225"/>
      <c r="BL39" s="1225"/>
      <c r="BM39" s="1225"/>
      <c r="BN39" s="1225"/>
      <c r="BO39" s="1225"/>
      <c r="BP39" s="1225"/>
      <c r="BQ39" s="1225"/>
      <c r="BR39" s="1225"/>
      <c r="BS39" s="1225"/>
      <c r="BT39" s="1225"/>
      <c r="BU39" s="1225"/>
      <c r="BV39" s="1225"/>
      <c r="BW39" s="1225"/>
      <c r="BX39" s="1225"/>
      <c r="BY39" s="1225"/>
      <c r="BZ39" s="1225"/>
      <c r="CA39" s="1225"/>
      <c r="CB39" s="1225"/>
      <c r="CC39" s="1225"/>
      <c r="CD39" s="1225"/>
      <c r="CE39" s="1225"/>
      <c r="CF39" s="1225"/>
      <c r="CG39" s="1225"/>
      <c r="CH39" s="1225"/>
      <c r="CI39" s="1225"/>
      <c r="CJ39" s="1225"/>
      <c r="CK39" s="1225"/>
      <c r="CL39" s="1225"/>
      <c r="CM39" s="1225"/>
      <c r="CN39" s="1225"/>
      <c r="CO39" s="1225"/>
      <c r="CP39" s="1225"/>
      <c r="CQ39" s="1225"/>
      <c r="CR39" s="1225"/>
      <c r="CS39" s="1225"/>
      <c r="CT39" s="1225"/>
      <c r="CU39" s="1225"/>
      <c r="CV39" s="1225"/>
      <c r="CW39" s="1225"/>
      <c r="CX39" s="1225"/>
      <c r="CY39" s="1225"/>
      <c r="CZ39" s="1225"/>
      <c r="DA39" s="1225"/>
      <c r="DB39" s="1225"/>
      <c r="DC39" s="1225"/>
      <c r="DD39" s="1224"/>
    </row>
    <row r="40" spans="2:109" ht="13.5">
      <c r="B40" s="1262"/>
      <c r="DD40" s="1262"/>
      <c r="DE40" s="1221"/>
    </row>
    <row r="41" spans="2:109" ht="17.25">
      <c r="B41" s="1273" t="s">
        <v>622</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1"/>
    </row>
    <row r="42" spans="2:109" ht="13.5">
      <c r="B42" s="1222"/>
      <c r="G42" s="1258"/>
      <c r="I42" s="1257"/>
      <c r="J42" s="1257"/>
      <c r="K42" s="1257"/>
      <c r="AM42" s="1258"/>
      <c r="AN42" s="1258" t="s">
        <v>618</v>
      </c>
      <c r="AP42" s="1257"/>
      <c r="AQ42" s="1257"/>
      <c r="AR42" s="1257"/>
      <c r="AY42" s="1258"/>
      <c r="BA42" s="1257"/>
      <c r="BB42" s="1257"/>
      <c r="BC42" s="1257"/>
      <c r="BK42" s="1258"/>
      <c r="BM42" s="1257"/>
      <c r="BN42" s="1257"/>
      <c r="BO42" s="1257"/>
      <c r="BW42" s="1258"/>
      <c r="BY42" s="1257"/>
      <c r="BZ42" s="1257"/>
      <c r="CA42" s="1257"/>
      <c r="CI42" s="1258"/>
      <c r="CK42" s="1257"/>
      <c r="CL42" s="1257"/>
      <c r="CM42" s="1257"/>
      <c r="CU42" s="1258"/>
      <c r="CW42" s="1257"/>
      <c r="CX42" s="1257"/>
      <c r="CY42" s="1257"/>
    </row>
    <row r="43" spans="2:109" ht="13.5" customHeight="1">
      <c r="B43" s="1222"/>
      <c r="AN43" s="1256" t="s">
        <v>621</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4"/>
    </row>
    <row r="44" spans="2:109" ht="13.5">
      <c r="B44" s="1222"/>
      <c r="AN44" s="1253"/>
      <c r="AO44" s="1252"/>
      <c r="AP44" s="1252"/>
      <c r="AQ44" s="1252"/>
      <c r="AR44" s="1252"/>
      <c r="AS44" s="1252"/>
      <c r="AT44" s="1252"/>
      <c r="AU44" s="1252"/>
      <c r="AV44" s="1252"/>
      <c r="AW44" s="1252"/>
      <c r="AX44" s="1252"/>
      <c r="AY44" s="1252"/>
      <c r="AZ44" s="1252"/>
      <c r="BA44" s="1252"/>
      <c r="BB44" s="1252"/>
      <c r="BC44" s="1252"/>
      <c r="BD44" s="1252"/>
      <c r="BE44" s="1252"/>
      <c r="BF44" s="1252"/>
      <c r="BG44" s="1252"/>
      <c r="BH44" s="1252"/>
      <c r="BI44" s="1252"/>
      <c r="BJ44" s="1252"/>
      <c r="BK44" s="1252"/>
      <c r="BL44" s="1252"/>
      <c r="BM44" s="1252"/>
      <c r="BN44" s="1252"/>
      <c r="BO44" s="1252"/>
      <c r="BP44" s="1252"/>
      <c r="BQ44" s="1252"/>
      <c r="BR44" s="1252"/>
      <c r="BS44" s="1252"/>
      <c r="BT44" s="1252"/>
      <c r="BU44" s="1252"/>
      <c r="BV44" s="1252"/>
      <c r="BW44" s="1252"/>
      <c r="BX44" s="1252"/>
      <c r="BY44" s="1252"/>
      <c r="BZ44" s="1252"/>
      <c r="CA44" s="1252"/>
      <c r="CB44" s="1252"/>
      <c r="CC44" s="1252"/>
      <c r="CD44" s="1252"/>
      <c r="CE44" s="1252"/>
      <c r="CF44" s="1252"/>
      <c r="CG44" s="1252"/>
      <c r="CH44" s="1252"/>
      <c r="CI44" s="1252"/>
      <c r="CJ44" s="1252"/>
      <c r="CK44" s="1252"/>
      <c r="CL44" s="1252"/>
      <c r="CM44" s="1252"/>
      <c r="CN44" s="1252"/>
      <c r="CO44" s="1252"/>
      <c r="CP44" s="1252"/>
      <c r="CQ44" s="1252"/>
      <c r="CR44" s="1252"/>
      <c r="CS44" s="1252"/>
      <c r="CT44" s="1252"/>
      <c r="CU44" s="1252"/>
      <c r="CV44" s="1252"/>
      <c r="CW44" s="1252"/>
      <c r="CX44" s="1252"/>
      <c r="CY44" s="1252"/>
      <c r="CZ44" s="1252"/>
      <c r="DA44" s="1252"/>
      <c r="DB44" s="1252"/>
      <c r="DC44" s="1251"/>
    </row>
    <row r="45" spans="2:109" ht="13.5">
      <c r="B45" s="1222"/>
      <c r="AN45" s="1253"/>
      <c r="AO45" s="1252"/>
      <c r="AP45" s="1252"/>
      <c r="AQ45" s="1252"/>
      <c r="AR45" s="1252"/>
      <c r="AS45" s="1252"/>
      <c r="AT45" s="1252"/>
      <c r="AU45" s="1252"/>
      <c r="AV45" s="1252"/>
      <c r="AW45" s="1252"/>
      <c r="AX45" s="1252"/>
      <c r="AY45" s="1252"/>
      <c r="AZ45" s="1252"/>
      <c r="BA45" s="1252"/>
      <c r="BB45" s="1252"/>
      <c r="BC45" s="1252"/>
      <c r="BD45" s="1252"/>
      <c r="BE45" s="1252"/>
      <c r="BF45" s="1252"/>
      <c r="BG45" s="1252"/>
      <c r="BH45" s="1252"/>
      <c r="BI45" s="1252"/>
      <c r="BJ45" s="1252"/>
      <c r="BK45" s="1252"/>
      <c r="BL45" s="1252"/>
      <c r="BM45" s="1252"/>
      <c r="BN45" s="1252"/>
      <c r="BO45" s="1252"/>
      <c r="BP45" s="1252"/>
      <c r="BQ45" s="1252"/>
      <c r="BR45" s="1252"/>
      <c r="BS45" s="1252"/>
      <c r="BT45" s="1252"/>
      <c r="BU45" s="1252"/>
      <c r="BV45" s="1252"/>
      <c r="BW45" s="1252"/>
      <c r="BX45" s="1252"/>
      <c r="BY45" s="1252"/>
      <c r="BZ45" s="1252"/>
      <c r="CA45" s="1252"/>
      <c r="CB45" s="1252"/>
      <c r="CC45" s="1252"/>
      <c r="CD45" s="1252"/>
      <c r="CE45" s="1252"/>
      <c r="CF45" s="1252"/>
      <c r="CG45" s="1252"/>
      <c r="CH45" s="1252"/>
      <c r="CI45" s="1252"/>
      <c r="CJ45" s="1252"/>
      <c r="CK45" s="1252"/>
      <c r="CL45" s="1252"/>
      <c r="CM45" s="1252"/>
      <c r="CN45" s="1252"/>
      <c r="CO45" s="1252"/>
      <c r="CP45" s="1252"/>
      <c r="CQ45" s="1252"/>
      <c r="CR45" s="1252"/>
      <c r="CS45" s="1252"/>
      <c r="CT45" s="1252"/>
      <c r="CU45" s="1252"/>
      <c r="CV45" s="1252"/>
      <c r="CW45" s="1252"/>
      <c r="CX45" s="1252"/>
      <c r="CY45" s="1252"/>
      <c r="CZ45" s="1252"/>
      <c r="DA45" s="1252"/>
      <c r="DB45" s="1252"/>
      <c r="DC45" s="1251"/>
    </row>
    <row r="46" spans="2:109" ht="13.5">
      <c r="B46" s="1222"/>
      <c r="AN46" s="1253"/>
      <c r="AO46" s="1252"/>
      <c r="AP46" s="1252"/>
      <c r="AQ46" s="1252"/>
      <c r="AR46" s="1252"/>
      <c r="AS46" s="1252"/>
      <c r="AT46" s="1252"/>
      <c r="AU46" s="1252"/>
      <c r="AV46" s="1252"/>
      <c r="AW46" s="1252"/>
      <c r="AX46" s="1252"/>
      <c r="AY46" s="1252"/>
      <c r="AZ46" s="1252"/>
      <c r="BA46" s="1252"/>
      <c r="BB46" s="1252"/>
      <c r="BC46" s="1252"/>
      <c r="BD46" s="1252"/>
      <c r="BE46" s="1252"/>
      <c r="BF46" s="1252"/>
      <c r="BG46" s="1252"/>
      <c r="BH46" s="1252"/>
      <c r="BI46" s="1252"/>
      <c r="BJ46" s="1252"/>
      <c r="BK46" s="1252"/>
      <c r="BL46" s="1252"/>
      <c r="BM46" s="1252"/>
      <c r="BN46" s="1252"/>
      <c r="BO46" s="1252"/>
      <c r="BP46" s="1252"/>
      <c r="BQ46" s="1252"/>
      <c r="BR46" s="1252"/>
      <c r="BS46" s="1252"/>
      <c r="BT46" s="1252"/>
      <c r="BU46" s="1252"/>
      <c r="BV46" s="1252"/>
      <c r="BW46" s="1252"/>
      <c r="BX46" s="1252"/>
      <c r="BY46" s="1252"/>
      <c r="BZ46" s="1252"/>
      <c r="CA46" s="1252"/>
      <c r="CB46" s="1252"/>
      <c r="CC46" s="1252"/>
      <c r="CD46" s="1252"/>
      <c r="CE46" s="1252"/>
      <c r="CF46" s="1252"/>
      <c r="CG46" s="1252"/>
      <c r="CH46" s="1252"/>
      <c r="CI46" s="1252"/>
      <c r="CJ46" s="1252"/>
      <c r="CK46" s="1252"/>
      <c r="CL46" s="1252"/>
      <c r="CM46" s="1252"/>
      <c r="CN46" s="1252"/>
      <c r="CO46" s="1252"/>
      <c r="CP46" s="1252"/>
      <c r="CQ46" s="1252"/>
      <c r="CR46" s="1252"/>
      <c r="CS46" s="1252"/>
      <c r="CT46" s="1252"/>
      <c r="CU46" s="1252"/>
      <c r="CV46" s="1252"/>
      <c r="CW46" s="1252"/>
      <c r="CX46" s="1252"/>
      <c r="CY46" s="1252"/>
      <c r="CZ46" s="1252"/>
      <c r="DA46" s="1252"/>
      <c r="DB46" s="1252"/>
      <c r="DC46" s="1251"/>
    </row>
    <row r="47" spans="2:109" ht="13.5">
      <c r="B47" s="1222"/>
      <c r="AN47" s="1250"/>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48"/>
    </row>
    <row r="48" spans="2:109" ht="13.5">
      <c r="B48" s="1222"/>
      <c r="H48" s="1235"/>
      <c r="I48" s="1235"/>
      <c r="J48" s="1235"/>
      <c r="AN48" s="1235"/>
      <c r="AO48" s="1235"/>
      <c r="AP48" s="1235"/>
      <c r="AZ48" s="1235"/>
      <c r="BA48" s="1235"/>
      <c r="BB48" s="1235"/>
      <c r="BL48" s="1235"/>
      <c r="BM48" s="1235"/>
      <c r="BN48" s="1235"/>
      <c r="BX48" s="1235"/>
      <c r="BY48" s="1235"/>
      <c r="BZ48" s="1235"/>
      <c r="CJ48" s="1235"/>
      <c r="CK48" s="1235"/>
      <c r="CL48" s="1235"/>
      <c r="CV48" s="1235"/>
      <c r="CW48" s="1235"/>
      <c r="CX48" s="1235"/>
    </row>
    <row r="49" spans="1:109" ht="13.5">
      <c r="B49" s="1222"/>
      <c r="AN49" s="1221" t="s">
        <v>616</v>
      </c>
    </row>
    <row r="50" spans="1:109" ht="13.5">
      <c r="B50" s="1222"/>
      <c r="G50" s="1233"/>
      <c r="H50" s="1233"/>
      <c r="I50" s="1233"/>
      <c r="J50" s="1233"/>
      <c r="K50" s="1242"/>
      <c r="L50" s="1242"/>
      <c r="M50" s="1241"/>
      <c r="N50" s="1241"/>
      <c r="AN50" s="1240"/>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38"/>
      <c r="BP50" s="1230" t="s">
        <v>549</v>
      </c>
      <c r="BQ50" s="1230"/>
      <c r="BR50" s="1230"/>
      <c r="BS50" s="1230"/>
      <c r="BT50" s="1230"/>
      <c r="BU50" s="1230"/>
      <c r="BV50" s="1230"/>
      <c r="BW50" s="1230"/>
      <c r="BX50" s="1230" t="s">
        <v>550</v>
      </c>
      <c r="BY50" s="1230"/>
      <c r="BZ50" s="1230"/>
      <c r="CA50" s="1230"/>
      <c r="CB50" s="1230"/>
      <c r="CC50" s="1230"/>
      <c r="CD50" s="1230"/>
      <c r="CE50" s="1230"/>
      <c r="CF50" s="1230" t="s">
        <v>551</v>
      </c>
      <c r="CG50" s="1230"/>
      <c r="CH50" s="1230"/>
      <c r="CI50" s="1230"/>
      <c r="CJ50" s="1230"/>
      <c r="CK50" s="1230"/>
      <c r="CL50" s="1230"/>
      <c r="CM50" s="1230"/>
      <c r="CN50" s="1230" t="s">
        <v>552</v>
      </c>
      <c r="CO50" s="1230"/>
      <c r="CP50" s="1230"/>
      <c r="CQ50" s="1230"/>
      <c r="CR50" s="1230"/>
      <c r="CS50" s="1230"/>
      <c r="CT50" s="1230"/>
      <c r="CU50" s="1230"/>
      <c r="CV50" s="1230" t="s">
        <v>553</v>
      </c>
      <c r="CW50" s="1230"/>
      <c r="CX50" s="1230"/>
      <c r="CY50" s="1230"/>
      <c r="CZ50" s="1230"/>
      <c r="DA50" s="1230"/>
      <c r="DB50" s="1230"/>
      <c r="DC50" s="1230"/>
    </row>
    <row r="51" spans="1:109" ht="13.5" customHeight="1">
      <c r="B51" s="1222"/>
      <c r="G51" s="1237"/>
      <c r="H51" s="1237"/>
      <c r="I51" s="1270"/>
      <c r="J51" s="1270"/>
      <c r="K51" s="1236"/>
      <c r="L51" s="1236"/>
      <c r="M51" s="1236"/>
      <c r="N51" s="1236"/>
      <c r="AM51" s="1235"/>
      <c r="AN51" s="1229" t="s">
        <v>615</v>
      </c>
      <c r="AO51" s="1229"/>
      <c r="AP51" s="1229"/>
      <c r="AQ51" s="1229"/>
      <c r="AR51" s="1229"/>
      <c r="AS51" s="1229"/>
      <c r="AT51" s="1229"/>
      <c r="AU51" s="1229"/>
      <c r="AV51" s="1229"/>
      <c r="AW51" s="1229"/>
      <c r="AX51" s="1229"/>
      <c r="AY51" s="1229"/>
      <c r="AZ51" s="1229"/>
      <c r="BA51" s="1229"/>
      <c r="BB51" s="1229" t="s">
        <v>613</v>
      </c>
      <c r="BC51" s="1229"/>
      <c r="BD51" s="1229"/>
      <c r="BE51" s="1229"/>
      <c r="BF51" s="1229"/>
      <c r="BG51" s="1229"/>
      <c r="BH51" s="1229"/>
      <c r="BI51" s="1229"/>
      <c r="BJ51" s="1229"/>
      <c r="BK51" s="1229"/>
      <c r="BL51" s="1229"/>
      <c r="BM51" s="1229"/>
      <c r="BN51" s="1229"/>
      <c r="BO51" s="1229"/>
      <c r="BP51" s="1228">
        <v>8</v>
      </c>
      <c r="BQ51" s="1228"/>
      <c r="BR51" s="1228"/>
      <c r="BS51" s="1228"/>
      <c r="BT51" s="1228"/>
      <c r="BU51" s="1228"/>
      <c r="BV51" s="1228"/>
      <c r="BW51" s="1228"/>
      <c r="BX51" s="1228">
        <v>11.1</v>
      </c>
      <c r="BY51" s="1228"/>
      <c r="BZ51" s="1228"/>
      <c r="CA51" s="1228"/>
      <c r="CB51" s="1228"/>
      <c r="CC51" s="1228"/>
      <c r="CD51" s="1228"/>
      <c r="CE51" s="1228"/>
      <c r="CF51" s="1228">
        <v>4.5999999999999996</v>
      </c>
      <c r="CG51" s="1228"/>
      <c r="CH51" s="1228"/>
      <c r="CI51" s="1228"/>
      <c r="CJ51" s="1228"/>
      <c r="CK51" s="1228"/>
      <c r="CL51" s="1228"/>
      <c r="CM51" s="1228"/>
      <c r="CN51" s="1228">
        <v>31.3</v>
      </c>
      <c r="CO51" s="1228"/>
      <c r="CP51" s="1228"/>
      <c r="CQ51" s="1228"/>
      <c r="CR51" s="1228"/>
      <c r="CS51" s="1228"/>
      <c r="CT51" s="1228"/>
      <c r="CU51" s="1228"/>
      <c r="CV51" s="1228">
        <v>32.9</v>
      </c>
      <c r="CW51" s="1228"/>
      <c r="CX51" s="1228"/>
      <c r="CY51" s="1228"/>
      <c r="CZ51" s="1228"/>
      <c r="DA51" s="1228"/>
      <c r="DB51" s="1228"/>
      <c r="DC51" s="1228"/>
    </row>
    <row r="52" spans="1:109" ht="13.5">
      <c r="B52" s="1222"/>
      <c r="G52" s="1237"/>
      <c r="H52" s="1237"/>
      <c r="I52" s="1270"/>
      <c r="J52" s="1270"/>
      <c r="K52" s="1236"/>
      <c r="L52" s="1236"/>
      <c r="M52" s="1236"/>
      <c r="N52" s="1236"/>
      <c r="AM52" s="1235"/>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5">
      <c r="A53" s="1257"/>
      <c r="B53" s="1222"/>
      <c r="G53" s="1237"/>
      <c r="H53" s="1237"/>
      <c r="I53" s="1233"/>
      <c r="J53" s="1233"/>
      <c r="K53" s="1236"/>
      <c r="L53" s="1236"/>
      <c r="M53" s="1236"/>
      <c r="N53" s="1236"/>
      <c r="AM53" s="1235"/>
      <c r="AN53" s="1229"/>
      <c r="AO53" s="1229"/>
      <c r="AP53" s="1229"/>
      <c r="AQ53" s="1229"/>
      <c r="AR53" s="1229"/>
      <c r="AS53" s="1229"/>
      <c r="AT53" s="1229"/>
      <c r="AU53" s="1229"/>
      <c r="AV53" s="1229"/>
      <c r="AW53" s="1229"/>
      <c r="AX53" s="1229"/>
      <c r="AY53" s="1229"/>
      <c r="AZ53" s="1229"/>
      <c r="BA53" s="1229"/>
      <c r="BB53" s="1229" t="s">
        <v>620</v>
      </c>
      <c r="BC53" s="1229"/>
      <c r="BD53" s="1229"/>
      <c r="BE53" s="1229"/>
      <c r="BF53" s="1229"/>
      <c r="BG53" s="1229"/>
      <c r="BH53" s="1229"/>
      <c r="BI53" s="1229"/>
      <c r="BJ53" s="1229"/>
      <c r="BK53" s="1229"/>
      <c r="BL53" s="1229"/>
      <c r="BM53" s="1229"/>
      <c r="BN53" s="1229"/>
      <c r="BO53" s="1229"/>
      <c r="BP53" s="1228">
        <v>55.1</v>
      </c>
      <c r="BQ53" s="1228"/>
      <c r="BR53" s="1228"/>
      <c r="BS53" s="1228"/>
      <c r="BT53" s="1228"/>
      <c r="BU53" s="1228"/>
      <c r="BV53" s="1228"/>
      <c r="BW53" s="1228"/>
      <c r="BX53" s="1228">
        <v>55.6</v>
      </c>
      <c r="BY53" s="1228"/>
      <c r="BZ53" s="1228"/>
      <c r="CA53" s="1228"/>
      <c r="CB53" s="1228"/>
      <c r="CC53" s="1228"/>
      <c r="CD53" s="1228"/>
      <c r="CE53" s="1228"/>
      <c r="CF53" s="1228">
        <v>57.1</v>
      </c>
      <c r="CG53" s="1228"/>
      <c r="CH53" s="1228"/>
      <c r="CI53" s="1228"/>
      <c r="CJ53" s="1228"/>
      <c r="CK53" s="1228"/>
      <c r="CL53" s="1228"/>
      <c r="CM53" s="1228"/>
      <c r="CN53" s="1228">
        <v>53.1</v>
      </c>
      <c r="CO53" s="1228"/>
      <c r="CP53" s="1228"/>
      <c r="CQ53" s="1228"/>
      <c r="CR53" s="1228"/>
      <c r="CS53" s="1228"/>
      <c r="CT53" s="1228"/>
      <c r="CU53" s="1228"/>
      <c r="CV53" s="1228">
        <v>53.4</v>
      </c>
      <c r="CW53" s="1228"/>
      <c r="CX53" s="1228"/>
      <c r="CY53" s="1228"/>
      <c r="CZ53" s="1228"/>
      <c r="DA53" s="1228"/>
      <c r="DB53" s="1228"/>
      <c r="DC53" s="1228"/>
    </row>
    <row r="54" spans="1:109" ht="13.5">
      <c r="A54" s="1257"/>
      <c r="B54" s="1222"/>
      <c r="G54" s="1237"/>
      <c r="H54" s="1237"/>
      <c r="I54" s="1233"/>
      <c r="J54" s="1233"/>
      <c r="K54" s="1236"/>
      <c r="L54" s="1236"/>
      <c r="M54" s="1236"/>
      <c r="N54" s="1236"/>
      <c r="AM54" s="1235"/>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5">
      <c r="A55" s="1257"/>
      <c r="B55" s="1222"/>
      <c r="G55" s="1233"/>
      <c r="H55" s="1233"/>
      <c r="I55" s="1233"/>
      <c r="J55" s="1233"/>
      <c r="K55" s="1236"/>
      <c r="L55" s="1236"/>
      <c r="M55" s="1236"/>
      <c r="N55" s="1236"/>
      <c r="AN55" s="1230" t="s">
        <v>614</v>
      </c>
      <c r="AO55" s="1230"/>
      <c r="AP55" s="1230"/>
      <c r="AQ55" s="1230"/>
      <c r="AR55" s="1230"/>
      <c r="AS55" s="1230"/>
      <c r="AT55" s="1230"/>
      <c r="AU55" s="1230"/>
      <c r="AV55" s="1230"/>
      <c r="AW55" s="1230"/>
      <c r="AX55" s="1230"/>
      <c r="AY55" s="1230"/>
      <c r="AZ55" s="1230"/>
      <c r="BA55" s="1230"/>
      <c r="BB55" s="1229" t="s">
        <v>613</v>
      </c>
      <c r="BC55" s="1229"/>
      <c r="BD55" s="1229"/>
      <c r="BE55" s="1229"/>
      <c r="BF55" s="1229"/>
      <c r="BG55" s="1229"/>
      <c r="BH55" s="1229"/>
      <c r="BI55" s="1229"/>
      <c r="BJ55" s="1229"/>
      <c r="BK55" s="1229"/>
      <c r="BL55" s="1229"/>
      <c r="BM55" s="1229"/>
      <c r="BN55" s="1229"/>
      <c r="BO55" s="1229"/>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5">
      <c r="A56" s="1257"/>
      <c r="B56" s="1222"/>
      <c r="G56" s="1233"/>
      <c r="H56" s="1233"/>
      <c r="I56" s="1233"/>
      <c r="J56" s="1233"/>
      <c r="K56" s="1236"/>
      <c r="L56" s="1236"/>
      <c r="M56" s="1236"/>
      <c r="N56" s="1236"/>
      <c r="AN56" s="1230"/>
      <c r="AO56" s="1230"/>
      <c r="AP56" s="1230"/>
      <c r="AQ56" s="1230"/>
      <c r="AR56" s="1230"/>
      <c r="AS56" s="1230"/>
      <c r="AT56" s="1230"/>
      <c r="AU56" s="1230"/>
      <c r="AV56" s="1230"/>
      <c r="AW56" s="1230"/>
      <c r="AX56" s="1230"/>
      <c r="AY56" s="1230"/>
      <c r="AZ56" s="1230"/>
      <c r="BA56" s="1230"/>
      <c r="BB56" s="1229"/>
      <c r="BC56" s="1229"/>
      <c r="BD56" s="1229"/>
      <c r="BE56" s="1229"/>
      <c r="BF56" s="1229"/>
      <c r="BG56" s="1229"/>
      <c r="BH56" s="1229"/>
      <c r="BI56" s="1229"/>
      <c r="BJ56" s="1229"/>
      <c r="BK56" s="1229"/>
      <c r="BL56" s="1229"/>
      <c r="BM56" s="1229"/>
      <c r="BN56" s="1229"/>
      <c r="BO56" s="1229"/>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1257" customFormat="1" ht="13.5">
      <c r="B57" s="1263"/>
      <c r="G57" s="1233"/>
      <c r="H57" s="1233"/>
      <c r="I57" s="1232"/>
      <c r="J57" s="1232"/>
      <c r="K57" s="1236"/>
      <c r="L57" s="1236"/>
      <c r="M57" s="1236"/>
      <c r="N57" s="1236"/>
      <c r="AM57" s="1221"/>
      <c r="AN57" s="1230"/>
      <c r="AO57" s="1230"/>
      <c r="AP57" s="1230"/>
      <c r="AQ57" s="1230"/>
      <c r="AR57" s="1230"/>
      <c r="AS57" s="1230"/>
      <c r="AT57" s="1230"/>
      <c r="AU57" s="1230"/>
      <c r="AV57" s="1230"/>
      <c r="AW57" s="1230"/>
      <c r="AX57" s="1230"/>
      <c r="AY57" s="1230"/>
      <c r="AZ57" s="1230"/>
      <c r="BA57" s="1230"/>
      <c r="BB57" s="1229" t="s">
        <v>620</v>
      </c>
      <c r="BC57" s="1229"/>
      <c r="BD57" s="1229"/>
      <c r="BE57" s="1229"/>
      <c r="BF57" s="1229"/>
      <c r="BG57" s="1229"/>
      <c r="BH57" s="1229"/>
      <c r="BI57" s="1229"/>
      <c r="BJ57" s="1229"/>
      <c r="BK57" s="1229"/>
      <c r="BL57" s="1229"/>
      <c r="BM57" s="1229"/>
      <c r="BN57" s="1229"/>
      <c r="BO57" s="1229"/>
      <c r="BP57" s="1228">
        <v>59.4</v>
      </c>
      <c r="BQ57" s="1228"/>
      <c r="BR57" s="1228"/>
      <c r="BS57" s="1228"/>
      <c r="BT57" s="1228"/>
      <c r="BU57" s="1228"/>
      <c r="BV57" s="1228"/>
      <c r="BW57" s="1228"/>
      <c r="BX57" s="1228">
        <v>60.4</v>
      </c>
      <c r="BY57" s="1228"/>
      <c r="BZ57" s="1228"/>
      <c r="CA57" s="1228"/>
      <c r="CB57" s="1228"/>
      <c r="CC57" s="1228"/>
      <c r="CD57" s="1228"/>
      <c r="CE57" s="1228"/>
      <c r="CF57" s="1228">
        <v>61.5</v>
      </c>
      <c r="CG57" s="1228"/>
      <c r="CH57" s="1228"/>
      <c r="CI57" s="1228"/>
      <c r="CJ57" s="1228"/>
      <c r="CK57" s="1228"/>
      <c r="CL57" s="1228"/>
      <c r="CM57" s="1228"/>
      <c r="CN57" s="1228">
        <v>60.9</v>
      </c>
      <c r="CO57" s="1228"/>
      <c r="CP57" s="1228"/>
      <c r="CQ57" s="1228"/>
      <c r="CR57" s="1228"/>
      <c r="CS57" s="1228"/>
      <c r="CT57" s="1228"/>
      <c r="CU57" s="1228"/>
      <c r="CV57" s="1228">
        <v>62.3</v>
      </c>
      <c r="CW57" s="1228"/>
      <c r="CX57" s="1228"/>
      <c r="CY57" s="1228"/>
      <c r="CZ57" s="1228"/>
      <c r="DA57" s="1228"/>
      <c r="DB57" s="1228"/>
      <c r="DC57" s="1228"/>
      <c r="DD57" s="1268"/>
      <c r="DE57" s="1263"/>
    </row>
    <row r="58" spans="1:109" s="1257" customFormat="1" ht="13.5">
      <c r="A58" s="1221"/>
      <c r="B58" s="1263"/>
      <c r="G58" s="1233"/>
      <c r="H58" s="1233"/>
      <c r="I58" s="1232"/>
      <c r="J58" s="1232"/>
      <c r="K58" s="1236"/>
      <c r="L58" s="1236"/>
      <c r="M58" s="1236"/>
      <c r="N58" s="1236"/>
      <c r="AM58" s="1221"/>
      <c r="AN58" s="1230"/>
      <c r="AO58" s="1230"/>
      <c r="AP58" s="1230"/>
      <c r="AQ58" s="1230"/>
      <c r="AR58" s="1230"/>
      <c r="AS58" s="1230"/>
      <c r="AT58" s="1230"/>
      <c r="AU58" s="1230"/>
      <c r="AV58" s="1230"/>
      <c r="AW58" s="1230"/>
      <c r="AX58" s="1230"/>
      <c r="AY58" s="1230"/>
      <c r="AZ58" s="1230"/>
      <c r="BA58" s="1230"/>
      <c r="BB58" s="1229"/>
      <c r="BC58" s="1229"/>
      <c r="BD58" s="1229"/>
      <c r="BE58" s="1229"/>
      <c r="BF58" s="1229"/>
      <c r="BG58" s="1229"/>
      <c r="BH58" s="1229"/>
      <c r="BI58" s="1229"/>
      <c r="BJ58" s="1229"/>
      <c r="BK58" s="1229"/>
      <c r="BL58" s="1229"/>
      <c r="BM58" s="1229"/>
      <c r="BN58" s="1229"/>
      <c r="BO58" s="1229"/>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1268"/>
      <c r="DE58" s="1263"/>
    </row>
    <row r="59" spans="1:109" s="1257" customFormat="1" ht="13.5">
      <c r="A59" s="1221"/>
      <c r="B59" s="1263"/>
      <c r="K59" s="1269"/>
      <c r="L59" s="1269"/>
      <c r="M59" s="1269"/>
      <c r="N59" s="1269"/>
      <c r="AQ59" s="1269"/>
      <c r="AR59" s="1269"/>
      <c r="AS59" s="1269"/>
      <c r="AT59" s="1269"/>
      <c r="BC59" s="1269"/>
      <c r="BD59" s="1269"/>
      <c r="BE59" s="1269"/>
      <c r="BF59" s="1269"/>
      <c r="BO59" s="1269"/>
      <c r="BP59" s="1269"/>
      <c r="BQ59" s="1269"/>
      <c r="BR59" s="1269"/>
      <c r="CA59" s="1269"/>
      <c r="CB59" s="1269"/>
      <c r="CC59" s="1269"/>
      <c r="CD59" s="1269"/>
      <c r="CM59" s="1269"/>
      <c r="CN59" s="1269"/>
      <c r="CO59" s="1269"/>
      <c r="CP59" s="1269"/>
      <c r="CY59" s="1269"/>
      <c r="CZ59" s="1269"/>
      <c r="DA59" s="1269"/>
      <c r="DB59" s="1269"/>
      <c r="DC59" s="1269"/>
      <c r="DD59" s="1268"/>
      <c r="DE59" s="1263"/>
    </row>
    <row r="60" spans="1:109" s="1257" customFormat="1" ht="13.5">
      <c r="A60" s="1221"/>
      <c r="B60" s="1263"/>
      <c r="K60" s="1269"/>
      <c r="L60" s="1269"/>
      <c r="M60" s="1269"/>
      <c r="N60" s="1269"/>
      <c r="AQ60" s="1269"/>
      <c r="AR60" s="1269"/>
      <c r="AS60" s="1269"/>
      <c r="AT60" s="1269"/>
      <c r="BC60" s="1269"/>
      <c r="BD60" s="1269"/>
      <c r="BE60" s="1269"/>
      <c r="BF60" s="1269"/>
      <c r="BO60" s="1269"/>
      <c r="BP60" s="1269"/>
      <c r="BQ60" s="1269"/>
      <c r="BR60" s="1269"/>
      <c r="CA60" s="1269"/>
      <c r="CB60" s="1269"/>
      <c r="CC60" s="1269"/>
      <c r="CD60" s="1269"/>
      <c r="CM60" s="1269"/>
      <c r="CN60" s="1269"/>
      <c r="CO60" s="1269"/>
      <c r="CP60" s="1269"/>
      <c r="CY60" s="1269"/>
      <c r="CZ60" s="1269"/>
      <c r="DA60" s="1269"/>
      <c r="DB60" s="1269"/>
      <c r="DC60" s="1269"/>
      <c r="DD60" s="1268"/>
      <c r="DE60" s="1263"/>
    </row>
    <row r="61" spans="1:109" s="1257" customFormat="1" ht="13.5">
      <c r="A61" s="1221"/>
      <c r="B61" s="1267"/>
      <c r="C61" s="1266"/>
      <c r="D61" s="1266"/>
      <c r="E61" s="1266"/>
      <c r="F61" s="1266"/>
      <c r="G61" s="1266"/>
      <c r="H61" s="1266"/>
      <c r="I61" s="1266"/>
      <c r="J61" s="1266"/>
      <c r="K61" s="1266"/>
      <c r="L61" s="1266"/>
      <c r="M61" s="1265"/>
      <c r="N61" s="1265"/>
      <c r="O61" s="1266"/>
      <c r="P61" s="1266"/>
      <c r="Q61" s="1266"/>
      <c r="R61" s="1266"/>
      <c r="S61" s="1266"/>
      <c r="T61" s="1266"/>
      <c r="U61" s="1266"/>
      <c r="V61" s="1266"/>
      <c r="W61" s="1266"/>
      <c r="X61" s="1266"/>
      <c r="Y61" s="1266"/>
      <c r="Z61" s="1266"/>
      <c r="AA61" s="1266"/>
      <c r="AB61" s="1266"/>
      <c r="AC61" s="1266"/>
      <c r="AD61" s="1266"/>
      <c r="AE61" s="1266"/>
      <c r="AF61" s="1266"/>
      <c r="AG61" s="1266"/>
      <c r="AH61" s="1266"/>
      <c r="AI61" s="1266"/>
      <c r="AJ61" s="1266"/>
      <c r="AK61" s="1266"/>
      <c r="AL61" s="1266"/>
      <c r="AM61" s="1266"/>
      <c r="AN61" s="1266"/>
      <c r="AO61" s="1266"/>
      <c r="AP61" s="1266"/>
      <c r="AQ61" s="1266"/>
      <c r="AR61" s="1266"/>
      <c r="AS61" s="1265"/>
      <c r="AT61" s="1265"/>
      <c r="AU61" s="1266"/>
      <c r="AV61" s="1266"/>
      <c r="AW61" s="1266"/>
      <c r="AX61" s="1266"/>
      <c r="AY61" s="1266"/>
      <c r="AZ61" s="1266"/>
      <c r="BA61" s="1266"/>
      <c r="BB61" s="1266"/>
      <c r="BC61" s="1266"/>
      <c r="BD61" s="1266"/>
      <c r="BE61" s="1265"/>
      <c r="BF61" s="1265"/>
      <c r="BG61" s="1266"/>
      <c r="BH61" s="1266"/>
      <c r="BI61" s="1266"/>
      <c r="BJ61" s="1266"/>
      <c r="BK61" s="1266"/>
      <c r="BL61" s="1266"/>
      <c r="BM61" s="1266"/>
      <c r="BN61" s="1266"/>
      <c r="BO61" s="1266"/>
      <c r="BP61" s="1266"/>
      <c r="BQ61" s="1265"/>
      <c r="BR61" s="1265"/>
      <c r="BS61" s="1266"/>
      <c r="BT61" s="1266"/>
      <c r="BU61" s="1266"/>
      <c r="BV61" s="1266"/>
      <c r="BW61" s="1266"/>
      <c r="BX61" s="1266"/>
      <c r="BY61" s="1266"/>
      <c r="BZ61" s="1266"/>
      <c r="CA61" s="1266"/>
      <c r="CB61" s="1266"/>
      <c r="CC61" s="1265"/>
      <c r="CD61" s="1265"/>
      <c r="CE61" s="1266"/>
      <c r="CF61" s="1266"/>
      <c r="CG61" s="1266"/>
      <c r="CH61" s="1266"/>
      <c r="CI61" s="1266"/>
      <c r="CJ61" s="1266"/>
      <c r="CK61" s="1266"/>
      <c r="CL61" s="1266"/>
      <c r="CM61" s="1266"/>
      <c r="CN61" s="1266"/>
      <c r="CO61" s="1265"/>
      <c r="CP61" s="1265"/>
      <c r="CQ61" s="1266"/>
      <c r="CR61" s="1266"/>
      <c r="CS61" s="1266"/>
      <c r="CT61" s="1266"/>
      <c r="CU61" s="1266"/>
      <c r="CV61" s="1266"/>
      <c r="CW61" s="1266"/>
      <c r="CX61" s="1266"/>
      <c r="CY61" s="1266"/>
      <c r="CZ61" s="1266"/>
      <c r="DA61" s="1265"/>
      <c r="DB61" s="1265"/>
      <c r="DC61" s="1265"/>
      <c r="DD61" s="1264"/>
      <c r="DE61" s="1263"/>
    </row>
    <row r="62" spans="1:109" ht="13.5">
      <c r="B62" s="1262"/>
      <c r="C62" s="1262"/>
      <c r="D62" s="1262"/>
      <c r="E62" s="1262"/>
      <c r="F62" s="1262"/>
      <c r="G62" s="1262"/>
      <c r="H62" s="1262"/>
      <c r="I62" s="1262"/>
      <c r="J62" s="1262"/>
      <c r="K62" s="1262"/>
      <c r="L62" s="1262"/>
      <c r="M62" s="1262"/>
      <c r="N62" s="1262"/>
      <c r="O62" s="1262"/>
      <c r="P62" s="1262"/>
      <c r="Q62" s="1262"/>
      <c r="R62" s="1262"/>
      <c r="S62" s="1262"/>
      <c r="T62" s="1262"/>
      <c r="U62" s="1262"/>
      <c r="V62" s="1262"/>
      <c r="W62" s="1262"/>
      <c r="X62" s="1262"/>
      <c r="Y62" s="1262"/>
      <c r="Z62" s="1262"/>
      <c r="AA62" s="1262"/>
      <c r="AB62" s="1262"/>
      <c r="AC62" s="1262"/>
      <c r="AD62" s="1262"/>
      <c r="AE62" s="1262"/>
      <c r="AF62" s="1262"/>
      <c r="AG62" s="1262"/>
      <c r="AH62" s="1262"/>
      <c r="AI62" s="1262"/>
      <c r="AJ62" s="1262"/>
      <c r="AK62" s="1262"/>
      <c r="AL62" s="1262"/>
      <c r="AM62" s="1262"/>
      <c r="AN62" s="1262"/>
      <c r="AO62" s="1262"/>
      <c r="AP62" s="1262"/>
      <c r="AQ62" s="1262"/>
      <c r="AR62" s="1262"/>
      <c r="AS62" s="1262"/>
      <c r="AT62" s="1262"/>
      <c r="AU62" s="1262"/>
      <c r="AV62" s="1262"/>
      <c r="AW62" s="1262"/>
      <c r="AX62" s="1262"/>
      <c r="AY62" s="1262"/>
      <c r="AZ62" s="1262"/>
      <c r="BA62" s="1262"/>
      <c r="BB62" s="1262"/>
      <c r="BC62" s="1262"/>
      <c r="BD62" s="1262"/>
      <c r="BE62" s="1262"/>
      <c r="BF62" s="1262"/>
      <c r="BG62" s="1262"/>
      <c r="BH62" s="1262"/>
      <c r="BI62" s="1262"/>
      <c r="BJ62" s="1262"/>
      <c r="BK62" s="1262"/>
      <c r="BL62" s="1262"/>
      <c r="BM62" s="1262"/>
      <c r="BN62" s="1262"/>
      <c r="BO62" s="1262"/>
      <c r="BP62" s="1262"/>
      <c r="BQ62" s="1262"/>
      <c r="BR62" s="1262"/>
      <c r="BS62" s="1262"/>
      <c r="BT62" s="1262"/>
      <c r="BU62" s="1262"/>
      <c r="BV62" s="1262"/>
      <c r="BW62" s="1262"/>
      <c r="BX62" s="1262"/>
      <c r="BY62" s="1262"/>
      <c r="BZ62" s="1262"/>
      <c r="CA62" s="1262"/>
      <c r="CB62" s="1262"/>
      <c r="CC62" s="1262"/>
      <c r="CD62" s="1262"/>
      <c r="CE62" s="1262"/>
      <c r="CF62" s="1262"/>
      <c r="CG62" s="1262"/>
      <c r="CH62" s="1262"/>
      <c r="CI62" s="1262"/>
      <c r="CJ62" s="1262"/>
      <c r="CK62" s="1262"/>
      <c r="CL62" s="1262"/>
      <c r="CM62" s="1262"/>
      <c r="CN62" s="1262"/>
      <c r="CO62" s="1262"/>
      <c r="CP62" s="1262"/>
      <c r="CQ62" s="1262"/>
      <c r="CR62" s="1262"/>
      <c r="CS62" s="1262"/>
      <c r="CT62" s="1262"/>
      <c r="CU62" s="1262"/>
      <c r="CV62" s="1262"/>
      <c r="CW62" s="1262"/>
      <c r="CX62" s="1262"/>
      <c r="CY62" s="1262"/>
      <c r="CZ62" s="1262"/>
      <c r="DA62" s="1262"/>
      <c r="DB62" s="1262"/>
      <c r="DC62" s="1262"/>
      <c r="DD62" s="1262"/>
      <c r="DE62" s="1221"/>
    </row>
    <row r="63" spans="1:109" ht="17.25">
      <c r="B63" s="1261" t="s">
        <v>619</v>
      </c>
    </row>
    <row r="64" spans="1:109" ht="13.5">
      <c r="B64" s="1222"/>
      <c r="G64" s="1258"/>
      <c r="I64" s="1260"/>
      <c r="J64" s="1260"/>
      <c r="K64" s="1260"/>
      <c r="L64" s="1260"/>
      <c r="M64" s="1260"/>
      <c r="N64" s="1259"/>
      <c r="AM64" s="1258"/>
      <c r="AN64" s="1258" t="s">
        <v>618</v>
      </c>
      <c r="AP64" s="1257"/>
      <c r="AQ64" s="1257"/>
      <c r="AR64" s="1257"/>
      <c r="AY64" s="1258"/>
      <c r="BA64" s="1257"/>
      <c r="BB64" s="1257"/>
      <c r="BC64" s="1257"/>
      <c r="BK64" s="1258"/>
      <c r="BM64" s="1257"/>
      <c r="BN64" s="1257"/>
      <c r="BO64" s="1257"/>
      <c r="BW64" s="1258"/>
      <c r="BY64" s="1257"/>
      <c r="BZ64" s="1257"/>
      <c r="CA64" s="1257"/>
      <c r="CI64" s="1258"/>
      <c r="CK64" s="1257"/>
      <c r="CL64" s="1257"/>
      <c r="CM64" s="1257"/>
      <c r="CU64" s="1258"/>
      <c r="CW64" s="1257"/>
      <c r="CX64" s="1257"/>
      <c r="CY64" s="1257"/>
    </row>
    <row r="65" spans="2:107" ht="13.5">
      <c r="B65" s="1222"/>
      <c r="AN65" s="1256" t="s">
        <v>617</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4"/>
    </row>
    <row r="66" spans="2:107" ht="13.5">
      <c r="B66" s="1222"/>
      <c r="AN66" s="1253"/>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1"/>
    </row>
    <row r="67" spans="2:107" ht="13.5">
      <c r="B67" s="1222"/>
      <c r="AN67" s="1253"/>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1"/>
    </row>
    <row r="68" spans="2:107" ht="13.5">
      <c r="B68" s="1222"/>
      <c r="AN68" s="1253"/>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1"/>
    </row>
    <row r="69" spans="2:107" ht="13.5">
      <c r="B69" s="1222"/>
      <c r="AN69" s="1250"/>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48"/>
    </row>
    <row r="70" spans="2:107" ht="13.5">
      <c r="B70" s="1222"/>
      <c r="H70" s="1247"/>
      <c r="I70" s="1247"/>
      <c r="J70" s="1245"/>
      <c r="K70" s="1245"/>
      <c r="L70" s="1244"/>
      <c r="M70" s="1245"/>
      <c r="N70" s="1244"/>
      <c r="AN70" s="1235"/>
      <c r="AO70" s="1235"/>
      <c r="AP70" s="1235"/>
      <c r="AZ70" s="1235"/>
      <c r="BA70" s="1235"/>
      <c r="BB70" s="1235"/>
      <c r="BL70" s="1235"/>
      <c r="BM70" s="1235"/>
      <c r="BN70" s="1235"/>
      <c r="BX70" s="1235"/>
      <c r="BY70" s="1235"/>
      <c r="BZ70" s="1235"/>
      <c r="CJ70" s="1235"/>
      <c r="CK70" s="1235"/>
      <c r="CL70" s="1235"/>
      <c r="CV70" s="1235"/>
      <c r="CW70" s="1235"/>
      <c r="CX70" s="1235"/>
    </row>
    <row r="71" spans="2:107" ht="13.5">
      <c r="B71" s="1222"/>
      <c r="G71" s="1243"/>
      <c r="I71" s="1246"/>
      <c r="J71" s="1245"/>
      <c r="K71" s="1245"/>
      <c r="L71" s="1244"/>
      <c r="M71" s="1245"/>
      <c r="N71" s="1244"/>
      <c r="AM71" s="1243"/>
      <c r="AN71" s="1221" t="s">
        <v>616</v>
      </c>
    </row>
    <row r="72" spans="2:107" ht="13.5">
      <c r="B72" s="1222"/>
      <c r="G72" s="1233"/>
      <c r="H72" s="1233"/>
      <c r="I72" s="1233"/>
      <c r="J72" s="1233"/>
      <c r="K72" s="1242"/>
      <c r="L72" s="1242"/>
      <c r="M72" s="1241"/>
      <c r="N72" s="1241"/>
      <c r="AN72" s="1240"/>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38"/>
      <c r="BP72" s="1230" t="s">
        <v>549</v>
      </c>
      <c r="BQ72" s="1230"/>
      <c r="BR72" s="1230"/>
      <c r="BS72" s="1230"/>
      <c r="BT72" s="1230"/>
      <c r="BU72" s="1230"/>
      <c r="BV72" s="1230"/>
      <c r="BW72" s="1230"/>
      <c r="BX72" s="1230" t="s">
        <v>550</v>
      </c>
      <c r="BY72" s="1230"/>
      <c r="BZ72" s="1230"/>
      <c r="CA72" s="1230"/>
      <c r="CB72" s="1230"/>
      <c r="CC72" s="1230"/>
      <c r="CD72" s="1230"/>
      <c r="CE72" s="1230"/>
      <c r="CF72" s="1230" t="s">
        <v>551</v>
      </c>
      <c r="CG72" s="1230"/>
      <c r="CH72" s="1230"/>
      <c r="CI72" s="1230"/>
      <c r="CJ72" s="1230"/>
      <c r="CK72" s="1230"/>
      <c r="CL72" s="1230"/>
      <c r="CM72" s="1230"/>
      <c r="CN72" s="1230" t="s">
        <v>552</v>
      </c>
      <c r="CO72" s="1230"/>
      <c r="CP72" s="1230"/>
      <c r="CQ72" s="1230"/>
      <c r="CR72" s="1230"/>
      <c r="CS72" s="1230"/>
      <c r="CT72" s="1230"/>
      <c r="CU72" s="1230"/>
      <c r="CV72" s="1230" t="s">
        <v>553</v>
      </c>
      <c r="CW72" s="1230"/>
      <c r="CX72" s="1230"/>
      <c r="CY72" s="1230"/>
      <c r="CZ72" s="1230"/>
      <c r="DA72" s="1230"/>
      <c r="DB72" s="1230"/>
      <c r="DC72" s="1230"/>
    </row>
    <row r="73" spans="2:107" ht="13.5">
      <c r="B73" s="1222"/>
      <c r="G73" s="1237"/>
      <c r="H73" s="1237"/>
      <c r="I73" s="1237"/>
      <c r="J73" s="1237"/>
      <c r="K73" s="1234"/>
      <c r="L73" s="1234"/>
      <c r="M73" s="1234"/>
      <c r="N73" s="1234"/>
      <c r="AM73" s="1235"/>
      <c r="AN73" s="1229" t="s">
        <v>615</v>
      </c>
      <c r="AO73" s="1229"/>
      <c r="AP73" s="1229"/>
      <c r="AQ73" s="1229"/>
      <c r="AR73" s="1229"/>
      <c r="AS73" s="1229"/>
      <c r="AT73" s="1229"/>
      <c r="AU73" s="1229"/>
      <c r="AV73" s="1229"/>
      <c r="AW73" s="1229"/>
      <c r="AX73" s="1229"/>
      <c r="AY73" s="1229"/>
      <c r="AZ73" s="1229"/>
      <c r="BA73" s="1229"/>
      <c r="BB73" s="1229" t="s">
        <v>613</v>
      </c>
      <c r="BC73" s="1229"/>
      <c r="BD73" s="1229"/>
      <c r="BE73" s="1229"/>
      <c r="BF73" s="1229"/>
      <c r="BG73" s="1229"/>
      <c r="BH73" s="1229"/>
      <c r="BI73" s="1229"/>
      <c r="BJ73" s="1229"/>
      <c r="BK73" s="1229"/>
      <c r="BL73" s="1229"/>
      <c r="BM73" s="1229"/>
      <c r="BN73" s="1229"/>
      <c r="BO73" s="1229"/>
      <c r="BP73" s="1228">
        <v>8</v>
      </c>
      <c r="BQ73" s="1228"/>
      <c r="BR73" s="1228"/>
      <c r="BS73" s="1228"/>
      <c r="BT73" s="1228"/>
      <c r="BU73" s="1228"/>
      <c r="BV73" s="1228"/>
      <c r="BW73" s="1228"/>
      <c r="BX73" s="1228">
        <v>11.1</v>
      </c>
      <c r="BY73" s="1228"/>
      <c r="BZ73" s="1228"/>
      <c r="CA73" s="1228"/>
      <c r="CB73" s="1228"/>
      <c r="CC73" s="1228"/>
      <c r="CD73" s="1228"/>
      <c r="CE73" s="1228"/>
      <c r="CF73" s="1228">
        <v>4.5999999999999996</v>
      </c>
      <c r="CG73" s="1228"/>
      <c r="CH73" s="1228"/>
      <c r="CI73" s="1228"/>
      <c r="CJ73" s="1228"/>
      <c r="CK73" s="1228"/>
      <c r="CL73" s="1228"/>
      <c r="CM73" s="1228"/>
      <c r="CN73" s="1228">
        <v>31.3</v>
      </c>
      <c r="CO73" s="1228"/>
      <c r="CP73" s="1228"/>
      <c r="CQ73" s="1228"/>
      <c r="CR73" s="1228"/>
      <c r="CS73" s="1228"/>
      <c r="CT73" s="1228"/>
      <c r="CU73" s="1228"/>
      <c r="CV73" s="1228">
        <v>32.9</v>
      </c>
      <c r="CW73" s="1228"/>
      <c r="CX73" s="1228"/>
      <c r="CY73" s="1228"/>
      <c r="CZ73" s="1228"/>
      <c r="DA73" s="1228"/>
      <c r="DB73" s="1228"/>
      <c r="DC73" s="1228"/>
    </row>
    <row r="74" spans="2:107" ht="13.5">
      <c r="B74" s="1222"/>
      <c r="G74" s="1237"/>
      <c r="H74" s="1237"/>
      <c r="I74" s="1237"/>
      <c r="J74" s="1237"/>
      <c r="K74" s="1234"/>
      <c r="L74" s="1234"/>
      <c r="M74" s="1234"/>
      <c r="N74" s="1234"/>
      <c r="AM74" s="1235"/>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5">
      <c r="B75" s="1222"/>
      <c r="G75" s="1237"/>
      <c r="H75" s="1237"/>
      <c r="I75" s="1233"/>
      <c r="J75" s="1233"/>
      <c r="K75" s="1236"/>
      <c r="L75" s="1236"/>
      <c r="M75" s="1236"/>
      <c r="N75" s="1236"/>
      <c r="AM75" s="1235"/>
      <c r="AN75" s="1229"/>
      <c r="AO75" s="1229"/>
      <c r="AP75" s="1229"/>
      <c r="AQ75" s="1229"/>
      <c r="AR75" s="1229"/>
      <c r="AS75" s="1229"/>
      <c r="AT75" s="1229"/>
      <c r="AU75" s="1229"/>
      <c r="AV75" s="1229"/>
      <c r="AW75" s="1229"/>
      <c r="AX75" s="1229"/>
      <c r="AY75" s="1229"/>
      <c r="AZ75" s="1229"/>
      <c r="BA75" s="1229"/>
      <c r="BB75" s="1229" t="s">
        <v>612</v>
      </c>
      <c r="BC75" s="1229"/>
      <c r="BD75" s="1229"/>
      <c r="BE75" s="1229"/>
      <c r="BF75" s="1229"/>
      <c r="BG75" s="1229"/>
      <c r="BH75" s="1229"/>
      <c r="BI75" s="1229"/>
      <c r="BJ75" s="1229"/>
      <c r="BK75" s="1229"/>
      <c r="BL75" s="1229"/>
      <c r="BM75" s="1229"/>
      <c r="BN75" s="1229"/>
      <c r="BO75" s="1229"/>
      <c r="BP75" s="1228">
        <v>4.3</v>
      </c>
      <c r="BQ75" s="1228"/>
      <c r="BR75" s="1228"/>
      <c r="BS75" s="1228"/>
      <c r="BT75" s="1228"/>
      <c r="BU75" s="1228"/>
      <c r="BV75" s="1228"/>
      <c r="BW75" s="1228"/>
      <c r="BX75" s="1228">
        <v>4.8</v>
      </c>
      <c r="BY75" s="1228"/>
      <c r="BZ75" s="1228"/>
      <c r="CA75" s="1228"/>
      <c r="CB75" s="1228"/>
      <c r="CC75" s="1228"/>
      <c r="CD75" s="1228"/>
      <c r="CE75" s="1228"/>
      <c r="CF75" s="1228">
        <v>5.2</v>
      </c>
      <c r="CG75" s="1228"/>
      <c r="CH75" s="1228"/>
      <c r="CI75" s="1228"/>
      <c r="CJ75" s="1228"/>
      <c r="CK75" s="1228"/>
      <c r="CL75" s="1228"/>
      <c r="CM75" s="1228"/>
      <c r="CN75" s="1228">
        <v>5.6</v>
      </c>
      <c r="CO75" s="1228"/>
      <c r="CP75" s="1228"/>
      <c r="CQ75" s="1228"/>
      <c r="CR75" s="1228"/>
      <c r="CS75" s="1228"/>
      <c r="CT75" s="1228"/>
      <c r="CU75" s="1228"/>
      <c r="CV75" s="1228">
        <v>6.2</v>
      </c>
      <c r="CW75" s="1228"/>
      <c r="CX75" s="1228"/>
      <c r="CY75" s="1228"/>
      <c r="CZ75" s="1228"/>
      <c r="DA75" s="1228"/>
      <c r="DB75" s="1228"/>
      <c r="DC75" s="1228"/>
    </row>
    <row r="76" spans="2:107" ht="13.5">
      <c r="B76" s="1222"/>
      <c r="G76" s="1237"/>
      <c r="H76" s="1237"/>
      <c r="I76" s="1233"/>
      <c r="J76" s="1233"/>
      <c r="K76" s="1236"/>
      <c r="L76" s="1236"/>
      <c r="M76" s="1236"/>
      <c r="N76" s="1236"/>
      <c r="AM76" s="1235"/>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5">
      <c r="B77" s="1222"/>
      <c r="G77" s="1233"/>
      <c r="H77" s="1233"/>
      <c r="I77" s="1233"/>
      <c r="J77" s="1233"/>
      <c r="K77" s="1234"/>
      <c r="L77" s="1234"/>
      <c r="M77" s="1234"/>
      <c r="N77" s="1234"/>
      <c r="AN77" s="1230" t="s">
        <v>614</v>
      </c>
      <c r="AO77" s="1230"/>
      <c r="AP77" s="1230"/>
      <c r="AQ77" s="1230"/>
      <c r="AR77" s="1230"/>
      <c r="AS77" s="1230"/>
      <c r="AT77" s="1230"/>
      <c r="AU77" s="1230"/>
      <c r="AV77" s="1230"/>
      <c r="AW77" s="1230"/>
      <c r="AX77" s="1230"/>
      <c r="AY77" s="1230"/>
      <c r="AZ77" s="1230"/>
      <c r="BA77" s="1230"/>
      <c r="BB77" s="1229" t="s">
        <v>613</v>
      </c>
      <c r="BC77" s="1229"/>
      <c r="BD77" s="1229"/>
      <c r="BE77" s="1229"/>
      <c r="BF77" s="1229"/>
      <c r="BG77" s="1229"/>
      <c r="BH77" s="1229"/>
      <c r="BI77" s="1229"/>
      <c r="BJ77" s="1229"/>
      <c r="BK77" s="1229"/>
      <c r="BL77" s="1229"/>
      <c r="BM77" s="1229"/>
      <c r="BN77" s="1229"/>
      <c r="BO77" s="1229"/>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5">
      <c r="B78" s="1222"/>
      <c r="G78" s="1233"/>
      <c r="H78" s="1233"/>
      <c r="I78" s="1233"/>
      <c r="J78" s="1233"/>
      <c r="K78" s="1234"/>
      <c r="L78" s="1234"/>
      <c r="M78" s="1234"/>
      <c r="N78" s="1234"/>
      <c r="AN78" s="1230"/>
      <c r="AO78" s="1230"/>
      <c r="AP78" s="1230"/>
      <c r="AQ78" s="1230"/>
      <c r="AR78" s="1230"/>
      <c r="AS78" s="1230"/>
      <c r="AT78" s="1230"/>
      <c r="AU78" s="1230"/>
      <c r="AV78" s="1230"/>
      <c r="AW78" s="1230"/>
      <c r="AX78" s="1230"/>
      <c r="AY78" s="1230"/>
      <c r="AZ78" s="1230"/>
      <c r="BA78" s="1230"/>
      <c r="BB78" s="1229"/>
      <c r="BC78" s="1229"/>
      <c r="BD78" s="1229"/>
      <c r="BE78" s="1229"/>
      <c r="BF78" s="1229"/>
      <c r="BG78" s="1229"/>
      <c r="BH78" s="1229"/>
      <c r="BI78" s="1229"/>
      <c r="BJ78" s="1229"/>
      <c r="BK78" s="1229"/>
      <c r="BL78" s="1229"/>
      <c r="BM78" s="1229"/>
      <c r="BN78" s="1229"/>
      <c r="BO78" s="1229"/>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5">
      <c r="B79" s="1222"/>
      <c r="G79" s="1233"/>
      <c r="H79" s="1233"/>
      <c r="I79" s="1232"/>
      <c r="J79" s="1232"/>
      <c r="K79" s="1231"/>
      <c r="L79" s="1231"/>
      <c r="M79" s="1231"/>
      <c r="N79" s="1231"/>
      <c r="AN79" s="1230"/>
      <c r="AO79" s="1230"/>
      <c r="AP79" s="1230"/>
      <c r="AQ79" s="1230"/>
      <c r="AR79" s="1230"/>
      <c r="AS79" s="1230"/>
      <c r="AT79" s="1230"/>
      <c r="AU79" s="1230"/>
      <c r="AV79" s="1230"/>
      <c r="AW79" s="1230"/>
      <c r="AX79" s="1230"/>
      <c r="AY79" s="1230"/>
      <c r="AZ79" s="1230"/>
      <c r="BA79" s="1230"/>
      <c r="BB79" s="1229" t="s">
        <v>612</v>
      </c>
      <c r="BC79" s="1229"/>
      <c r="BD79" s="1229"/>
      <c r="BE79" s="1229"/>
      <c r="BF79" s="1229"/>
      <c r="BG79" s="1229"/>
      <c r="BH79" s="1229"/>
      <c r="BI79" s="1229"/>
      <c r="BJ79" s="1229"/>
      <c r="BK79" s="1229"/>
      <c r="BL79" s="1229"/>
      <c r="BM79" s="1229"/>
      <c r="BN79" s="1229"/>
      <c r="BO79" s="1229"/>
      <c r="BP79" s="1228">
        <v>7.4</v>
      </c>
      <c r="BQ79" s="1228"/>
      <c r="BR79" s="1228"/>
      <c r="BS79" s="1228"/>
      <c r="BT79" s="1228"/>
      <c r="BU79" s="1228"/>
      <c r="BV79" s="1228"/>
      <c r="BW79" s="1228"/>
      <c r="BX79" s="1228">
        <v>7.4</v>
      </c>
      <c r="BY79" s="1228"/>
      <c r="BZ79" s="1228"/>
      <c r="CA79" s="1228"/>
      <c r="CB79" s="1228"/>
      <c r="CC79" s="1228"/>
      <c r="CD79" s="1228"/>
      <c r="CE79" s="1228"/>
      <c r="CF79" s="1228">
        <v>8</v>
      </c>
      <c r="CG79" s="1228"/>
      <c r="CH79" s="1228"/>
      <c r="CI79" s="1228"/>
      <c r="CJ79" s="1228"/>
      <c r="CK79" s="1228"/>
      <c r="CL79" s="1228"/>
      <c r="CM79" s="1228"/>
      <c r="CN79" s="1228">
        <v>6.6</v>
      </c>
      <c r="CO79" s="1228"/>
      <c r="CP79" s="1228"/>
      <c r="CQ79" s="1228"/>
      <c r="CR79" s="1228"/>
      <c r="CS79" s="1228"/>
      <c r="CT79" s="1228"/>
      <c r="CU79" s="1228"/>
      <c r="CV79" s="1228">
        <v>6.8</v>
      </c>
      <c r="CW79" s="1228"/>
      <c r="CX79" s="1228"/>
      <c r="CY79" s="1228"/>
      <c r="CZ79" s="1228"/>
      <c r="DA79" s="1228"/>
      <c r="DB79" s="1228"/>
      <c r="DC79" s="1228"/>
    </row>
    <row r="80" spans="2:107" ht="13.5">
      <c r="B80" s="1222"/>
      <c r="G80" s="1233"/>
      <c r="H80" s="1233"/>
      <c r="I80" s="1232"/>
      <c r="J80" s="1232"/>
      <c r="K80" s="1231"/>
      <c r="L80" s="1231"/>
      <c r="M80" s="1231"/>
      <c r="N80" s="1231"/>
      <c r="AN80" s="1230"/>
      <c r="AO80" s="1230"/>
      <c r="AP80" s="1230"/>
      <c r="AQ80" s="1230"/>
      <c r="AR80" s="1230"/>
      <c r="AS80" s="1230"/>
      <c r="AT80" s="1230"/>
      <c r="AU80" s="1230"/>
      <c r="AV80" s="1230"/>
      <c r="AW80" s="1230"/>
      <c r="AX80" s="1230"/>
      <c r="AY80" s="1230"/>
      <c r="AZ80" s="1230"/>
      <c r="BA80" s="1230"/>
      <c r="BB80" s="1229"/>
      <c r="BC80" s="1229"/>
      <c r="BD80" s="1229"/>
      <c r="BE80" s="1229"/>
      <c r="BF80" s="1229"/>
      <c r="BG80" s="1229"/>
      <c r="BH80" s="1229"/>
      <c r="BI80" s="1229"/>
      <c r="BJ80" s="1229"/>
      <c r="BK80" s="1229"/>
      <c r="BL80" s="1229"/>
      <c r="BM80" s="1229"/>
      <c r="BN80" s="1229"/>
      <c r="BO80" s="1229"/>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5">
      <c r="B81" s="1222"/>
    </row>
    <row r="82" spans="2:109" ht="17.25">
      <c r="B82" s="1222"/>
      <c r="K82" s="1227"/>
      <c r="L82" s="1227"/>
      <c r="M82" s="1227"/>
      <c r="N82" s="1227"/>
      <c r="AQ82" s="1227"/>
      <c r="AR82" s="1227"/>
      <c r="AS82" s="1227"/>
      <c r="AT82" s="1227"/>
      <c r="BC82" s="1227"/>
      <c r="BD82" s="1227"/>
      <c r="BE82" s="1227"/>
      <c r="BF82" s="1227"/>
      <c r="BO82" s="1227"/>
      <c r="BP82" s="1227"/>
      <c r="BQ82" s="1227"/>
      <c r="BR82" s="1227"/>
      <c r="CA82" s="1227"/>
      <c r="CB82" s="1227"/>
      <c r="CC82" s="1227"/>
      <c r="CD82" s="1227"/>
      <c r="CM82" s="1227"/>
      <c r="CN82" s="1227"/>
      <c r="CO82" s="1227"/>
      <c r="CP82" s="1227"/>
      <c r="CY82" s="1227"/>
      <c r="CZ82" s="1227"/>
      <c r="DA82" s="1227"/>
      <c r="DB82" s="1227"/>
      <c r="DC82" s="1227"/>
    </row>
    <row r="83" spans="2:109" ht="13.5">
      <c r="B83" s="1226"/>
      <c r="C83" s="1225"/>
      <c r="D83" s="1225"/>
      <c r="E83" s="1225"/>
      <c r="F83" s="1225"/>
      <c r="G83" s="1225"/>
      <c r="H83" s="1225"/>
      <c r="I83" s="1225"/>
      <c r="J83" s="1225"/>
      <c r="K83" s="1225"/>
      <c r="L83" s="1225"/>
      <c r="M83" s="1225"/>
      <c r="N83" s="1225"/>
      <c r="O83" s="1225"/>
      <c r="P83" s="1225"/>
      <c r="Q83" s="1225"/>
      <c r="R83" s="1225"/>
      <c r="S83" s="1225"/>
      <c r="T83" s="1225"/>
      <c r="U83" s="1225"/>
      <c r="V83" s="1225"/>
      <c r="W83" s="1225"/>
      <c r="X83" s="1225"/>
      <c r="Y83" s="1225"/>
      <c r="Z83" s="1225"/>
      <c r="AA83" s="1225"/>
      <c r="AB83" s="1225"/>
      <c r="AC83" s="1225"/>
      <c r="AD83" s="1225"/>
      <c r="AE83" s="1225"/>
      <c r="AF83" s="1225"/>
      <c r="AG83" s="1225"/>
      <c r="AH83" s="1225"/>
      <c r="AI83" s="1225"/>
      <c r="AJ83" s="1225"/>
      <c r="AK83" s="1225"/>
      <c r="AL83" s="1225"/>
      <c r="AM83" s="1225"/>
      <c r="AN83" s="1225"/>
      <c r="AO83" s="1225"/>
      <c r="AP83" s="1225"/>
      <c r="AQ83" s="1225"/>
      <c r="AR83" s="1225"/>
      <c r="AS83" s="1225"/>
      <c r="AT83" s="1225"/>
      <c r="AU83" s="1225"/>
      <c r="AV83" s="1225"/>
      <c r="AW83" s="1225"/>
      <c r="AX83" s="1225"/>
      <c r="AY83" s="1225"/>
      <c r="AZ83" s="1225"/>
      <c r="BA83" s="1225"/>
      <c r="BB83" s="1225"/>
      <c r="BC83" s="1225"/>
      <c r="BD83" s="1225"/>
      <c r="BE83" s="1225"/>
      <c r="BF83" s="1225"/>
      <c r="BG83" s="1225"/>
      <c r="BH83" s="1225"/>
      <c r="BI83" s="1225"/>
      <c r="BJ83" s="1225"/>
      <c r="BK83" s="1225"/>
      <c r="BL83" s="1225"/>
      <c r="BM83" s="1225"/>
      <c r="BN83" s="1225"/>
      <c r="BO83" s="1225"/>
      <c r="BP83" s="1225"/>
      <c r="BQ83" s="1225"/>
      <c r="BR83" s="1225"/>
      <c r="BS83" s="1225"/>
      <c r="BT83" s="1225"/>
      <c r="BU83" s="1225"/>
      <c r="BV83" s="1225"/>
      <c r="BW83" s="1225"/>
      <c r="BX83" s="1225"/>
      <c r="BY83" s="1225"/>
      <c r="BZ83" s="1225"/>
      <c r="CA83" s="1225"/>
      <c r="CB83" s="1225"/>
      <c r="CC83" s="1225"/>
      <c r="CD83" s="1225"/>
      <c r="CE83" s="1225"/>
      <c r="CF83" s="1225"/>
      <c r="CG83" s="1225"/>
      <c r="CH83" s="1225"/>
      <c r="CI83" s="1225"/>
      <c r="CJ83" s="1225"/>
      <c r="CK83" s="1225"/>
      <c r="CL83" s="1225"/>
      <c r="CM83" s="1225"/>
      <c r="CN83" s="1225"/>
      <c r="CO83" s="1225"/>
      <c r="CP83" s="1225"/>
      <c r="CQ83" s="1225"/>
      <c r="CR83" s="1225"/>
      <c r="CS83" s="1225"/>
      <c r="CT83" s="1225"/>
      <c r="CU83" s="1225"/>
      <c r="CV83" s="1225"/>
      <c r="CW83" s="1225"/>
      <c r="CX83" s="1225"/>
      <c r="CY83" s="1225"/>
      <c r="CZ83" s="1225"/>
      <c r="DA83" s="1225"/>
      <c r="DB83" s="1225"/>
      <c r="DC83" s="1225"/>
      <c r="DD83" s="1224"/>
    </row>
    <row r="84" spans="2:109" ht="13.5">
      <c r="DD84" s="1221"/>
      <c r="DE84" s="1221"/>
    </row>
    <row r="85" spans="2:109" ht="13.5">
      <c r="DD85" s="1221"/>
      <c r="DE85" s="1221"/>
    </row>
  </sheetData>
  <sheetProtection algorithmName="SHA-512" hashValue="8+Y08A7qv6Tdv3JlAKPnu//guzMlp315k4p93na+xRW5FJCVAf4vQWla2CYfW11Dj1D8HCCxkvuFacy4jr0Fag==" saltValue="SnI5/lcZiqbd3c8VhBaZo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04C62-F2E6-47D3-BCCC-2975EB7CD22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59" customWidth="1"/>
    <col min="35" max="122" width="2.5" style="258" customWidth="1"/>
    <col min="123" max="16384" width="2.5" style="258" hidden="1"/>
  </cols>
  <sheetData>
    <row r="1" spans="1:34" ht="13.5" customHeight="1">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1:34">
      <c r="S2" s="258"/>
      <c r="AH2" s="258"/>
    </row>
    <row r="3" spans="1:34">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1:34"/>
    <row r="5" spans="1:34"/>
    <row r="6" spans="1:34"/>
    <row r="7" spans="1:34"/>
    <row r="8" spans="1:34"/>
    <row r="9" spans="1:34">
      <c r="AH9" s="258"/>
    </row>
    <row r="10" spans="1:34"/>
    <row r="11" spans="1:34"/>
    <row r="12" spans="1:34"/>
    <row r="13" spans="1:34"/>
    <row r="14" spans="1:34"/>
    <row r="15" spans="1:34"/>
    <row r="16" spans="1:34"/>
    <row r="17" spans="12:34">
      <c r="AH17" s="258"/>
    </row>
    <row r="18" spans="12:34"/>
    <row r="19" spans="12:34"/>
    <row r="20" spans="12:34">
      <c r="AH20" s="258"/>
    </row>
    <row r="21" spans="12:34">
      <c r="AH21" s="258"/>
    </row>
    <row r="22" spans="12:34"/>
    <row r="23" spans="12:34"/>
    <row r="24" spans="12:34">
      <c r="Q24" s="258"/>
    </row>
    <row r="25" spans="12:34"/>
    <row r="26" spans="12:34"/>
    <row r="27" spans="12:34"/>
    <row r="28" spans="12:34">
      <c r="O28" s="258"/>
      <c r="T28" s="258"/>
      <c r="AH28" s="258"/>
    </row>
    <row r="29" spans="12:34"/>
    <row r="30" spans="12:34"/>
    <row r="31" spans="12:34">
      <c r="Q31" s="258"/>
    </row>
    <row r="32" spans="12:34">
      <c r="L32" s="258"/>
    </row>
    <row r="33" spans="2:34">
      <c r="C33" s="258"/>
      <c r="E33" s="258"/>
      <c r="G33" s="258"/>
      <c r="I33" s="258"/>
      <c r="X33" s="258"/>
    </row>
    <row r="34" spans="2:34">
      <c r="B34" s="258"/>
      <c r="P34" s="258"/>
      <c r="R34" s="258"/>
      <c r="T34" s="258"/>
    </row>
    <row r="35" spans="2:34">
      <c r="D35" s="258"/>
      <c r="W35" s="258"/>
      <c r="AC35" s="258"/>
      <c r="AD35" s="258"/>
      <c r="AE35" s="258"/>
      <c r="AF35" s="258"/>
      <c r="AG35" s="258"/>
      <c r="AH35" s="258"/>
    </row>
    <row r="36" spans="2:34">
      <c r="H36" s="258"/>
      <c r="J36" s="258"/>
      <c r="K36" s="258"/>
      <c r="M36" s="258"/>
      <c r="Y36" s="258"/>
      <c r="Z36" s="258"/>
      <c r="AA36" s="258"/>
      <c r="AB36" s="258"/>
      <c r="AC36" s="258"/>
      <c r="AD36" s="258"/>
      <c r="AE36" s="258"/>
      <c r="AF36" s="258"/>
      <c r="AG36" s="258"/>
      <c r="AH36" s="258"/>
    </row>
    <row r="37" spans="2:34">
      <c r="AH37" s="258"/>
    </row>
    <row r="38" spans="2:34">
      <c r="AG38" s="258"/>
      <c r="AH38" s="258"/>
    </row>
    <row r="39" spans="2:34"/>
    <row r="40" spans="2:34">
      <c r="X40" s="258"/>
    </row>
    <row r="41" spans="2:34">
      <c r="R41" s="258"/>
    </row>
    <row r="42" spans="2:34">
      <c r="W42" s="258"/>
    </row>
    <row r="43" spans="2:34">
      <c r="Y43" s="258"/>
      <c r="Z43" s="258"/>
      <c r="AA43" s="258"/>
      <c r="AB43" s="258"/>
      <c r="AC43" s="258"/>
      <c r="AD43" s="258"/>
      <c r="AE43" s="258"/>
      <c r="AF43" s="258"/>
      <c r="AG43" s="258"/>
      <c r="AH43" s="258"/>
    </row>
    <row r="44" spans="2:34">
      <c r="AH44" s="258"/>
    </row>
    <row r="45" spans="2:34">
      <c r="X45" s="258"/>
    </row>
    <row r="46" spans="2:34"/>
    <row r="47" spans="2:34"/>
    <row r="48" spans="2:34">
      <c r="W48" s="258"/>
      <c r="Y48" s="258"/>
      <c r="Z48" s="258"/>
      <c r="AA48" s="258"/>
      <c r="AB48" s="258"/>
      <c r="AC48" s="258"/>
      <c r="AD48" s="258"/>
      <c r="AE48" s="258"/>
      <c r="AF48" s="258"/>
      <c r="AG48" s="258"/>
      <c r="AH48" s="258"/>
    </row>
    <row r="49" spans="28:34"/>
    <row r="50" spans="28:34">
      <c r="AE50" s="258"/>
      <c r="AF50" s="258"/>
      <c r="AG50" s="258"/>
      <c r="AH50" s="258"/>
    </row>
    <row r="51" spans="28:34">
      <c r="AC51" s="258"/>
      <c r="AD51" s="258"/>
      <c r="AE51" s="258"/>
      <c r="AF51" s="258"/>
      <c r="AG51" s="258"/>
      <c r="AH51" s="258"/>
    </row>
    <row r="52" spans="28:34"/>
    <row r="53" spans="28:34">
      <c r="AF53" s="258"/>
      <c r="AG53" s="258"/>
      <c r="AH53" s="258"/>
    </row>
    <row r="54" spans="28:34">
      <c r="AH54" s="258"/>
    </row>
    <row r="55" spans="28:34"/>
    <row r="56" spans="28:34">
      <c r="AB56" s="258"/>
      <c r="AC56" s="258"/>
      <c r="AD56" s="258"/>
      <c r="AE56" s="258"/>
      <c r="AF56" s="258"/>
      <c r="AG56" s="258"/>
      <c r="AH56" s="258"/>
    </row>
    <row r="57" spans="28:34">
      <c r="AH57" s="258"/>
    </row>
    <row r="58" spans="28:34">
      <c r="AH58" s="258"/>
    </row>
    <row r="59" spans="28:34"/>
    <row r="60" spans="28:34"/>
    <row r="61" spans="28:34"/>
    <row r="62" spans="28:34"/>
    <row r="63" spans="28:34">
      <c r="AH63" s="258"/>
    </row>
    <row r="64" spans="28:34">
      <c r="AG64" s="258"/>
      <c r="AH64" s="258"/>
    </row>
    <row r="65" spans="28:34"/>
    <row r="66" spans="28:34"/>
    <row r="67" spans="28:34"/>
    <row r="68" spans="28:34">
      <c r="AB68" s="258"/>
      <c r="AC68" s="258"/>
      <c r="AD68" s="258"/>
      <c r="AE68" s="258"/>
      <c r="AF68" s="258"/>
      <c r="AG68" s="258"/>
      <c r="AH68" s="258"/>
    </row>
    <row r="69" spans="28:34">
      <c r="AF69" s="258"/>
      <c r="AG69" s="258"/>
      <c r="AH69" s="258"/>
    </row>
    <row r="70" spans="28:34"/>
    <row r="71" spans="28:34"/>
    <row r="72" spans="28:34"/>
    <row r="73" spans="28:34"/>
    <row r="74" spans="28:34"/>
    <row r="75" spans="28:34">
      <c r="AH75" s="258"/>
    </row>
    <row r="76" spans="28:34">
      <c r="AF76" s="258"/>
      <c r="AG76" s="258"/>
      <c r="AH76" s="258"/>
    </row>
    <row r="77" spans="28:34">
      <c r="AG77" s="258"/>
      <c r="AH77" s="258"/>
    </row>
    <row r="78" spans="28:34"/>
    <row r="79" spans="28:34"/>
    <row r="80" spans="28:34"/>
    <row r="81" spans="25:34"/>
    <row r="82" spans="25:34">
      <c r="Y82" s="258"/>
    </row>
    <row r="83" spans="25:34">
      <c r="Y83" s="258"/>
      <c r="Z83" s="258"/>
      <c r="AA83" s="258"/>
      <c r="AB83" s="258"/>
      <c r="AC83" s="258"/>
      <c r="AD83" s="258"/>
      <c r="AE83" s="258"/>
      <c r="AF83" s="258"/>
      <c r="AG83" s="258"/>
      <c r="AH83" s="258"/>
    </row>
    <row r="84" spans="25:34"/>
    <row r="85" spans="25:34"/>
    <row r="86" spans="25:34"/>
    <row r="87" spans="25:34"/>
    <row r="88" spans="25:34">
      <c r="AH88" s="258"/>
    </row>
    <row r="89" spans="25:34"/>
    <row r="90" spans="25:34"/>
    <row r="91" spans="25:34"/>
    <row r="92" spans="25:34" ht="13.5" customHeight="1"/>
    <row r="93" spans="25:34" ht="13.5" customHeight="1"/>
    <row r="94" spans="25:34" ht="13.5" customHeight="1">
      <c r="AF94" s="258"/>
      <c r="AG94" s="258"/>
      <c r="AH94" s="258"/>
    </row>
    <row r="95" spans="25:34" ht="13.5" customHeight="1">
      <c r="AH95" s="258"/>
    </row>
    <row r="96" spans="25:34" ht="13.5" customHeight="1"/>
    <row r="97" spans="33:34" ht="13.5" customHeight="1"/>
    <row r="98" spans="33:34" ht="13.5" customHeight="1"/>
    <row r="99" spans="33:34" ht="13.5" customHeight="1"/>
    <row r="100" spans="33:34" ht="13.5" customHeight="1"/>
    <row r="101" spans="33:34" ht="13.5" customHeight="1">
      <c r="AH101" s="258"/>
    </row>
    <row r="102" spans="33:34" ht="13.5" customHeight="1"/>
    <row r="103" spans="33:34" ht="13.5" customHeight="1"/>
    <row r="104" spans="33:34" ht="13.5" customHeight="1">
      <c r="AG104" s="258"/>
      <c r="AH104" s="25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8"/>
    </row>
    <row r="117" spans="34:122" ht="13.5" customHeight="1"/>
    <row r="118" spans="34:122" ht="13.5" customHeight="1"/>
    <row r="119" spans="34:122" ht="13.5" customHeight="1"/>
    <row r="120" spans="34:122" ht="13.5" customHeight="1">
      <c r="AH120" s="258"/>
    </row>
    <row r="121" spans="34:122" ht="13.5" customHeight="1">
      <c r="AH121" s="258"/>
    </row>
    <row r="122" spans="34:122" ht="13.5" customHeight="1"/>
    <row r="123" spans="34:122" ht="13.5" customHeight="1"/>
    <row r="124" spans="34:122" ht="13.5" customHeight="1"/>
    <row r="125" spans="34:122" ht="13.5" customHeight="1">
      <c r="DR125" s="258" t="s">
        <v>496</v>
      </c>
    </row>
  </sheetData>
  <sheetProtection algorithmName="SHA-512" hashValue="hzdsV28gGQrAvMvDeccL6pBc6iyFf1YnJ8+a5l3VidMhZiXkaF3PXVvx9jlksdoatBfxPlNpNzPnwOby0xs6ZQ==" saltValue="M3ViiHGY3nWRWuyb0py9V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98BC5-1544-4E1D-9E66-868060B132E8}">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59" customWidth="1"/>
    <col min="35" max="122" width="2.5" style="258" customWidth="1"/>
    <col min="123" max="16384" width="2.5" style="258" hidden="1"/>
  </cols>
  <sheetData>
    <row r="1" spans="2:34" ht="13.5" customHeight="1">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2:34">
      <c r="S2" s="258"/>
      <c r="AH2" s="258"/>
    </row>
    <row r="3" spans="2:34">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2:34"/>
    <row r="5" spans="2:34"/>
    <row r="6" spans="2:34"/>
    <row r="7" spans="2:34"/>
    <row r="8" spans="2:34"/>
    <row r="9" spans="2:34">
      <c r="AH9" s="258"/>
    </row>
    <row r="10" spans="2:34"/>
    <row r="11" spans="2:34"/>
    <row r="12" spans="2:34"/>
    <row r="13" spans="2:34"/>
    <row r="14" spans="2:34"/>
    <row r="15" spans="2:34"/>
    <row r="16" spans="2:34"/>
    <row r="17" spans="12:34">
      <c r="AH17" s="258"/>
    </row>
    <row r="18" spans="12:34"/>
    <row r="19" spans="12:34"/>
    <row r="20" spans="12:34">
      <c r="AH20" s="258"/>
    </row>
    <row r="21" spans="12:34">
      <c r="AH21" s="258"/>
    </row>
    <row r="22" spans="12:34"/>
    <row r="23" spans="12:34"/>
    <row r="24" spans="12:34">
      <c r="Q24" s="258"/>
    </row>
    <row r="25" spans="12:34"/>
    <row r="26" spans="12:34"/>
    <row r="27" spans="12:34"/>
    <row r="28" spans="12:34">
      <c r="O28" s="258"/>
      <c r="T28" s="258"/>
      <c r="AH28" s="258"/>
    </row>
    <row r="29" spans="12:34"/>
    <row r="30" spans="12:34"/>
    <row r="31" spans="12:34">
      <c r="Q31" s="258"/>
    </row>
    <row r="32" spans="12:34">
      <c r="L32" s="258"/>
    </row>
    <row r="33" spans="2:34">
      <c r="C33" s="258"/>
      <c r="E33" s="258"/>
      <c r="G33" s="258"/>
      <c r="I33" s="258"/>
      <c r="X33" s="258"/>
    </row>
    <row r="34" spans="2:34">
      <c r="B34" s="258"/>
      <c r="P34" s="258"/>
      <c r="R34" s="258"/>
      <c r="T34" s="258"/>
    </row>
    <row r="35" spans="2:34">
      <c r="D35" s="258"/>
      <c r="W35" s="258"/>
      <c r="AC35" s="258"/>
      <c r="AD35" s="258"/>
      <c r="AE35" s="258"/>
      <c r="AF35" s="258"/>
      <c r="AG35" s="258"/>
      <c r="AH35" s="258"/>
    </row>
    <row r="36" spans="2:34">
      <c r="H36" s="258"/>
      <c r="J36" s="258"/>
      <c r="K36" s="258"/>
      <c r="M36" s="258"/>
      <c r="Y36" s="258"/>
      <c r="Z36" s="258"/>
      <c r="AA36" s="258"/>
      <c r="AB36" s="258"/>
      <c r="AC36" s="258"/>
      <c r="AD36" s="258"/>
      <c r="AE36" s="258"/>
      <c r="AF36" s="258"/>
      <c r="AG36" s="258"/>
      <c r="AH36" s="258"/>
    </row>
    <row r="37" spans="2:34">
      <c r="AH37" s="258"/>
    </row>
    <row r="38" spans="2:34">
      <c r="AG38" s="258"/>
      <c r="AH38" s="258"/>
    </row>
    <row r="39" spans="2:34"/>
    <row r="40" spans="2:34">
      <c r="X40" s="258"/>
    </row>
    <row r="41" spans="2:34">
      <c r="R41" s="258"/>
    </row>
    <row r="42" spans="2:34">
      <c r="W42" s="258"/>
    </row>
    <row r="43" spans="2:34">
      <c r="Y43" s="258"/>
      <c r="Z43" s="258"/>
      <c r="AA43" s="258"/>
      <c r="AB43" s="258"/>
      <c r="AC43" s="258"/>
      <c r="AD43" s="258"/>
      <c r="AE43" s="258"/>
      <c r="AF43" s="258"/>
      <c r="AG43" s="258"/>
      <c r="AH43" s="258"/>
    </row>
    <row r="44" spans="2:34">
      <c r="AH44" s="258"/>
    </row>
    <row r="45" spans="2:34">
      <c r="X45" s="258"/>
    </row>
    <row r="46" spans="2:34"/>
    <row r="47" spans="2:34"/>
    <row r="48" spans="2:34">
      <c r="W48" s="258"/>
      <c r="Y48" s="258"/>
      <c r="Z48" s="258"/>
      <c r="AA48" s="258"/>
      <c r="AB48" s="258"/>
      <c r="AC48" s="258"/>
      <c r="AD48" s="258"/>
      <c r="AE48" s="258"/>
      <c r="AF48" s="258"/>
      <c r="AG48" s="258"/>
      <c r="AH48" s="258"/>
    </row>
    <row r="49" spans="28:34"/>
    <row r="50" spans="28:34">
      <c r="AE50" s="258"/>
      <c r="AF50" s="258"/>
      <c r="AG50" s="258"/>
      <c r="AH50" s="258"/>
    </row>
    <row r="51" spans="28:34">
      <c r="AC51" s="258"/>
      <c r="AD51" s="258"/>
      <c r="AE51" s="258"/>
      <c r="AF51" s="258"/>
      <c r="AG51" s="258"/>
      <c r="AH51" s="258"/>
    </row>
    <row r="52" spans="28:34"/>
    <row r="53" spans="28:34">
      <c r="AF53" s="258"/>
      <c r="AG53" s="258"/>
      <c r="AH53" s="258"/>
    </row>
    <row r="54" spans="28:34">
      <c r="AH54" s="258"/>
    </row>
    <row r="55" spans="28:34"/>
    <row r="56" spans="28:34">
      <c r="AB56" s="258"/>
      <c r="AC56" s="258"/>
      <c r="AD56" s="258"/>
      <c r="AE56" s="258"/>
      <c r="AF56" s="258"/>
      <c r="AG56" s="258"/>
      <c r="AH56" s="258"/>
    </row>
    <row r="57" spans="28:34">
      <c r="AH57" s="258"/>
    </row>
    <row r="58" spans="28:34">
      <c r="AH58" s="258"/>
    </row>
    <row r="59" spans="28:34">
      <c r="AG59" s="258"/>
      <c r="AH59" s="258"/>
    </row>
    <row r="60" spans="28:34"/>
    <row r="61" spans="28:34"/>
    <row r="62" spans="28:34"/>
    <row r="63" spans="28:34">
      <c r="AH63" s="258"/>
    </row>
    <row r="64" spans="28:34">
      <c r="AG64" s="258"/>
      <c r="AH64" s="258"/>
    </row>
    <row r="65" spans="28:34"/>
    <row r="66" spans="28:34"/>
    <row r="67" spans="28:34"/>
    <row r="68" spans="28:34">
      <c r="AB68" s="258"/>
      <c r="AC68" s="258"/>
      <c r="AD68" s="258"/>
      <c r="AE68" s="258"/>
      <c r="AF68" s="258"/>
      <c r="AG68" s="258"/>
      <c r="AH68" s="258"/>
    </row>
    <row r="69" spans="28:34">
      <c r="AF69" s="258"/>
      <c r="AG69" s="258"/>
      <c r="AH69" s="258"/>
    </row>
    <row r="70" spans="28:34"/>
    <row r="71" spans="28:34"/>
    <row r="72" spans="28:34"/>
    <row r="73" spans="28:34"/>
    <row r="74" spans="28:34"/>
    <row r="75" spans="28:34">
      <c r="AH75" s="258"/>
    </row>
    <row r="76" spans="28:34">
      <c r="AF76" s="258"/>
      <c r="AG76" s="258"/>
      <c r="AH76" s="258"/>
    </row>
    <row r="77" spans="28:34">
      <c r="AG77" s="258"/>
      <c r="AH77" s="258"/>
    </row>
    <row r="78" spans="28:34"/>
    <row r="79" spans="28:34"/>
    <row r="80" spans="28:34"/>
    <row r="81" spans="25:34"/>
    <row r="82" spans="25:34">
      <c r="Y82" s="258"/>
    </row>
    <row r="83" spans="25:34">
      <c r="Y83" s="258"/>
      <c r="Z83" s="258"/>
      <c r="AA83" s="258"/>
      <c r="AB83" s="258"/>
      <c r="AC83" s="258"/>
      <c r="AD83" s="258"/>
      <c r="AE83" s="258"/>
      <c r="AF83" s="258"/>
      <c r="AG83" s="258"/>
      <c r="AH83" s="258"/>
    </row>
    <row r="84" spans="25:34"/>
    <row r="85" spans="25:34"/>
    <row r="86" spans="25:34"/>
    <row r="87" spans="25:34"/>
    <row r="88" spans="25:34">
      <c r="AH88" s="258"/>
    </row>
    <row r="89" spans="25:34"/>
    <row r="90" spans="25:34"/>
    <row r="91" spans="25:34"/>
    <row r="92" spans="25:34" ht="13.5" customHeight="1"/>
    <row r="93" spans="25:34" ht="13.5" customHeight="1"/>
    <row r="94" spans="25:34" ht="13.5" customHeight="1">
      <c r="AF94" s="258"/>
      <c r="AG94" s="258"/>
      <c r="AH94" s="258"/>
    </row>
    <row r="95" spans="25:34" ht="13.5" customHeight="1">
      <c r="AH95" s="258"/>
    </row>
    <row r="96" spans="25:34" ht="13.5" customHeight="1"/>
    <row r="97" spans="33:34" ht="13.5" customHeight="1"/>
    <row r="98" spans="33:34" ht="13.5" customHeight="1"/>
    <row r="99" spans="33:34" ht="13.5" customHeight="1"/>
    <row r="100" spans="33:34" ht="13.5" customHeight="1"/>
    <row r="101" spans="33:34" ht="13.5" customHeight="1">
      <c r="AH101" s="258"/>
    </row>
    <row r="102" spans="33:34" ht="13.5" customHeight="1"/>
    <row r="103" spans="33:34" ht="13.5" customHeight="1"/>
    <row r="104" spans="33:34" ht="13.5" customHeight="1">
      <c r="AG104" s="258"/>
      <c r="AH104" s="25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8"/>
    </row>
    <row r="117" spans="34:122" ht="13.5" customHeight="1"/>
    <row r="118" spans="34:122" ht="13.5" customHeight="1"/>
    <row r="119" spans="34:122" ht="13.5" customHeight="1"/>
    <row r="120" spans="34:122" ht="13.5" customHeight="1">
      <c r="AH120" s="258"/>
    </row>
    <row r="121" spans="34:122" ht="13.5" customHeight="1">
      <c r="AH121" s="258"/>
    </row>
    <row r="122" spans="34:122" ht="13.5" customHeight="1"/>
    <row r="123" spans="34:122" ht="13.5" customHeight="1"/>
    <row r="124" spans="34:122" ht="13.5" customHeight="1"/>
    <row r="125" spans="34:122" ht="13.5" customHeight="1">
      <c r="DR125" s="258" t="s">
        <v>496</v>
      </c>
    </row>
  </sheetData>
  <sheetProtection algorithmName="SHA-512" hashValue="/1pVHg74JmuoGNtmFFdstCWlZ+zhpFRBItGHwj5A4vndkCvfUvnWGSuMG7BzIyK/Cv+x2w/rkJp8NVThHB4+Mw==" saltValue="QW74KviGj5/9Cvkh4UBg6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3" customWidth="1"/>
    <col min="2" max="8" width="13.375" style="143" customWidth="1"/>
    <col min="9" max="16384" width="11.125" style="143"/>
  </cols>
  <sheetData>
    <row r="1" spans="1:8">
      <c r="A1" s="137"/>
      <c r="B1" s="138"/>
      <c r="C1" s="139"/>
      <c r="D1" s="140"/>
      <c r="E1" s="141"/>
      <c r="F1" s="141"/>
      <c r="G1" s="141"/>
      <c r="H1" s="142"/>
    </row>
    <row r="2" spans="1:8">
      <c r="A2" s="144"/>
      <c r="B2" s="145"/>
      <c r="C2" s="146"/>
      <c r="D2" s="147" t="s">
        <v>54</v>
      </c>
      <c r="E2" s="148"/>
      <c r="F2" s="149" t="s">
        <v>546</v>
      </c>
      <c r="G2" s="150"/>
      <c r="H2" s="151"/>
    </row>
    <row r="3" spans="1:8">
      <c r="A3" s="147" t="s">
        <v>539</v>
      </c>
      <c r="B3" s="152"/>
      <c r="C3" s="153"/>
      <c r="D3" s="154">
        <v>110787</v>
      </c>
      <c r="E3" s="155"/>
      <c r="F3" s="156">
        <v>289738</v>
      </c>
      <c r="G3" s="157"/>
      <c r="H3" s="158"/>
    </row>
    <row r="4" spans="1:8">
      <c r="A4" s="159"/>
      <c r="B4" s="160"/>
      <c r="C4" s="161"/>
      <c r="D4" s="162">
        <v>67848</v>
      </c>
      <c r="E4" s="163"/>
      <c r="F4" s="164">
        <v>156238</v>
      </c>
      <c r="G4" s="165"/>
      <c r="H4" s="166"/>
    </row>
    <row r="5" spans="1:8">
      <c r="A5" s="147" t="s">
        <v>541</v>
      </c>
      <c r="B5" s="152"/>
      <c r="C5" s="153"/>
      <c r="D5" s="154">
        <v>173383</v>
      </c>
      <c r="E5" s="155"/>
      <c r="F5" s="156">
        <v>316937</v>
      </c>
      <c r="G5" s="157"/>
      <c r="H5" s="158"/>
    </row>
    <row r="6" spans="1:8">
      <c r="A6" s="159"/>
      <c r="B6" s="160"/>
      <c r="C6" s="161"/>
      <c r="D6" s="162">
        <v>137497</v>
      </c>
      <c r="E6" s="163"/>
      <c r="F6" s="164">
        <v>199150</v>
      </c>
      <c r="G6" s="165"/>
      <c r="H6" s="166"/>
    </row>
    <row r="7" spans="1:8">
      <c r="A7" s="147" t="s">
        <v>542</v>
      </c>
      <c r="B7" s="152"/>
      <c r="C7" s="153"/>
      <c r="D7" s="154">
        <v>186024</v>
      </c>
      <c r="E7" s="155"/>
      <c r="F7" s="156">
        <v>332350</v>
      </c>
      <c r="G7" s="157"/>
      <c r="H7" s="158"/>
    </row>
    <row r="8" spans="1:8">
      <c r="A8" s="159"/>
      <c r="B8" s="160"/>
      <c r="C8" s="161"/>
      <c r="D8" s="162">
        <v>141373</v>
      </c>
      <c r="E8" s="163"/>
      <c r="F8" s="164">
        <v>200453</v>
      </c>
      <c r="G8" s="165"/>
      <c r="H8" s="166"/>
    </row>
    <row r="9" spans="1:8">
      <c r="A9" s="147" t="s">
        <v>543</v>
      </c>
      <c r="B9" s="152"/>
      <c r="C9" s="153"/>
      <c r="D9" s="154">
        <v>605110</v>
      </c>
      <c r="E9" s="155"/>
      <c r="F9" s="156">
        <v>362690</v>
      </c>
      <c r="G9" s="157"/>
      <c r="H9" s="158"/>
    </row>
    <row r="10" spans="1:8">
      <c r="A10" s="159"/>
      <c r="B10" s="160"/>
      <c r="C10" s="161"/>
      <c r="D10" s="162">
        <v>526009</v>
      </c>
      <c r="E10" s="163"/>
      <c r="F10" s="164">
        <v>172580</v>
      </c>
      <c r="G10" s="165"/>
      <c r="H10" s="166"/>
    </row>
    <row r="11" spans="1:8">
      <c r="A11" s="147" t="s">
        <v>544</v>
      </c>
      <c r="B11" s="152"/>
      <c r="C11" s="153"/>
      <c r="D11" s="154">
        <v>296522</v>
      </c>
      <c r="E11" s="155"/>
      <c r="F11" s="156">
        <v>296093</v>
      </c>
      <c r="G11" s="157"/>
      <c r="H11" s="158"/>
    </row>
    <row r="12" spans="1:8">
      <c r="A12" s="159"/>
      <c r="B12" s="160"/>
      <c r="C12" s="167"/>
      <c r="D12" s="162">
        <v>245750</v>
      </c>
      <c r="E12" s="163"/>
      <c r="F12" s="164">
        <v>140545</v>
      </c>
      <c r="G12" s="165"/>
      <c r="H12" s="166"/>
    </row>
    <row r="13" spans="1:8">
      <c r="A13" s="147"/>
      <c r="B13" s="152"/>
      <c r="C13" s="168"/>
      <c r="D13" s="169">
        <v>274365</v>
      </c>
      <c r="E13" s="170"/>
      <c r="F13" s="171">
        <v>319562</v>
      </c>
      <c r="G13" s="172"/>
      <c r="H13" s="158"/>
    </row>
    <row r="14" spans="1:8">
      <c r="A14" s="159"/>
      <c r="B14" s="160"/>
      <c r="C14" s="161"/>
      <c r="D14" s="162">
        <v>223695</v>
      </c>
      <c r="E14" s="163"/>
      <c r="F14" s="164">
        <v>173793</v>
      </c>
      <c r="G14" s="165"/>
      <c r="H14" s="166"/>
    </row>
    <row r="17" spans="1:11">
      <c r="A17" s="143" t="s">
        <v>55</v>
      </c>
    </row>
    <row r="18" spans="1:11">
      <c r="A18" s="173"/>
      <c r="B18" s="173" t="str">
        <f>実質収支比率等に係る経年分析!F$46</f>
        <v>H30</v>
      </c>
      <c r="C18" s="173" t="str">
        <f>実質収支比率等に係る経年分析!G$46</f>
        <v>R01</v>
      </c>
      <c r="D18" s="173" t="str">
        <f>実質収支比率等に係る経年分析!H$46</f>
        <v>R02</v>
      </c>
      <c r="E18" s="173" t="str">
        <f>実質収支比率等に係る経年分析!I$46</f>
        <v>R03</v>
      </c>
      <c r="F18" s="173" t="str">
        <f>実質収支比率等に係る経年分析!J$46</f>
        <v>R04</v>
      </c>
    </row>
    <row r="19" spans="1:11">
      <c r="A19" s="173" t="s">
        <v>56</v>
      </c>
      <c r="B19" s="173">
        <f>ROUND(VALUE(SUBSTITUTE(実質収支比率等に係る経年分析!F$48,"▲","-")),2)</f>
        <v>3.02</v>
      </c>
      <c r="C19" s="173">
        <f>ROUND(VALUE(SUBSTITUTE(実質収支比率等に係る経年分析!G$48,"▲","-")),2)</f>
        <v>3.26</v>
      </c>
      <c r="D19" s="173">
        <f>ROUND(VALUE(SUBSTITUTE(実質収支比率等に係る経年分析!H$48,"▲","-")),2)</f>
        <v>2.94</v>
      </c>
      <c r="E19" s="173">
        <f>ROUND(VALUE(SUBSTITUTE(実質収支比率等に係る経年分析!I$48,"▲","-")),2)</f>
        <v>9.0500000000000007</v>
      </c>
      <c r="F19" s="173">
        <f>ROUND(VALUE(SUBSTITUTE(実質収支比率等に係る経年分析!J$48,"▲","-")),2)</f>
        <v>5.64</v>
      </c>
    </row>
    <row r="20" spans="1:11">
      <c r="A20" s="173" t="s">
        <v>57</v>
      </c>
      <c r="B20" s="173">
        <f>ROUND(VALUE(SUBSTITUTE(実質収支比率等に係る経年分析!F$47,"▲","-")),2)</f>
        <v>40.69</v>
      </c>
      <c r="C20" s="173">
        <f>ROUND(VALUE(SUBSTITUTE(実質収支比率等に係る経年分析!G$47,"▲","-")),2)</f>
        <v>40.74</v>
      </c>
      <c r="D20" s="173">
        <f>ROUND(VALUE(SUBSTITUTE(実質収支比率等に係る経年分析!H$47,"▲","-")),2)</f>
        <v>40.299999999999997</v>
      </c>
      <c r="E20" s="173">
        <f>ROUND(VALUE(SUBSTITUTE(実質収支比率等に係る経年分析!I$47,"▲","-")),2)</f>
        <v>38.619999999999997</v>
      </c>
      <c r="F20" s="173">
        <f>ROUND(VALUE(SUBSTITUTE(実質収支比率等に係る経年分析!J$47,"▲","-")),2)</f>
        <v>44.46</v>
      </c>
    </row>
    <row r="21" spans="1:11">
      <c r="A21" s="173" t="s">
        <v>58</v>
      </c>
      <c r="B21" s="173">
        <f>IF(ISNUMBER(VALUE(SUBSTITUTE(実質収支比率等に係る経年分析!F$49,"▲","-"))),ROUND(VALUE(SUBSTITUTE(実質収支比率等に係る経年分析!F$49,"▲","-")),2),NA())</f>
        <v>-3.3</v>
      </c>
      <c r="C21" s="173">
        <f>IF(ISNUMBER(VALUE(SUBSTITUTE(実質収支比率等に係る経年分析!G$49,"▲","-"))),ROUND(VALUE(SUBSTITUTE(実質収支比率等に係る経年分析!G$49,"▲","-")),2),NA())</f>
        <v>-2.1</v>
      </c>
      <c r="D21" s="173">
        <f>IF(ISNUMBER(VALUE(SUBSTITUTE(実質収支比率等に係る経年分析!H$49,"▲","-"))),ROUND(VALUE(SUBSTITUTE(実質収支比率等に係る経年分析!H$49,"▲","-")),2),NA())</f>
        <v>-0.06</v>
      </c>
      <c r="E21" s="173">
        <f>IF(ISNUMBER(VALUE(SUBSTITUTE(実質収支比率等に係る経年分析!I$49,"▲","-"))),ROUND(VALUE(SUBSTITUTE(実質収支比率等に係る経年分析!I$49,"▲","-")),2),NA())</f>
        <v>6.43</v>
      </c>
      <c r="F21" s="173">
        <f>IF(ISNUMBER(VALUE(SUBSTITUTE(実質収支比率等に係る経年分析!J$49,"▲","-"))),ROUND(VALUE(SUBSTITUTE(実質収支比率等に係る経年分析!J$49,"▲","-")),2),NA())</f>
        <v>-3.46</v>
      </c>
    </row>
    <row r="24" spans="1:11">
      <c r="A24" s="143" t="s">
        <v>59</v>
      </c>
    </row>
    <row r="25" spans="1:11">
      <c r="A25" s="174"/>
      <c r="B25" s="174" t="str">
        <f>連結実質赤字比率に係る赤字・黒字の構成分析!F$33</f>
        <v>H30</v>
      </c>
      <c r="C25" s="174"/>
      <c r="D25" s="174" t="str">
        <f>連結実質赤字比率に係る赤字・黒字の構成分析!G$33</f>
        <v>R01</v>
      </c>
      <c r="E25" s="174"/>
      <c r="F25" s="174" t="str">
        <f>連結実質赤字比率に係る赤字・黒字の構成分析!H$33</f>
        <v>R02</v>
      </c>
      <c r="G25" s="174"/>
      <c r="H25" s="174" t="str">
        <f>連結実質赤字比率に係る赤字・黒字の構成分析!I$33</f>
        <v>R03</v>
      </c>
      <c r="I25" s="174"/>
      <c r="J25" s="174" t="str">
        <f>連結実質赤字比率に係る赤字・黒字の構成分析!J$33</f>
        <v>R04</v>
      </c>
      <c r="K25" s="174"/>
    </row>
    <row r="26" spans="1:11">
      <c r="A26" s="174"/>
      <c r="B26" s="174" t="s">
        <v>60</v>
      </c>
      <c r="C26" s="174" t="s">
        <v>61</v>
      </c>
      <c r="D26" s="174" t="s">
        <v>60</v>
      </c>
      <c r="E26" s="174" t="s">
        <v>61</v>
      </c>
      <c r="F26" s="174" t="s">
        <v>60</v>
      </c>
      <c r="G26" s="174" t="s">
        <v>61</v>
      </c>
      <c r="H26" s="174" t="s">
        <v>60</v>
      </c>
      <c r="I26" s="174" t="s">
        <v>61</v>
      </c>
      <c r="J26" s="174" t="s">
        <v>60</v>
      </c>
      <c r="K26" s="174" t="s">
        <v>61</v>
      </c>
    </row>
    <row r="27" spans="1:11">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#VALUE!</v>
      </c>
      <c r="C27" s="174" t="e">
        <f>IF(ROUND(VALUE(SUBSTITUTE(連結実質赤字比率に係る赤字・黒字の構成分析!F$43,"▲", "-")), 2) &gt;= 0, ABS(ROUND(VALUE(SUBSTITUTE(連結実質赤字比率に係る赤字・黒字の構成分析!F$43,"▲", "-")), 2)), NA())</f>
        <v>#VALUE!</v>
      </c>
      <c r="D27" s="174" t="e">
        <f>IF(ROUND(VALUE(SUBSTITUTE(連結実質赤字比率に係る赤字・黒字の構成分析!G$43,"▲", "-")), 2) &lt; 0, ABS(ROUND(VALUE(SUBSTITUTE(連結実質赤字比率に係る赤字・黒字の構成分析!G$43,"▲", "-")), 2)), NA())</f>
        <v>#VALUE!</v>
      </c>
      <c r="E27" s="174" t="e">
        <f>IF(ROUND(VALUE(SUBSTITUTE(連結実質赤字比率に係る赤字・黒字の構成分析!G$43,"▲", "-")), 2) &gt;= 0, ABS(ROUND(VALUE(SUBSTITUTE(連結実質赤字比率に係る赤字・黒字の構成分析!G$43,"▲", "-")), 2)), NA())</f>
        <v>#VALUE!</v>
      </c>
      <c r="F27" s="174" t="e">
        <f>IF(ROUND(VALUE(SUBSTITUTE(連結実質赤字比率に係る赤字・黒字の構成分析!H$43,"▲", "-")), 2) &lt; 0, ABS(ROUND(VALUE(SUBSTITUTE(連結実質赤字比率に係る赤字・黒字の構成分析!H$43,"▲", "-")), 2)), NA())</f>
        <v>#VALUE!</v>
      </c>
      <c r="G27" s="174" t="e">
        <f>IF(ROUND(VALUE(SUBSTITUTE(連結実質赤字比率に係る赤字・黒字の構成分析!H$43,"▲", "-")), 2) &gt;= 0, ABS(ROUND(VALUE(SUBSTITUTE(連結実質赤字比率に係る赤字・黒字の構成分析!H$43,"▲", "-")), 2)), NA())</f>
        <v>#VALUE!</v>
      </c>
      <c r="H27" s="174" t="e">
        <f>IF(ROUND(VALUE(SUBSTITUTE(連結実質赤字比率に係る赤字・黒字の構成分析!I$43,"▲", "-")), 2) &lt; 0, ABS(ROUND(VALUE(SUBSTITUTE(連結実質赤字比率に係る赤字・黒字の構成分析!I$43,"▲", "-")), 2)), NA())</f>
        <v>#VALUE!</v>
      </c>
      <c r="I27" s="174" t="e">
        <f>IF(ROUND(VALUE(SUBSTITUTE(連結実質赤字比率に係る赤字・黒字の構成分析!I$43,"▲", "-")), 2) &gt;= 0, ABS(ROUND(VALUE(SUBSTITUTE(連結実質赤字比率に係る赤字・黒字の構成分析!I$43,"▲", "-")), 2)), NA())</f>
        <v>#VALUE!</v>
      </c>
      <c r="J27" s="174" t="e">
        <f>IF(ROUND(VALUE(SUBSTITUTE(連結実質赤字比率に係る赤字・黒字の構成分析!J$43,"▲", "-")), 2) &lt; 0, ABS(ROUND(VALUE(SUBSTITUTE(連結実質赤字比率に係る赤字・黒字の構成分析!J$43,"▲", "-")), 2)), NA())</f>
        <v>#VALUE!</v>
      </c>
      <c r="K27" s="174" t="e">
        <f>IF(ROUND(VALUE(SUBSTITUTE(連結実質赤字比率に係る赤字・黒字の構成分析!J$43,"▲", "-")), 2) &gt;= 0, ABS(ROUND(VALUE(SUBSTITUTE(連結実質赤字比率に係る赤字・黒字の構成分析!J$43,"▲", "-")), 2)), NA())</f>
        <v>#VALUE!</v>
      </c>
    </row>
    <row r="28" spans="1:11">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c r="A29" s="174" t="e">
        <f>IF(連結実質赤字比率に係る赤字・黒字の構成分析!C$41="",NA(),連結実質赤字比率に係る赤字・黒字の構成分析!C$41)</f>
        <v>#N/A</v>
      </c>
      <c r="B29" s="174" t="e">
        <f>IF(ROUND(VALUE(SUBSTITUTE(連結実質赤字比率に係る赤字・黒字の構成分析!F$41,"▲", "-")), 2) &lt; 0, ABS(ROUND(VALUE(SUBSTITUTE(連結実質赤字比率に係る赤字・黒字の構成分析!F$41,"▲", "-")), 2)), NA())</f>
        <v>#VALUE!</v>
      </c>
      <c r="C29" s="174" t="e">
        <f>IF(ROUND(VALUE(SUBSTITUTE(連結実質赤字比率に係る赤字・黒字の構成分析!F$41,"▲", "-")), 2) &gt;= 0, ABS(ROUND(VALUE(SUBSTITUTE(連結実質赤字比率に係る赤字・黒字の構成分析!F$41,"▲", "-")), 2)), NA())</f>
        <v>#VALUE!</v>
      </c>
      <c r="D29" s="174" t="e">
        <f>IF(ROUND(VALUE(SUBSTITUTE(連結実質赤字比率に係る赤字・黒字の構成分析!G$41,"▲", "-")), 2) &lt; 0, ABS(ROUND(VALUE(SUBSTITUTE(連結実質赤字比率に係る赤字・黒字の構成分析!G$41,"▲", "-")), 2)), NA())</f>
        <v>#VALUE!</v>
      </c>
      <c r="E29" s="174" t="e">
        <f>IF(ROUND(VALUE(SUBSTITUTE(連結実質赤字比率に係る赤字・黒字の構成分析!G$41,"▲", "-")), 2) &gt;= 0, ABS(ROUND(VALUE(SUBSTITUTE(連結実質赤字比率に係る赤字・黒字の構成分析!G$41,"▲", "-")), 2)), NA())</f>
        <v>#VALUE!</v>
      </c>
      <c r="F29" s="174" t="e">
        <f>IF(ROUND(VALUE(SUBSTITUTE(連結実質赤字比率に係る赤字・黒字の構成分析!H$41,"▲", "-")), 2) &lt; 0, ABS(ROUND(VALUE(SUBSTITUTE(連結実質赤字比率に係る赤字・黒字の構成分析!H$41,"▲", "-")), 2)), NA())</f>
        <v>#VALUE!</v>
      </c>
      <c r="G29" s="174" t="e">
        <f>IF(ROUND(VALUE(SUBSTITUTE(連結実質赤字比率に係る赤字・黒字の構成分析!H$41,"▲", "-")), 2) &gt;= 0, ABS(ROUND(VALUE(SUBSTITUTE(連結実質赤字比率に係る赤字・黒字の構成分析!H$41,"▲", "-")), 2)), NA())</f>
        <v>#VALUE!</v>
      </c>
      <c r="H29" s="174" t="e">
        <f>IF(ROUND(VALUE(SUBSTITUTE(連結実質赤字比率に係る赤字・黒字の構成分析!I$41,"▲", "-")), 2) &lt; 0, ABS(ROUND(VALUE(SUBSTITUTE(連結実質赤字比率に係る赤字・黒字の構成分析!I$41,"▲", "-")), 2)), NA())</f>
        <v>#VALUE!</v>
      </c>
      <c r="I29" s="174" t="e">
        <f>IF(ROUND(VALUE(SUBSTITUTE(連結実質赤字比率に係る赤字・黒字の構成分析!I$41,"▲", "-")), 2) &gt;= 0, ABS(ROUND(VALUE(SUBSTITUTE(連結実質赤字比率に係る赤字・黒字の構成分析!I$41,"▲", "-")), 2)), NA())</f>
        <v>#VALUE!</v>
      </c>
      <c r="J29" s="174" t="e">
        <f>IF(ROUND(VALUE(SUBSTITUTE(連結実質赤字比率に係る赤字・黒字の構成分析!J$41,"▲", "-")), 2) &lt; 0, ABS(ROUND(VALUE(SUBSTITUTE(連結実質赤字比率に係る赤字・黒字の構成分析!J$41,"▲", "-")), 2)), NA())</f>
        <v>#VALUE!</v>
      </c>
      <c r="K29" s="174" t="e">
        <f>IF(ROUND(VALUE(SUBSTITUTE(連結実質赤字比率に係る赤字・黒字の構成分析!J$41,"▲", "-")), 2) &gt;= 0, ABS(ROUND(VALUE(SUBSTITUTE(連結実質赤字比率に係る赤字・黒字の構成分析!J$41,"▲", "-")), 2)), NA())</f>
        <v>#VALUE!</v>
      </c>
    </row>
    <row r="30" spans="1:11">
      <c r="A30" s="174" t="str">
        <f>IF(連結実質赤字比率に係る赤字・黒字の構成分析!C$40="",NA(),連結実質赤字比率に係る赤字・黒字の構成分析!C$40)</f>
        <v>後期高齢者医療保険事業特別会計</v>
      </c>
      <c r="B30" s="174" t="e">
        <f>IF(ROUND(VALUE(SUBSTITUTE(連結実質赤字比率に係る赤字・黒字の構成分析!F$40,"▲", "-")), 2) &lt; 0, ABS(ROUND(VALUE(SUBSTITUTE(連結実質赤字比率に係る赤字・黒字の構成分析!F$40,"▲", "-")), 2)), NA())</f>
        <v>#N/A</v>
      </c>
      <c r="C30" s="174">
        <f>IF(ROUND(VALUE(SUBSTITUTE(連結実質赤字比率に係る赤字・黒字の構成分析!F$40,"▲", "-")), 2) &gt;= 0, ABS(ROUND(VALUE(SUBSTITUTE(連結実質赤字比率に係る赤字・黒字の構成分析!F$40,"▲", "-")), 2)), NA())</f>
        <v>0.06</v>
      </c>
      <c r="D30" s="174" t="e">
        <f>IF(ROUND(VALUE(SUBSTITUTE(連結実質赤字比率に係る赤字・黒字の構成分析!G$40,"▲", "-")), 2) &lt; 0, ABS(ROUND(VALUE(SUBSTITUTE(連結実質赤字比率に係る赤字・黒字の構成分析!G$40,"▲", "-")), 2)), NA())</f>
        <v>#N/A</v>
      </c>
      <c r="E30" s="174">
        <f>IF(ROUND(VALUE(SUBSTITUTE(連結実質赤字比率に係る赤字・黒字の構成分析!G$40,"▲", "-")), 2) &gt;= 0, ABS(ROUND(VALUE(SUBSTITUTE(連結実質赤字比率に係る赤字・黒字の構成分析!G$40,"▲", "-")), 2)), NA())</f>
        <v>0.08</v>
      </c>
      <c r="F30" s="174" t="e">
        <f>IF(ROUND(VALUE(SUBSTITUTE(連結実質赤字比率に係る赤字・黒字の構成分析!H$40,"▲", "-")), 2) &lt; 0, ABS(ROUND(VALUE(SUBSTITUTE(連結実質赤字比率に係る赤字・黒字の構成分析!H$40,"▲", "-")), 2)), NA())</f>
        <v>#N/A</v>
      </c>
      <c r="G30" s="174">
        <f>IF(ROUND(VALUE(SUBSTITUTE(連結実質赤字比率に係る赤字・黒字の構成分析!H$40,"▲", "-")), 2) &gt;= 0, ABS(ROUND(VALUE(SUBSTITUTE(連結実質赤字比率に係る赤字・黒字の構成分析!H$40,"▲", "-")), 2)), NA())</f>
        <v>0.06</v>
      </c>
      <c r="H30" s="174" t="e">
        <f>IF(ROUND(VALUE(SUBSTITUTE(連結実質赤字比率に係る赤字・黒字の構成分析!I$40,"▲", "-")), 2) &lt; 0, ABS(ROUND(VALUE(SUBSTITUTE(連結実質赤字比率に係る赤字・黒字の構成分析!I$40,"▲", "-")), 2)), NA())</f>
        <v>#N/A</v>
      </c>
      <c r="I30" s="174">
        <f>IF(ROUND(VALUE(SUBSTITUTE(連結実質赤字比率に係る赤字・黒字の構成分析!I$40,"▲", "-")), 2) &gt;= 0, ABS(ROUND(VALUE(SUBSTITUTE(連結実質赤字比率に係る赤字・黒字の構成分析!I$40,"▲", "-")), 2)), NA())</f>
        <v>0.06</v>
      </c>
      <c r="J30" s="174" t="e">
        <f>IF(ROUND(VALUE(SUBSTITUTE(連結実質赤字比率に係る赤字・黒字の構成分析!J$40,"▲", "-")), 2) &lt; 0, ABS(ROUND(VALUE(SUBSTITUTE(連結実質赤字比率に係る赤字・黒字の構成分析!J$40,"▲", "-")), 2)), NA())</f>
        <v>#N/A</v>
      </c>
      <c r="K30" s="174">
        <f>IF(ROUND(VALUE(SUBSTITUTE(連結実質赤字比率に係る赤字・黒字の構成分析!J$40,"▲", "-")), 2) &gt;= 0, ABS(ROUND(VALUE(SUBSTITUTE(連結実質赤字比率に係る赤字・黒字の構成分析!J$40,"▲", "-")), 2)), NA())</f>
        <v>0.06</v>
      </c>
    </row>
    <row r="31" spans="1:11">
      <c r="A31" s="174" t="str">
        <f>IF(連結実質赤字比率に係る赤字・黒字の構成分析!C$39="",NA(),連結実質赤字比率に係る赤字・黒字の構成分析!C$39)</f>
        <v>国民健康保険中央診療所特別会計</v>
      </c>
      <c r="B31" s="174" t="e">
        <f>IF(ROUND(VALUE(SUBSTITUTE(連結実質赤字比率に係る赤字・黒字の構成分析!F$39,"▲", "-")), 2) &lt; 0, ABS(ROUND(VALUE(SUBSTITUTE(連結実質赤字比率に係る赤字・黒字の構成分析!F$39,"▲", "-")), 2)), NA())</f>
        <v>#N/A</v>
      </c>
      <c r="C31" s="174">
        <f>IF(ROUND(VALUE(SUBSTITUTE(連結実質赤字比率に係る赤字・黒字の構成分析!F$39,"▲", "-")), 2) &gt;= 0, ABS(ROUND(VALUE(SUBSTITUTE(連結実質赤字比率に係る赤字・黒字の構成分析!F$39,"▲", "-")), 2)), NA())</f>
        <v>0.04</v>
      </c>
      <c r="D31" s="174" t="e">
        <f>IF(ROUND(VALUE(SUBSTITUTE(連結実質赤字比率に係る赤字・黒字の構成分析!G$39,"▲", "-")), 2) &lt; 0, ABS(ROUND(VALUE(SUBSTITUTE(連結実質赤字比率に係る赤字・黒字の構成分析!G$39,"▲", "-")), 2)), NA())</f>
        <v>#N/A</v>
      </c>
      <c r="E31" s="174">
        <f>IF(ROUND(VALUE(SUBSTITUTE(連結実質赤字比率に係る赤字・黒字の構成分析!G$39,"▲", "-")), 2) &gt;= 0, ABS(ROUND(VALUE(SUBSTITUTE(連結実質赤字比率に係る赤字・黒字の構成分析!G$39,"▲", "-")), 2)), NA())</f>
        <v>0.08</v>
      </c>
      <c r="F31" s="174" t="e">
        <f>IF(ROUND(VALUE(SUBSTITUTE(連結実質赤字比率に係る赤字・黒字の構成分析!H$39,"▲", "-")), 2) &lt; 0, ABS(ROUND(VALUE(SUBSTITUTE(連結実質赤字比率に係る赤字・黒字の構成分析!H$39,"▲", "-")), 2)), NA())</f>
        <v>#N/A</v>
      </c>
      <c r="G31" s="174">
        <f>IF(ROUND(VALUE(SUBSTITUTE(連結実質赤字比率に係る赤字・黒字の構成分析!H$39,"▲", "-")), 2) &gt;= 0, ABS(ROUND(VALUE(SUBSTITUTE(連結実質赤字比率に係る赤字・黒字の構成分析!H$39,"▲", "-")), 2)), NA())</f>
        <v>0.34</v>
      </c>
      <c r="H31" s="174" t="e">
        <f>IF(ROUND(VALUE(SUBSTITUTE(連結実質赤字比率に係る赤字・黒字の構成分析!I$39,"▲", "-")), 2) &lt; 0, ABS(ROUND(VALUE(SUBSTITUTE(連結実質赤字比率に係る赤字・黒字の構成分析!I$39,"▲", "-")), 2)), NA())</f>
        <v>#N/A</v>
      </c>
      <c r="I31" s="174">
        <f>IF(ROUND(VALUE(SUBSTITUTE(連結実質赤字比率に係る赤字・黒字の構成分析!I$39,"▲", "-")), 2) &gt;= 0, ABS(ROUND(VALUE(SUBSTITUTE(連結実質赤字比率に係る赤字・黒字の構成分析!I$39,"▲", "-")), 2)), NA())</f>
        <v>0.24</v>
      </c>
      <c r="J31" s="174" t="e">
        <f>IF(ROUND(VALUE(SUBSTITUTE(連結実質赤字比率に係る赤字・黒字の構成分析!J$39,"▲", "-")), 2) &lt; 0, ABS(ROUND(VALUE(SUBSTITUTE(連結実質赤字比率に係る赤字・黒字の構成分析!J$39,"▲", "-")), 2)), NA())</f>
        <v>#N/A</v>
      </c>
      <c r="K31" s="174">
        <f>IF(ROUND(VALUE(SUBSTITUTE(連結実質赤字比率に係る赤字・黒字の構成分析!J$39,"▲", "-")), 2) &gt;= 0, ABS(ROUND(VALUE(SUBSTITUTE(連結実質赤字比率に係る赤字・黒字の構成分析!J$39,"▲", "-")), 2)), NA())</f>
        <v>0.15</v>
      </c>
    </row>
    <row r="32" spans="1:11">
      <c r="A32" s="174" t="str">
        <f>IF(連結実質赤字比率に係る赤字・黒字の構成分析!C$38="",NA(),連結実質赤字比率に係る赤字・黒字の構成分析!C$38)</f>
        <v>国民健康保険特別会計</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0.92</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1.76</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1.45</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0.94</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1.56</v>
      </c>
    </row>
    <row r="33" spans="1:16">
      <c r="A33" s="174" t="str">
        <f>IF(連結実質赤字比率に係る赤字・黒字の構成分析!C$37="",NA(),連結実質赤字比率に係る赤字・黒字の構成分析!C$37)</f>
        <v>介護保険特別会計</v>
      </c>
      <c r="B33" s="174" t="e">
        <f>IF(ROUND(VALUE(SUBSTITUTE(連結実質赤字比率に係る赤字・黒字の構成分析!F$37,"▲", "-")), 2) &lt; 0, ABS(ROUND(VALUE(SUBSTITUTE(連結実質赤字比率に係る赤字・黒字の構成分析!F$37,"▲", "-")), 2)), NA())</f>
        <v>#N/A</v>
      </c>
      <c r="C33" s="174">
        <f>IF(ROUND(VALUE(SUBSTITUTE(連結実質赤字比率に係る赤字・黒字の構成分析!F$37,"▲", "-")), 2) &gt;= 0, ABS(ROUND(VALUE(SUBSTITUTE(連結実質赤字比率に係る赤字・黒字の構成分析!F$37,"▲", "-")), 2)), NA())</f>
        <v>1.37</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0.97</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1.41</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1.05</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2.08</v>
      </c>
    </row>
    <row r="34" spans="1:16">
      <c r="A34" s="174" t="str">
        <f>IF(連結実質赤字比率に係る赤字・黒字の構成分析!C$36="",NA(),連結実質赤字比率に係る赤字・黒字の構成分析!C$36)</f>
        <v>簡易水道特別会計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0.83</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0.94</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0.89</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0.62</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5.26</v>
      </c>
    </row>
    <row r="35" spans="1:16">
      <c r="A35" s="174" t="str">
        <f>IF(連結実質赤字比率に係る赤字・黒字の構成分析!C$35="",NA(),連結実質赤字比率に係る赤字・黒字の構成分析!C$35)</f>
        <v>一般会計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4.99</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5.25</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4.8</v>
      </c>
      <c r="H35" s="174" t="e">
        <f>IF(ROUND(VALUE(SUBSTITUTE(連結実質赤字比率に係る赤字・黒字の構成分析!I$35,"▲", "-")), 2) &lt; 0, ABS(ROUND(VALUE(SUBSTITUTE(連結実質赤字比率に係る赤字・黒字の構成分析!I$35,"▲", "-")), 2)), NA())</f>
        <v>#N/A</v>
      </c>
      <c r="I35" s="174">
        <f>IF(ROUND(VALUE(SUBSTITUTE(連結実質赤字比率に係る赤字・黒字の構成分析!I$35,"▲", "-")), 2) &gt;= 0, ABS(ROUND(VALUE(SUBSTITUTE(連結実質赤字比率に係る赤字・黒字の構成分析!I$35,"▲", "-")), 2)), NA())</f>
        <v>10.64</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7.16</v>
      </c>
    </row>
    <row r="36" spans="1:16">
      <c r="A36" s="174" t="str">
        <f>IF(連結実質赤字比率に係る赤字・黒字の構成分析!C$34="",NA(),連結実質赤字比率に係る赤字・黒字の構成分析!C$34)</f>
        <v>住宅新築資金等貸付事業特別会計</v>
      </c>
      <c r="B36" s="174">
        <f>IF(ROUND(VALUE(SUBSTITUTE(連結実質赤字比率に係る赤字・黒字の構成分析!F$34,"▲", "-")), 2) &lt; 0, ABS(ROUND(VALUE(SUBSTITUTE(連結実質赤字比率に係る赤字・黒字の構成分析!F$34,"▲", "-")), 2)), NA())</f>
        <v>1.97</v>
      </c>
      <c r="C36" s="174" t="e">
        <f>IF(ROUND(VALUE(SUBSTITUTE(連結実質赤字比率に係る赤字・黒字の構成分析!F$34,"▲", "-")), 2) &gt;= 0, ABS(ROUND(VALUE(SUBSTITUTE(連結実質赤字比率に係る赤字・黒字の構成分析!F$34,"▲", "-")), 2)), NA())</f>
        <v>#N/A</v>
      </c>
      <c r="D36" s="174">
        <f>IF(ROUND(VALUE(SUBSTITUTE(連結実質赤字比率に係る赤字・黒字の構成分析!G$34,"▲", "-")), 2) &lt; 0, ABS(ROUND(VALUE(SUBSTITUTE(連結実質赤字比率に係る赤字・黒字の構成分析!G$34,"▲", "-")), 2)), NA())</f>
        <v>1.99</v>
      </c>
      <c r="E36" s="174" t="e">
        <f>IF(ROUND(VALUE(SUBSTITUTE(連結実質赤字比率に係る赤字・黒字の構成分析!G$34,"▲", "-")), 2) &gt;= 0, ABS(ROUND(VALUE(SUBSTITUTE(連結実質赤字比率に係る赤字・黒字の構成分析!G$34,"▲", "-")), 2)), NA())</f>
        <v>#N/A</v>
      </c>
      <c r="F36" s="174">
        <f>IF(ROUND(VALUE(SUBSTITUTE(連結実質赤字比率に係る赤字・黒字の構成分析!H$34,"▲", "-")), 2) &lt; 0, ABS(ROUND(VALUE(SUBSTITUTE(連結実質赤字比率に係る赤字・黒字の構成分析!H$34,"▲", "-")), 2)), NA())</f>
        <v>1.86</v>
      </c>
      <c r="G36" s="174" t="e">
        <f>IF(ROUND(VALUE(SUBSTITUTE(連結実質赤字比率に係る赤字・黒字の構成分析!H$34,"▲", "-")), 2) &gt;= 0, ABS(ROUND(VALUE(SUBSTITUTE(連結実質赤字比率に係る赤字・黒字の構成分析!H$34,"▲", "-")), 2)), NA())</f>
        <v>#N/A</v>
      </c>
      <c r="H36" s="174">
        <f>IF(ROUND(VALUE(SUBSTITUTE(連結実質赤字比率に係る赤字・黒字の構成分析!I$34,"▲", "-")), 2) &lt; 0, ABS(ROUND(VALUE(SUBSTITUTE(連結実質赤字比率に係る赤字・黒字の構成分析!I$34,"▲", "-")), 2)), NA())</f>
        <v>1.59</v>
      </c>
      <c r="I36" s="174" t="e">
        <f>IF(ROUND(VALUE(SUBSTITUTE(連結実質赤字比率に係る赤字・黒字の構成分析!I$34,"▲", "-")), 2) &gt;= 0, ABS(ROUND(VALUE(SUBSTITUTE(連結実質赤字比率に係る赤字・黒字の構成分析!I$34,"▲", "-")), 2)), NA())</f>
        <v>#N/A</v>
      </c>
      <c r="J36" s="174">
        <f>IF(ROUND(VALUE(SUBSTITUTE(連結実質赤字比率に係る赤字・黒字の構成分析!J$34,"▲", "-")), 2) &lt; 0, ABS(ROUND(VALUE(SUBSTITUTE(連結実質赤字比率に係る赤字・黒字の構成分析!J$34,"▲", "-")), 2)), NA())</f>
        <v>1.52</v>
      </c>
      <c r="K36" s="174" t="e">
        <f>IF(ROUND(VALUE(SUBSTITUTE(連結実質赤字比率に係る赤字・黒字の構成分析!J$34,"▲", "-")), 2) &gt;= 0, ABS(ROUND(VALUE(SUBSTITUTE(連結実質赤字比率に係る赤字・黒字の構成分析!J$34,"▲", "-")), 2)), NA())</f>
        <v>#N/A</v>
      </c>
    </row>
    <row r="39" spans="1:16">
      <c r="A39" s="143" t="s">
        <v>62</v>
      </c>
    </row>
    <row r="40" spans="1:16">
      <c r="A40" s="175"/>
      <c r="B40" s="175" t="str">
        <f>'実質公債費比率（分子）の構造'!K$44</f>
        <v>H30</v>
      </c>
      <c r="C40" s="175"/>
      <c r="D40" s="175"/>
      <c r="E40" s="175" t="str">
        <f>'実質公債費比率（分子）の構造'!L$44</f>
        <v>R01</v>
      </c>
      <c r="F40" s="175"/>
      <c r="G40" s="175"/>
      <c r="H40" s="175" t="str">
        <f>'実質公債費比率（分子）の構造'!M$44</f>
        <v>R02</v>
      </c>
      <c r="I40" s="175"/>
      <c r="J40" s="175"/>
      <c r="K40" s="175" t="str">
        <f>'実質公債費比率（分子）の構造'!N$44</f>
        <v>R03</v>
      </c>
      <c r="L40" s="175"/>
      <c r="M40" s="175"/>
      <c r="N40" s="175" t="str">
        <f>'実質公債費比率（分子）の構造'!O$44</f>
        <v>R04</v>
      </c>
      <c r="O40" s="175"/>
      <c r="P40" s="175"/>
    </row>
    <row r="41" spans="1:16">
      <c r="A41" s="175"/>
      <c r="B41" s="175" t="s">
        <v>63</v>
      </c>
      <c r="C41" s="175"/>
      <c r="D41" s="175" t="s">
        <v>64</v>
      </c>
      <c r="E41" s="175" t="s">
        <v>63</v>
      </c>
      <c r="F41" s="175"/>
      <c r="G41" s="175" t="s">
        <v>64</v>
      </c>
      <c r="H41" s="175" t="s">
        <v>63</v>
      </c>
      <c r="I41" s="175"/>
      <c r="J41" s="175" t="s">
        <v>64</v>
      </c>
      <c r="K41" s="175" t="s">
        <v>63</v>
      </c>
      <c r="L41" s="175"/>
      <c r="M41" s="175" t="s">
        <v>64</v>
      </c>
      <c r="N41" s="175" t="s">
        <v>63</v>
      </c>
      <c r="O41" s="175"/>
      <c r="P41" s="175" t="s">
        <v>64</v>
      </c>
    </row>
    <row r="42" spans="1:16">
      <c r="A42" s="175" t="s">
        <v>65</v>
      </c>
      <c r="B42" s="175"/>
      <c r="C42" s="175"/>
      <c r="D42" s="175">
        <f>'実質公債費比率（分子）の構造'!K$52</f>
        <v>311</v>
      </c>
      <c r="E42" s="175"/>
      <c r="F42" s="175"/>
      <c r="G42" s="175">
        <f>'実質公債費比率（分子）の構造'!L$52</f>
        <v>327</v>
      </c>
      <c r="H42" s="175"/>
      <c r="I42" s="175"/>
      <c r="J42" s="175">
        <f>'実質公債費比率（分子）の構造'!M$52</f>
        <v>356</v>
      </c>
      <c r="K42" s="175"/>
      <c r="L42" s="175"/>
      <c r="M42" s="175">
        <f>'実質公債費比率（分子）の構造'!N$52</f>
        <v>419</v>
      </c>
      <c r="N42" s="175"/>
      <c r="O42" s="175"/>
      <c r="P42" s="175">
        <f>'実質公債費比率（分子）の構造'!O$52</f>
        <v>430</v>
      </c>
    </row>
    <row r="43" spans="1:16">
      <c r="A43" s="175" t="s">
        <v>66</v>
      </c>
      <c r="B43" s="175" t="str">
        <f>'実質公債費比率（分子）の構造'!K$51</f>
        <v>-</v>
      </c>
      <c r="C43" s="175"/>
      <c r="D43" s="175"/>
      <c r="E43" s="175" t="str">
        <f>'実質公債費比率（分子）の構造'!L$51</f>
        <v>-</v>
      </c>
      <c r="F43" s="175"/>
      <c r="G43" s="175"/>
      <c r="H43" s="175" t="str">
        <f>'実質公債費比率（分子）の構造'!M$51</f>
        <v>-</v>
      </c>
      <c r="I43" s="175"/>
      <c r="J43" s="175"/>
      <c r="K43" s="175" t="str">
        <f>'実質公債費比率（分子）の構造'!N$51</f>
        <v>-</v>
      </c>
      <c r="L43" s="175"/>
      <c r="M43" s="175"/>
      <c r="N43" s="175" t="str">
        <f>'実質公債費比率（分子）の構造'!O$51</f>
        <v>-</v>
      </c>
      <c r="O43" s="175"/>
      <c r="P43" s="175"/>
    </row>
    <row r="44" spans="1:16">
      <c r="A44" s="175" t="s">
        <v>67</v>
      </c>
      <c r="B44" s="175">
        <f>'実質公債費比率（分子）の構造'!K$50</f>
        <v>6</v>
      </c>
      <c r="C44" s="175"/>
      <c r="D44" s="175"/>
      <c r="E44" s="175">
        <f>'実質公債費比率（分子）の構造'!L$50</f>
        <v>6</v>
      </c>
      <c r="F44" s="175"/>
      <c r="G44" s="175"/>
      <c r="H44" s="175">
        <f>'実質公債費比率（分子）の構造'!M$50</f>
        <v>3</v>
      </c>
      <c r="I44" s="175"/>
      <c r="J44" s="175"/>
      <c r="K44" s="175">
        <f>'実質公債費比率（分子）の構造'!N$50</f>
        <v>2</v>
      </c>
      <c r="L44" s="175"/>
      <c r="M44" s="175"/>
      <c r="N44" s="175">
        <f>'実質公債費比率（分子）の構造'!O$50</f>
        <v>1</v>
      </c>
      <c r="O44" s="175"/>
      <c r="P44" s="175"/>
    </row>
    <row r="45" spans="1:16">
      <c r="A45" s="175" t="s">
        <v>68</v>
      </c>
      <c r="B45" s="175">
        <f>'実質公債費比率（分子）の構造'!K$49</f>
        <v>5</v>
      </c>
      <c r="C45" s="175"/>
      <c r="D45" s="175"/>
      <c r="E45" s="175">
        <f>'実質公債費比率（分子）の構造'!L$49</f>
        <v>5</v>
      </c>
      <c r="F45" s="175"/>
      <c r="G45" s="175"/>
      <c r="H45" s="175">
        <f>'実質公債費比率（分子）の構造'!M$49</f>
        <v>8</v>
      </c>
      <c r="I45" s="175"/>
      <c r="J45" s="175"/>
      <c r="K45" s="175">
        <f>'実質公債費比率（分子）の構造'!N$49</f>
        <v>11</v>
      </c>
      <c r="L45" s="175"/>
      <c r="M45" s="175"/>
      <c r="N45" s="175">
        <f>'実質公債費比率（分子）の構造'!O$49</f>
        <v>15</v>
      </c>
      <c r="O45" s="175"/>
      <c r="P45" s="175"/>
    </row>
    <row r="46" spans="1:16">
      <c r="A46" s="175" t="s">
        <v>69</v>
      </c>
      <c r="B46" s="175">
        <f>'実質公債費比率（分子）の構造'!K$48</f>
        <v>13</v>
      </c>
      <c r="C46" s="175"/>
      <c r="D46" s="175"/>
      <c r="E46" s="175">
        <f>'実質公債費比率（分子）の構造'!L$48</f>
        <v>12</v>
      </c>
      <c r="F46" s="175"/>
      <c r="G46" s="175"/>
      <c r="H46" s="175">
        <f>'実質公債費比率（分子）の構造'!M$48</f>
        <v>19</v>
      </c>
      <c r="I46" s="175"/>
      <c r="J46" s="175"/>
      <c r="K46" s="175">
        <f>'実質公債費比率（分子）の構造'!N$48</f>
        <v>13</v>
      </c>
      <c r="L46" s="175"/>
      <c r="M46" s="175"/>
      <c r="N46" s="175">
        <f>'実質公債費比率（分子）の構造'!O$48</f>
        <v>19</v>
      </c>
      <c r="O46" s="175"/>
      <c r="P46" s="175"/>
    </row>
    <row r="47" spans="1:16">
      <c r="A47" s="175" t="s">
        <v>70</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c r="A48" s="175" t="s">
        <v>71</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c r="A49" s="175" t="s">
        <v>72</v>
      </c>
      <c r="B49" s="175">
        <f>'実質公債費比率（分子）の構造'!K$45</f>
        <v>371</v>
      </c>
      <c r="C49" s="175"/>
      <c r="D49" s="175"/>
      <c r="E49" s="175">
        <f>'実質公債費比率（分子）の構造'!L$45</f>
        <v>393</v>
      </c>
      <c r="F49" s="175"/>
      <c r="G49" s="175"/>
      <c r="H49" s="175">
        <f>'実質公債費比率（分子）の構造'!M$45</f>
        <v>439</v>
      </c>
      <c r="I49" s="175"/>
      <c r="J49" s="175"/>
      <c r="K49" s="175">
        <f>'実質公債費比率（分子）の構造'!N$45</f>
        <v>518</v>
      </c>
      <c r="L49" s="175"/>
      <c r="M49" s="175"/>
      <c r="N49" s="175">
        <f>'実質公債費比率（分子）の構造'!O$45</f>
        <v>536</v>
      </c>
      <c r="O49" s="175"/>
      <c r="P49" s="175"/>
    </row>
    <row r="50" spans="1:16">
      <c r="A50" s="175" t="s">
        <v>73</v>
      </c>
      <c r="B50" s="175" t="e">
        <f>NA()</f>
        <v>#N/A</v>
      </c>
      <c r="C50" s="175">
        <f>IF(ISNUMBER('実質公債費比率（分子）の構造'!K$53),'実質公債費比率（分子）の構造'!K$53,NA())</f>
        <v>84</v>
      </c>
      <c r="D50" s="175" t="e">
        <f>NA()</f>
        <v>#N/A</v>
      </c>
      <c r="E50" s="175" t="e">
        <f>NA()</f>
        <v>#N/A</v>
      </c>
      <c r="F50" s="175">
        <f>IF(ISNUMBER('実質公債費比率（分子）の構造'!L$53),'実質公債費比率（分子）の構造'!L$53,NA())</f>
        <v>89</v>
      </c>
      <c r="G50" s="175" t="e">
        <f>NA()</f>
        <v>#N/A</v>
      </c>
      <c r="H50" s="175" t="e">
        <f>NA()</f>
        <v>#N/A</v>
      </c>
      <c r="I50" s="175">
        <f>IF(ISNUMBER('実質公債費比率（分子）の構造'!M$53),'実質公債費比率（分子）の構造'!M$53,NA())</f>
        <v>113</v>
      </c>
      <c r="J50" s="175" t="e">
        <f>NA()</f>
        <v>#N/A</v>
      </c>
      <c r="K50" s="175" t="e">
        <f>NA()</f>
        <v>#N/A</v>
      </c>
      <c r="L50" s="175">
        <f>IF(ISNUMBER('実質公債費比率（分子）の構造'!N$53),'実質公債費比率（分子）の構造'!N$53,NA())</f>
        <v>125</v>
      </c>
      <c r="M50" s="175" t="e">
        <f>NA()</f>
        <v>#N/A</v>
      </c>
      <c r="N50" s="175" t="e">
        <f>NA()</f>
        <v>#N/A</v>
      </c>
      <c r="O50" s="175">
        <f>IF(ISNUMBER('実質公債費比率（分子）の構造'!O$53),'実質公債費比率（分子）の構造'!O$53,NA())</f>
        <v>141</v>
      </c>
      <c r="P50" s="175" t="e">
        <f>NA()</f>
        <v>#N/A</v>
      </c>
    </row>
    <row r="53" spans="1:16">
      <c r="A53" s="143" t="s">
        <v>74</v>
      </c>
    </row>
    <row r="54" spans="1:16">
      <c r="A54" s="174"/>
      <c r="B54" s="174" t="str">
        <f>'将来負担比率（分子）の構造'!I$40</f>
        <v>H30</v>
      </c>
      <c r="C54" s="174"/>
      <c r="D54" s="174"/>
      <c r="E54" s="174" t="str">
        <f>'将来負担比率（分子）の構造'!J$40</f>
        <v>R01</v>
      </c>
      <c r="F54" s="174"/>
      <c r="G54" s="174"/>
      <c r="H54" s="174" t="str">
        <f>'将来負担比率（分子）の構造'!K$40</f>
        <v>R02</v>
      </c>
      <c r="I54" s="174"/>
      <c r="J54" s="174"/>
      <c r="K54" s="174" t="str">
        <f>'将来負担比率（分子）の構造'!L$40</f>
        <v>R03</v>
      </c>
      <c r="L54" s="174"/>
      <c r="M54" s="174"/>
      <c r="N54" s="174" t="str">
        <f>'将来負担比率（分子）の構造'!M$40</f>
        <v>R04</v>
      </c>
      <c r="O54" s="174"/>
      <c r="P54" s="174"/>
    </row>
    <row r="55" spans="1:16">
      <c r="A55" s="174"/>
      <c r="B55" s="174" t="s">
        <v>75</v>
      </c>
      <c r="C55" s="174"/>
      <c r="D55" s="174" t="s">
        <v>76</v>
      </c>
      <c r="E55" s="174" t="s">
        <v>75</v>
      </c>
      <c r="F55" s="174"/>
      <c r="G55" s="174" t="s">
        <v>76</v>
      </c>
      <c r="H55" s="174" t="s">
        <v>75</v>
      </c>
      <c r="I55" s="174"/>
      <c r="J55" s="174" t="s">
        <v>76</v>
      </c>
      <c r="K55" s="174" t="s">
        <v>75</v>
      </c>
      <c r="L55" s="174"/>
      <c r="M55" s="174" t="s">
        <v>76</v>
      </c>
      <c r="N55" s="174" t="s">
        <v>75</v>
      </c>
      <c r="O55" s="174"/>
      <c r="P55" s="174" t="s">
        <v>76</v>
      </c>
    </row>
    <row r="56" spans="1:16">
      <c r="A56" s="174" t="s">
        <v>45</v>
      </c>
      <c r="B56" s="174"/>
      <c r="C56" s="174"/>
      <c r="D56" s="174">
        <f>'将来負担比率（分子）の構造'!I$52</f>
        <v>3534</v>
      </c>
      <c r="E56" s="174"/>
      <c r="F56" s="174"/>
      <c r="G56" s="174">
        <f>'将来負担比率（分子）の構造'!J$52</f>
        <v>3563</v>
      </c>
      <c r="H56" s="174"/>
      <c r="I56" s="174"/>
      <c r="J56" s="174">
        <f>'将来負担比率（分子）の構造'!K$52</f>
        <v>3526</v>
      </c>
      <c r="K56" s="174"/>
      <c r="L56" s="174"/>
      <c r="M56" s="174">
        <f>'将来負担比率（分子）の構造'!L$52</f>
        <v>3935</v>
      </c>
      <c r="N56" s="174"/>
      <c r="O56" s="174"/>
      <c r="P56" s="174">
        <f>'将来負担比率（分子）の構造'!M$52</f>
        <v>4046</v>
      </c>
    </row>
    <row r="57" spans="1:16">
      <c r="A57" s="174" t="s">
        <v>44</v>
      </c>
      <c r="B57" s="174"/>
      <c r="C57" s="174"/>
      <c r="D57" s="174">
        <f>'将来負担比率（分子）の構造'!I$51</f>
        <v>3</v>
      </c>
      <c r="E57" s="174"/>
      <c r="F57" s="174"/>
      <c r="G57" s="174">
        <f>'将来負担比率（分子）の構造'!J$51</f>
        <v>2</v>
      </c>
      <c r="H57" s="174"/>
      <c r="I57" s="174"/>
      <c r="J57" s="174">
        <f>'将来負担比率（分子）の構造'!K$51</f>
        <v>2</v>
      </c>
      <c r="K57" s="174"/>
      <c r="L57" s="174"/>
      <c r="M57" s="174">
        <f>'将来負担比率（分子）の構造'!L$51</f>
        <v>128</v>
      </c>
      <c r="N57" s="174"/>
      <c r="O57" s="174"/>
      <c r="P57" s="174">
        <f>'将来負担比率（分子）の構造'!M$51</f>
        <v>124</v>
      </c>
    </row>
    <row r="58" spans="1:16">
      <c r="A58" s="174" t="s">
        <v>43</v>
      </c>
      <c r="B58" s="174"/>
      <c r="C58" s="174"/>
      <c r="D58" s="174">
        <f>'将来負担比率（分子）の構造'!I$50</f>
        <v>1621</v>
      </c>
      <c r="E58" s="174"/>
      <c r="F58" s="174"/>
      <c r="G58" s="174">
        <f>'将来負担比率（分子）の構造'!J$50</f>
        <v>1616</v>
      </c>
      <c r="H58" s="174"/>
      <c r="I58" s="174"/>
      <c r="J58" s="174">
        <f>'将来負担比率（分子）の構造'!K$50</f>
        <v>1670</v>
      </c>
      <c r="K58" s="174"/>
      <c r="L58" s="174"/>
      <c r="M58" s="174">
        <f>'将来負担比率（分子）の構造'!L$50</f>
        <v>1598</v>
      </c>
      <c r="N58" s="174"/>
      <c r="O58" s="174"/>
      <c r="P58" s="174">
        <f>'将来負担比率（分子）の構造'!M$50</f>
        <v>1717</v>
      </c>
    </row>
    <row r="59" spans="1:16">
      <c r="A59" s="174" t="s">
        <v>41</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c r="A60" s="174" t="s">
        <v>40</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c r="A61" s="174" t="s">
        <v>38</v>
      </c>
      <c r="B61" s="174" t="str">
        <f>'将来負担比率（分子）の構造'!I$46</f>
        <v>-</v>
      </c>
      <c r="C61" s="174"/>
      <c r="D61" s="174"/>
      <c r="E61" s="174" t="str">
        <f>'将来負担比率（分子）の構造'!J$46</f>
        <v>-</v>
      </c>
      <c r="F61" s="174"/>
      <c r="G61" s="174"/>
      <c r="H61" s="174" t="str">
        <f>'将来負担比率（分子）の構造'!K$46</f>
        <v>-</v>
      </c>
      <c r="I61" s="174"/>
      <c r="J61" s="174"/>
      <c r="K61" s="174" t="str">
        <f>'将来負担比率（分子）の構造'!L$46</f>
        <v>-</v>
      </c>
      <c r="L61" s="174"/>
      <c r="M61" s="174"/>
      <c r="N61" s="174" t="str">
        <f>'将来負担比率（分子）の構造'!M$46</f>
        <v>-</v>
      </c>
      <c r="O61" s="174"/>
      <c r="P61" s="174"/>
    </row>
    <row r="62" spans="1:16">
      <c r="A62" s="174" t="s">
        <v>37</v>
      </c>
      <c r="B62" s="174">
        <f>'将来負担比率（分子）の構造'!I$45</f>
        <v>726</v>
      </c>
      <c r="C62" s="174"/>
      <c r="D62" s="174"/>
      <c r="E62" s="174">
        <f>'将来負担比率（分子）の構造'!J$45</f>
        <v>731</v>
      </c>
      <c r="F62" s="174"/>
      <c r="G62" s="174"/>
      <c r="H62" s="174">
        <f>'将来負担比率（分子）の構造'!K$45</f>
        <v>649</v>
      </c>
      <c r="I62" s="174"/>
      <c r="J62" s="174"/>
      <c r="K62" s="174">
        <f>'将来負担比率（分子）の構造'!L$45</f>
        <v>612</v>
      </c>
      <c r="L62" s="174"/>
      <c r="M62" s="174"/>
      <c r="N62" s="174">
        <f>'将来負担比率（分子）の構造'!M$45</f>
        <v>608</v>
      </c>
      <c r="O62" s="174"/>
      <c r="P62" s="174"/>
    </row>
    <row r="63" spans="1:16">
      <c r="A63" s="174" t="s">
        <v>36</v>
      </c>
      <c r="B63" s="174">
        <f>'将来負担比率（分子）の構造'!I$44</f>
        <v>111</v>
      </c>
      <c r="C63" s="174"/>
      <c r="D63" s="174"/>
      <c r="E63" s="174">
        <f>'将来負担比率（分子）の構造'!J$44</f>
        <v>124</v>
      </c>
      <c r="F63" s="174"/>
      <c r="G63" s="174"/>
      <c r="H63" s="174">
        <f>'将来負担比率（分子）の構造'!K$44</f>
        <v>116</v>
      </c>
      <c r="I63" s="174"/>
      <c r="J63" s="174"/>
      <c r="K63" s="174">
        <f>'将来負担比率（分子）の構造'!L$44</f>
        <v>106</v>
      </c>
      <c r="L63" s="174"/>
      <c r="M63" s="174"/>
      <c r="N63" s="174">
        <f>'将来負担比率（分子）の構造'!M$44</f>
        <v>92</v>
      </c>
      <c r="O63" s="174"/>
      <c r="P63" s="174"/>
    </row>
    <row r="64" spans="1:16">
      <c r="A64" s="174" t="s">
        <v>35</v>
      </c>
      <c r="B64" s="174">
        <f>'将来負担比率（分子）の構造'!I$43</f>
        <v>65</v>
      </c>
      <c r="C64" s="174"/>
      <c r="D64" s="174"/>
      <c r="E64" s="174">
        <f>'将来負担比率（分子）の構造'!J$43</f>
        <v>70</v>
      </c>
      <c r="F64" s="174"/>
      <c r="G64" s="174"/>
      <c r="H64" s="174">
        <f>'将来負担比率（分子）の構造'!K$43</f>
        <v>60</v>
      </c>
      <c r="I64" s="174"/>
      <c r="J64" s="174"/>
      <c r="K64" s="174">
        <f>'将来負担比率（分子）の構造'!L$43</f>
        <v>71</v>
      </c>
      <c r="L64" s="174"/>
      <c r="M64" s="174"/>
      <c r="N64" s="174">
        <f>'将来負担比率（分子）の構造'!M$43</f>
        <v>99</v>
      </c>
      <c r="O64" s="174"/>
      <c r="P64" s="174"/>
    </row>
    <row r="65" spans="1:16">
      <c r="A65" s="174" t="s">
        <v>34</v>
      </c>
      <c r="B65" s="174">
        <f>'将来負担比率（分子）の構造'!I$42</f>
        <v>21</v>
      </c>
      <c r="C65" s="174"/>
      <c r="D65" s="174"/>
      <c r="E65" s="174">
        <f>'将来負担比率（分子）の構造'!J$42</f>
        <v>15</v>
      </c>
      <c r="F65" s="174"/>
      <c r="G65" s="174"/>
      <c r="H65" s="174">
        <f>'将来負担比率（分子）の構造'!K$42</f>
        <v>9</v>
      </c>
      <c r="I65" s="174"/>
      <c r="J65" s="174"/>
      <c r="K65" s="174">
        <f>'将来負担比率（分子）の構造'!L$42</f>
        <v>7</v>
      </c>
      <c r="L65" s="174"/>
      <c r="M65" s="174"/>
      <c r="N65" s="174">
        <f>'将来負担比率（分子）の構造'!M$42</f>
        <v>5</v>
      </c>
      <c r="O65" s="174"/>
      <c r="P65" s="174"/>
    </row>
    <row r="66" spans="1:16">
      <c r="A66" s="174" t="s">
        <v>33</v>
      </c>
      <c r="B66" s="174">
        <f>'将来負担比率（分子）の構造'!I$41</f>
        <v>4377</v>
      </c>
      <c r="C66" s="174"/>
      <c r="D66" s="174"/>
      <c r="E66" s="174">
        <f>'将来負担比率（分子）の構造'!J$41</f>
        <v>4438</v>
      </c>
      <c r="F66" s="174"/>
      <c r="G66" s="174"/>
      <c r="H66" s="174">
        <f>'将来負担比率（分子）の構造'!K$41</f>
        <v>4451</v>
      </c>
      <c r="I66" s="174"/>
      <c r="J66" s="174"/>
      <c r="K66" s="174">
        <f>'将来負担比率（分子）の構造'!L$41</f>
        <v>5521</v>
      </c>
      <c r="L66" s="174"/>
      <c r="M66" s="174"/>
      <c r="N66" s="174">
        <f>'将来負担比率（分子）の構造'!M$41</f>
        <v>5761</v>
      </c>
      <c r="O66" s="174"/>
      <c r="P66" s="174"/>
    </row>
    <row r="67" spans="1:16">
      <c r="A67" s="174" t="s">
        <v>77</v>
      </c>
      <c r="B67" s="174" t="e">
        <f>NA()</f>
        <v>#N/A</v>
      </c>
      <c r="C67" s="174">
        <f>IF(ISNUMBER('将来負担比率（分子）の構造'!I$53), IF('将来負担比率（分子）の構造'!I$53 &lt; 0, 0, '将来負担比率（分子）の構造'!I$53), NA())</f>
        <v>142</v>
      </c>
      <c r="D67" s="174" t="e">
        <f>NA()</f>
        <v>#N/A</v>
      </c>
      <c r="E67" s="174" t="e">
        <f>NA()</f>
        <v>#N/A</v>
      </c>
      <c r="F67" s="174">
        <f>IF(ISNUMBER('将来負担比率（分子）の構造'!J$53), IF('将来負担比率（分子）の構造'!J$53 &lt; 0, 0, '将来負担比率（分子）の構造'!J$53), NA())</f>
        <v>197</v>
      </c>
      <c r="G67" s="174" t="e">
        <f>NA()</f>
        <v>#N/A</v>
      </c>
      <c r="H67" s="174" t="e">
        <f>NA()</f>
        <v>#N/A</v>
      </c>
      <c r="I67" s="174">
        <f>IF(ISNUMBER('将来負担比率（分子）の構造'!K$53), IF('将来負担比率（分子）の構造'!K$53 &lt; 0, 0, '将来負担比率（分子）の構造'!K$53), NA())</f>
        <v>88</v>
      </c>
      <c r="J67" s="174" t="e">
        <f>NA()</f>
        <v>#N/A</v>
      </c>
      <c r="K67" s="174" t="e">
        <f>NA()</f>
        <v>#N/A</v>
      </c>
      <c r="L67" s="174">
        <f>IF(ISNUMBER('将来負担比率（分子）の構造'!L$53), IF('将来負担比率（分子）の構造'!L$53 &lt; 0, 0, '将来負担比率（分子）の構造'!L$53), NA())</f>
        <v>655</v>
      </c>
      <c r="M67" s="174" t="e">
        <f>NA()</f>
        <v>#N/A</v>
      </c>
      <c r="N67" s="174" t="e">
        <f>NA()</f>
        <v>#N/A</v>
      </c>
      <c r="O67" s="174">
        <f>IF(ISNUMBER('将来負担比率（分子）の構造'!M$53), IF('将来負担比率（分子）の構造'!M$53 &lt; 0, 0, '将来負担比率（分子）の構造'!M$53), NA())</f>
        <v>679</v>
      </c>
      <c r="P67" s="174" t="e">
        <f>NA()</f>
        <v>#N/A</v>
      </c>
    </row>
    <row r="70" spans="1:16">
      <c r="A70" s="176" t="s">
        <v>78</v>
      </c>
      <c r="B70" s="176"/>
      <c r="C70" s="176"/>
      <c r="D70" s="176"/>
      <c r="E70" s="176"/>
      <c r="F70" s="176"/>
    </row>
    <row r="71" spans="1:16">
      <c r="A71" s="177"/>
      <c r="B71" s="177" t="str">
        <f>基金残高に係る経年分析!F54</f>
        <v>R02</v>
      </c>
      <c r="C71" s="177" t="str">
        <f>基金残高に係る経年分析!G54</f>
        <v>R03</v>
      </c>
      <c r="D71" s="177" t="str">
        <f>基金残高に係る経年分析!H54</f>
        <v>R04</v>
      </c>
    </row>
    <row r="72" spans="1:16">
      <c r="A72" s="177" t="s">
        <v>79</v>
      </c>
      <c r="B72" s="178">
        <f>基金残高に係る経年分析!F55</f>
        <v>907</v>
      </c>
      <c r="C72" s="178">
        <f>基金残高に係る経年分析!G55</f>
        <v>964</v>
      </c>
      <c r="D72" s="178">
        <f>基金残高に係る経年分析!H55</f>
        <v>1101</v>
      </c>
    </row>
    <row r="73" spans="1:16">
      <c r="A73" s="177" t="s">
        <v>80</v>
      </c>
      <c r="B73" s="178">
        <f>基金残高に係る経年分析!F56</f>
        <v>65</v>
      </c>
      <c r="C73" s="178">
        <f>基金残高に係る経年分析!G56</f>
        <v>115</v>
      </c>
      <c r="D73" s="178">
        <f>基金残高に係る経年分析!H56</f>
        <v>115</v>
      </c>
    </row>
    <row r="74" spans="1:16">
      <c r="A74" s="177" t="s">
        <v>81</v>
      </c>
      <c r="B74" s="178">
        <f>基金残高に係る経年分析!F57</f>
        <v>458</v>
      </c>
      <c r="C74" s="178">
        <f>基金残高に係る経年分析!G57</f>
        <v>281</v>
      </c>
      <c r="D74" s="178">
        <f>基金残高に係る経年分析!H57</f>
        <v>268</v>
      </c>
    </row>
  </sheetData>
  <sheetProtection algorithmName="SHA-512" hashValue="ixXXH3Z01d/DXo51SOQRSZYDemFVnqskZPtDz+5DHy5psQZKhcaUhlzyWSBJ6NTr5/wZdfm+k+G+VqLdB6DlGQ==" saltValue="cM7bv6y+ID8vMHiKBM0GI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3" customWidth="1"/>
    <col min="2" max="2" width="2.375" style="213" customWidth="1"/>
    <col min="3" max="16" width="2.625" style="213" customWidth="1"/>
    <col min="17" max="17" width="2.375" style="213" customWidth="1"/>
    <col min="18" max="95" width="1.625" style="213" customWidth="1"/>
    <col min="96" max="133" width="1.625" style="225" customWidth="1"/>
    <col min="134" max="143" width="1.625" style="213" customWidth="1"/>
    <col min="144" max="16384" width="0" style="213" hidden="1"/>
  </cols>
  <sheetData>
    <row r="1" spans="2:143" ht="22.5" customHeight="1" thickBot="1">
      <c r="B1" s="211"/>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602" t="s">
        <v>218</v>
      </c>
      <c r="DI1" s="603"/>
      <c r="DJ1" s="603"/>
      <c r="DK1" s="603"/>
      <c r="DL1" s="603"/>
      <c r="DM1" s="603"/>
      <c r="DN1" s="604"/>
      <c r="DO1" s="213"/>
      <c r="DP1" s="602" t="s">
        <v>219</v>
      </c>
      <c r="DQ1" s="603"/>
      <c r="DR1" s="603"/>
      <c r="DS1" s="603"/>
      <c r="DT1" s="603"/>
      <c r="DU1" s="603"/>
      <c r="DV1" s="603"/>
      <c r="DW1" s="603"/>
      <c r="DX1" s="603"/>
      <c r="DY1" s="603"/>
      <c r="DZ1" s="603"/>
      <c r="EA1" s="603"/>
      <c r="EB1" s="603"/>
      <c r="EC1" s="604"/>
      <c r="ED1" s="212"/>
      <c r="EE1" s="212"/>
      <c r="EF1" s="212"/>
      <c r="EG1" s="212"/>
      <c r="EH1" s="212"/>
      <c r="EI1" s="212"/>
      <c r="EJ1" s="212"/>
      <c r="EK1" s="212"/>
      <c r="EL1" s="212"/>
      <c r="EM1" s="212"/>
    </row>
    <row r="2" spans="2:143" ht="22.5" customHeight="1">
      <c r="B2" s="214" t="s">
        <v>220</v>
      </c>
      <c r="R2" s="215"/>
      <c r="S2" s="215"/>
      <c r="T2" s="215"/>
      <c r="U2" s="215"/>
      <c r="V2" s="215"/>
      <c r="W2" s="215"/>
      <c r="X2" s="215"/>
      <c r="Y2" s="215"/>
      <c r="Z2" s="215"/>
      <c r="AA2" s="215"/>
      <c r="AB2" s="215"/>
      <c r="AC2" s="215"/>
      <c r="AE2" s="216"/>
      <c r="AF2" s="216"/>
      <c r="AG2" s="216"/>
      <c r="AH2" s="216"/>
      <c r="AI2" s="216"/>
      <c r="AJ2" s="215"/>
      <c r="AK2" s="215"/>
      <c r="AL2" s="215"/>
      <c r="AM2" s="215"/>
      <c r="AN2" s="215"/>
      <c r="AO2" s="215"/>
      <c r="AP2" s="215"/>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row>
    <row r="3" spans="2:143" ht="11.25" customHeight="1">
      <c r="B3" s="605" t="s">
        <v>221</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222</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224</v>
      </c>
      <c r="S4" s="606"/>
      <c r="T4" s="606"/>
      <c r="U4" s="606"/>
      <c r="V4" s="606"/>
      <c r="W4" s="606"/>
      <c r="X4" s="606"/>
      <c r="Y4" s="607"/>
      <c r="Z4" s="605" t="s">
        <v>225</v>
      </c>
      <c r="AA4" s="606"/>
      <c r="AB4" s="606"/>
      <c r="AC4" s="607"/>
      <c r="AD4" s="605" t="s">
        <v>226</v>
      </c>
      <c r="AE4" s="606"/>
      <c r="AF4" s="606"/>
      <c r="AG4" s="606"/>
      <c r="AH4" s="606"/>
      <c r="AI4" s="606"/>
      <c r="AJ4" s="606"/>
      <c r="AK4" s="607"/>
      <c r="AL4" s="605" t="s">
        <v>225</v>
      </c>
      <c r="AM4" s="606"/>
      <c r="AN4" s="606"/>
      <c r="AO4" s="607"/>
      <c r="AP4" s="608" t="s">
        <v>227</v>
      </c>
      <c r="AQ4" s="608"/>
      <c r="AR4" s="608"/>
      <c r="AS4" s="608"/>
      <c r="AT4" s="608"/>
      <c r="AU4" s="608"/>
      <c r="AV4" s="608"/>
      <c r="AW4" s="608"/>
      <c r="AX4" s="608"/>
      <c r="AY4" s="608"/>
      <c r="AZ4" s="608"/>
      <c r="BA4" s="608"/>
      <c r="BB4" s="608"/>
      <c r="BC4" s="608"/>
      <c r="BD4" s="608"/>
      <c r="BE4" s="608"/>
      <c r="BF4" s="608"/>
      <c r="BG4" s="608" t="s">
        <v>228</v>
      </c>
      <c r="BH4" s="608"/>
      <c r="BI4" s="608"/>
      <c r="BJ4" s="608"/>
      <c r="BK4" s="608"/>
      <c r="BL4" s="608"/>
      <c r="BM4" s="608"/>
      <c r="BN4" s="608"/>
      <c r="BO4" s="608" t="s">
        <v>225</v>
      </c>
      <c r="BP4" s="608"/>
      <c r="BQ4" s="608"/>
      <c r="BR4" s="608"/>
      <c r="BS4" s="608" t="s">
        <v>229</v>
      </c>
      <c r="BT4" s="608"/>
      <c r="BU4" s="608"/>
      <c r="BV4" s="608"/>
      <c r="BW4" s="608"/>
      <c r="BX4" s="608"/>
      <c r="BY4" s="608"/>
      <c r="BZ4" s="608"/>
      <c r="CA4" s="608"/>
      <c r="CB4" s="608"/>
      <c r="CD4" s="605" t="s">
        <v>230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231</v>
      </c>
      <c r="C5" s="610"/>
      <c r="D5" s="610"/>
      <c r="E5" s="610"/>
      <c r="F5" s="610"/>
      <c r="G5" s="610"/>
      <c r="H5" s="610"/>
      <c r="I5" s="610"/>
      <c r="J5" s="610"/>
      <c r="K5" s="610"/>
      <c r="L5" s="610"/>
      <c r="M5" s="610"/>
      <c r="N5" s="610"/>
      <c r="O5" s="610"/>
      <c r="P5" s="610"/>
      <c r="Q5" s="611"/>
      <c r="R5" s="612">
        <v>290677</v>
      </c>
      <c r="S5" s="613"/>
      <c r="T5" s="613"/>
      <c r="U5" s="613"/>
      <c r="V5" s="613"/>
      <c r="W5" s="613"/>
      <c r="X5" s="613"/>
      <c r="Y5" s="614"/>
      <c r="Z5" s="615">
        <v>6.5</v>
      </c>
      <c r="AA5" s="615"/>
      <c r="AB5" s="615"/>
      <c r="AC5" s="615"/>
      <c r="AD5" s="616">
        <v>290677</v>
      </c>
      <c r="AE5" s="616"/>
      <c r="AF5" s="616"/>
      <c r="AG5" s="616"/>
      <c r="AH5" s="616"/>
      <c r="AI5" s="616"/>
      <c r="AJ5" s="616"/>
      <c r="AK5" s="616"/>
      <c r="AL5" s="617">
        <v>11.8</v>
      </c>
      <c r="AM5" s="618"/>
      <c r="AN5" s="618"/>
      <c r="AO5" s="619"/>
      <c r="AP5" s="609" t="s">
        <v>232</v>
      </c>
      <c r="AQ5" s="610"/>
      <c r="AR5" s="610"/>
      <c r="AS5" s="610"/>
      <c r="AT5" s="610"/>
      <c r="AU5" s="610"/>
      <c r="AV5" s="610"/>
      <c r="AW5" s="610"/>
      <c r="AX5" s="610"/>
      <c r="AY5" s="610"/>
      <c r="AZ5" s="610"/>
      <c r="BA5" s="610"/>
      <c r="BB5" s="610"/>
      <c r="BC5" s="610"/>
      <c r="BD5" s="610"/>
      <c r="BE5" s="610"/>
      <c r="BF5" s="611"/>
      <c r="BG5" s="623">
        <v>290677</v>
      </c>
      <c r="BH5" s="624"/>
      <c r="BI5" s="624"/>
      <c r="BJ5" s="624"/>
      <c r="BK5" s="624"/>
      <c r="BL5" s="624"/>
      <c r="BM5" s="624"/>
      <c r="BN5" s="625"/>
      <c r="BO5" s="626">
        <v>100</v>
      </c>
      <c r="BP5" s="626"/>
      <c r="BQ5" s="626"/>
      <c r="BR5" s="626"/>
      <c r="BS5" s="627" t="s">
        <v>233</v>
      </c>
      <c r="BT5" s="627"/>
      <c r="BU5" s="627"/>
      <c r="BV5" s="627"/>
      <c r="BW5" s="627"/>
      <c r="BX5" s="627"/>
      <c r="BY5" s="627"/>
      <c r="BZ5" s="627"/>
      <c r="CA5" s="627"/>
      <c r="CB5" s="631"/>
      <c r="CD5" s="605" t="s">
        <v>227</v>
      </c>
      <c r="CE5" s="606"/>
      <c r="CF5" s="606"/>
      <c r="CG5" s="606"/>
      <c r="CH5" s="606"/>
      <c r="CI5" s="606"/>
      <c r="CJ5" s="606"/>
      <c r="CK5" s="606"/>
      <c r="CL5" s="606"/>
      <c r="CM5" s="606"/>
      <c r="CN5" s="606"/>
      <c r="CO5" s="606"/>
      <c r="CP5" s="606"/>
      <c r="CQ5" s="607"/>
      <c r="CR5" s="605" t="s">
        <v>234</v>
      </c>
      <c r="CS5" s="606"/>
      <c r="CT5" s="606"/>
      <c r="CU5" s="606"/>
      <c r="CV5" s="606"/>
      <c r="CW5" s="606"/>
      <c r="CX5" s="606"/>
      <c r="CY5" s="607"/>
      <c r="CZ5" s="605" t="s">
        <v>225</v>
      </c>
      <c r="DA5" s="606"/>
      <c r="DB5" s="606"/>
      <c r="DC5" s="607"/>
      <c r="DD5" s="605" t="s">
        <v>235</v>
      </c>
      <c r="DE5" s="606"/>
      <c r="DF5" s="606"/>
      <c r="DG5" s="606"/>
      <c r="DH5" s="606"/>
      <c r="DI5" s="606"/>
      <c r="DJ5" s="606"/>
      <c r="DK5" s="606"/>
      <c r="DL5" s="606"/>
      <c r="DM5" s="606"/>
      <c r="DN5" s="606"/>
      <c r="DO5" s="606"/>
      <c r="DP5" s="607"/>
      <c r="DQ5" s="605" t="s">
        <v>236</v>
      </c>
      <c r="DR5" s="606"/>
      <c r="DS5" s="606"/>
      <c r="DT5" s="606"/>
      <c r="DU5" s="606"/>
      <c r="DV5" s="606"/>
      <c r="DW5" s="606"/>
      <c r="DX5" s="606"/>
      <c r="DY5" s="606"/>
      <c r="DZ5" s="606"/>
      <c r="EA5" s="606"/>
      <c r="EB5" s="606"/>
      <c r="EC5" s="607"/>
    </row>
    <row r="6" spans="2:143" ht="11.25" customHeight="1">
      <c r="B6" s="620" t="s">
        <v>237</v>
      </c>
      <c r="C6" s="621"/>
      <c r="D6" s="621"/>
      <c r="E6" s="621"/>
      <c r="F6" s="621"/>
      <c r="G6" s="621"/>
      <c r="H6" s="621"/>
      <c r="I6" s="621"/>
      <c r="J6" s="621"/>
      <c r="K6" s="621"/>
      <c r="L6" s="621"/>
      <c r="M6" s="621"/>
      <c r="N6" s="621"/>
      <c r="O6" s="621"/>
      <c r="P6" s="621"/>
      <c r="Q6" s="622"/>
      <c r="R6" s="623">
        <v>55076</v>
      </c>
      <c r="S6" s="624"/>
      <c r="T6" s="624"/>
      <c r="U6" s="624"/>
      <c r="V6" s="624"/>
      <c r="W6" s="624"/>
      <c r="X6" s="624"/>
      <c r="Y6" s="625"/>
      <c r="Z6" s="626">
        <v>1.2</v>
      </c>
      <c r="AA6" s="626"/>
      <c r="AB6" s="626"/>
      <c r="AC6" s="626"/>
      <c r="AD6" s="627">
        <v>55076</v>
      </c>
      <c r="AE6" s="627"/>
      <c r="AF6" s="627"/>
      <c r="AG6" s="627"/>
      <c r="AH6" s="627"/>
      <c r="AI6" s="627"/>
      <c r="AJ6" s="627"/>
      <c r="AK6" s="627"/>
      <c r="AL6" s="628">
        <v>2.2000000000000002</v>
      </c>
      <c r="AM6" s="629"/>
      <c r="AN6" s="629"/>
      <c r="AO6" s="630"/>
      <c r="AP6" s="620" t="s">
        <v>238</v>
      </c>
      <c r="AQ6" s="621"/>
      <c r="AR6" s="621"/>
      <c r="AS6" s="621"/>
      <c r="AT6" s="621"/>
      <c r="AU6" s="621"/>
      <c r="AV6" s="621"/>
      <c r="AW6" s="621"/>
      <c r="AX6" s="621"/>
      <c r="AY6" s="621"/>
      <c r="AZ6" s="621"/>
      <c r="BA6" s="621"/>
      <c r="BB6" s="621"/>
      <c r="BC6" s="621"/>
      <c r="BD6" s="621"/>
      <c r="BE6" s="621"/>
      <c r="BF6" s="622"/>
      <c r="BG6" s="623">
        <v>290677</v>
      </c>
      <c r="BH6" s="624"/>
      <c r="BI6" s="624"/>
      <c r="BJ6" s="624"/>
      <c r="BK6" s="624"/>
      <c r="BL6" s="624"/>
      <c r="BM6" s="624"/>
      <c r="BN6" s="625"/>
      <c r="BO6" s="626">
        <v>100</v>
      </c>
      <c r="BP6" s="626"/>
      <c r="BQ6" s="626"/>
      <c r="BR6" s="626"/>
      <c r="BS6" s="627" t="s">
        <v>233</v>
      </c>
      <c r="BT6" s="627"/>
      <c r="BU6" s="627"/>
      <c r="BV6" s="627"/>
      <c r="BW6" s="627"/>
      <c r="BX6" s="627"/>
      <c r="BY6" s="627"/>
      <c r="BZ6" s="627"/>
      <c r="CA6" s="627"/>
      <c r="CB6" s="631"/>
      <c r="CD6" s="609" t="s">
        <v>239</v>
      </c>
      <c r="CE6" s="610"/>
      <c r="CF6" s="610"/>
      <c r="CG6" s="610"/>
      <c r="CH6" s="610"/>
      <c r="CI6" s="610"/>
      <c r="CJ6" s="610"/>
      <c r="CK6" s="610"/>
      <c r="CL6" s="610"/>
      <c r="CM6" s="610"/>
      <c r="CN6" s="610"/>
      <c r="CO6" s="610"/>
      <c r="CP6" s="610"/>
      <c r="CQ6" s="611"/>
      <c r="CR6" s="623">
        <v>40239</v>
      </c>
      <c r="CS6" s="624"/>
      <c r="CT6" s="624"/>
      <c r="CU6" s="624"/>
      <c r="CV6" s="624"/>
      <c r="CW6" s="624"/>
      <c r="CX6" s="624"/>
      <c r="CY6" s="625"/>
      <c r="CZ6" s="617">
        <v>0.9</v>
      </c>
      <c r="DA6" s="618"/>
      <c r="DB6" s="618"/>
      <c r="DC6" s="634"/>
      <c r="DD6" s="632" t="s">
        <v>240</v>
      </c>
      <c r="DE6" s="624"/>
      <c r="DF6" s="624"/>
      <c r="DG6" s="624"/>
      <c r="DH6" s="624"/>
      <c r="DI6" s="624"/>
      <c r="DJ6" s="624"/>
      <c r="DK6" s="624"/>
      <c r="DL6" s="624"/>
      <c r="DM6" s="624"/>
      <c r="DN6" s="624"/>
      <c r="DO6" s="624"/>
      <c r="DP6" s="625"/>
      <c r="DQ6" s="632">
        <v>40239</v>
      </c>
      <c r="DR6" s="624"/>
      <c r="DS6" s="624"/>
      <c r="DT6" s="624"/>
      <c r="DU6" s="624"/>
      <c r="DV6" s="624"/>
      <c r="DW6" s="624"/>
      <c r="DX6" s="624"/>
      <c r="DY6" s="624"/>
      <c r="DZ6" s="624"/>
      <c r="EA6" s="624"/>
      <c r="EB6" s="624"/>
      <c r="EC6" s="633"/>
    </row>
    <row r="7" spans="2:143" ht="11.25" customHeight="1">
      <c r="B7" s="620" t="s">
        <v>241</v>
      </c>
      <c r="C7" s="621"/>
      <c r="D7" s="621"/>
      <c r="E7" s="621"/>
      <c r="F7" s="621"/>
      <c r="G7" s="621"/>
      <c r="H7" s="621"/>
      <c r="I7" s="621"/>
      <c r="J7" s="621"/>
      <c r="K7" s="621"/>
      <c r="L7" s="621"/>
      <c r="M7" s="621"/>
      <c r="N7" s="621"/>
      <c r="O7" s="621"/>
      <c r="P7" s="621"/>
      <c r="Q7" s="622"/>
      <c r="R7" s="623">
        <v>228</v>
      </c>
      <c r="S7" s="624"/>
      <c r="T7" s="624"/>
      <c r="U7" s="624"/>
      <c r="V7" s="624"/>
      <c r="W7" s="624"/>
      <c r="X7" s="624"/>
      <c r="Y7" s="625"/>
      <c r="Z7" s="626">
        <v>0</v>
      </c>
      <c r="AA7" s="626"/>
      <c r="AB7" s="626"/>
      <c r="AC7" s="626"/>
      <c r="AD7" s="627">
        <v>228</v>
      </c>
      <c r="AE7" s="627"/>
      <c r="AF7" s="627"/>
      <c r="AG7" s="627"/>
      <c r="AH7" s="627"/>
      <c r="AI7" s="627"/>
      <c r="AJ7" s="627"/>
      <c r="AK7" s="627"/>
      <c r="AL7" s="628">
        <v>0</v>
      </c>
      <c r="AM7" s="629"/>
      <c r="AN7" s="629"/>
      <c r="AO7" s="630"/>
      <c r="AP7" s="620" t="s">
        <v>242</v>
      </c>
      <c r="AQ7" s="621"/>
      <c r="AR7" s="621"/>
      <c r="AS7" s="621"/>
      <c r="AT7" s="621"/>
      <c r="AU7" s="621"/>
      <c r="AV7" s="621"/>
      <c r="AW7" s="621"/>
      <c r="AX7" s="621"/>
      <c r="AY7" s="621"/>
      <c r="AZ7" s="621"/>
      <c r="BA7" s="621"/>
      <c r="BB7" s="621"/>
      <c r="BC7" s="621"/>
      <c r="BD7" s="621"/>
      <c r="BE7" s="621"/>
      <c r="BF7" s="622"/>
      <c r="BG7" s="623">
        <v>106595</v>
      </c>
      <c r="BH7" s="624"/>
      <c r="BI7" s="624"/>
      <c r="BJ7" s="624"/>
      <c r="BK7" s="624"/>
      <c r="BL7" s="624"/>
      <c r="BM7" s="624"/>
      <c r="BN7" s="625"/>
      <c r="BO7" s="626">
        <v>36.700000000000003</v>
      </c>
      <c r="BP7" s="626"/>
      <c r="BQ7" s="626"/>
      <c r="BR7" s="626"/>
      <c r="BS7" s="627" t="s">
        <v>233</v>
      </c>
      <c r="BT7" s="627"/>
      <c r="BU7" s="627"/>
      <c r="BV7" s="627"/>
      <c r="BW7" s="627"/>
      <c r="BX7" s="627"/>
      <c r="BY7" s="627"/>
      <c r="BZ7" s="627"/>
      <c r="CA7" s="627"/>
      <c r="CB7" s="631"/>
      <c r="CD7" s="620" t="s">
        <v>243</v>
      </c>
      <c r="CE7" s="621"/>
      <c r="CF7" s="621"/>
      <c r="CG7" s="621"/>
      <c r="CH7" s="621"/>
      <c r="CI7" s="621"/>
      <c r="CJ7" s="621"/>
      <c r="CK7" s="621"/>
      <c r="CL7" s="621"/>
      <c r="CM7" s="621"/>
      <c r="CN7" s="621"/>
      <c r="CO7" s="621"/>
      <c r="CP7" s="621"/>
      <c r="CQ7" s="622"/>
      <c r="CR7" s="623">
        <v>1014102</v>
      </c>
      <c r="CS7" s="624"/>
      <c r="CT7" s="624"/>
      <c r="CU7" s="624"/>
      <c r="CV7" s="624"/>
      <c r="CW7" s="624"/>
      <c r="CX7" s="624"/>
      <c r="CY7" s="625"/>
      <c r="CZ7" s="626">
        <v>23.6</v>
      </c>
      <c r="DA7" s="626"/>
      <c r="DB7" s="626"/>
      <c r="DC7" s="626"/>
      <c r="DD7" s="632">
        <v>431887</v>
      </c>
      <c r="DE7" s="624"/>
      <c r="DF7" s="624"/>
      <c r="DG7" s="624"/>
      <c r="DH7" s="624"/>
      <c r="DI7" s="624"/>
      <c r="DJ7" s="624"/>
      <c r="DK7" s="624"/>
      <c r="DL7" s="624"/>
      <c r="DM7" s="624"/>
      <c r="DN7" s="624"/>
      <c r="DO7" s="624"/>
      <c r="DP7" s="625"/>
      <c r="DQ7" s="632">
        <v>540546</v>
      </c>
      <c r="DR7" s="624"/>
      <c r="DS7" s="624"/>
      <c r="DT7" s="624"/>
      <c r="DU7" s="624"/>
      <c r="DV7" s="624"/>
      <c r="DW7" s="624"/>
      <c r="DX7" s="624"/>
      <c r="DY7" s="624"/>
      <c r="DZ7" s="624"/>
      <c r="EA7" s="624"/>
      <c r="EB7" s="624"/>
      <c r="EC7" s="633"/>
    </row>
    <row r="8" spans="2:143" ht="11.25" customHeight="1">
      <c r="B8" s="620" t="s">
        <v>244</v>
      </c>
      <c r="C8" s="621"/>
      <c r="D8" s="621"/>
      <c r="E8" s="621"/>
      <c r="F8" s="621"/>
      <c r="G8" s="621"/>
      <c r="H8" s="621"/>
      <c r="I8" s="621"/>
      <c r="J8" s="621"/>
      <c r="K8" s="621"/>
      <c r="L8" s="621"/>
      <c r="M8" s="621"/>
      <c r="N8" s="621"/>
      <c r="O8" s="621"/>
      <c r="P8" s="621"/>
      <c r="Q8" s="622"/>
      <c r="R8" s="623">
        <v>1377</v>
      </c>
      <c r="S8" s="624"/>
      <c r="T8" s="624"/>
      <c r="U8" s="624"/>
      <c r="V8" s="624"/>
      <c r="W8" s="624"/>
      <c r="X8" s="624"/>
      <c r="Y8" s="625"/>
      <c r="Z8" s="626">
        <v>0</v>
      </c>
      <c r="AA8" s="626"/>
      <c r="AB8" s="626"/>
      <c r="AC8" s="626"/>
      <c r="AD8" s="627">
        <v>1377</v>
      </c>
      <c r="AE8" s="627"/>
      <c r="AF8" s="627"/>
      <c r="AG8" s="627"/>
      <c r="AH8" s="627"/>
      <c r="AI8" s="627"/>
      <c r="AJ8" s="627"/>
      <c r="AK8" s="627"/>
      <c r="AL8" s="628">
        <v>0.1</v>
      </c>
      <c r="AM8" s="629"/>
      <c r="AN8" s="629"/>
      <c r="AO8" s="630"/>
      <c r="AP8" s="620" t="s">
        <v>245</v>
      </c>
      <c r="AQ8" s="621"/>
      <c r="AR8" s="621"/>
      <c r="AS8" s="621"/>
      <c r="AT8" s="621"/>
      <c r="AU8" s="621"/>
      <c r="AV8" s="621"/>
      <c r="AW8" s="621"/>
      <c r="AX8" s="621"/>
      <c r="AY8" s="621"/>
      <c r="AZ8" s="621"/>
      <c r="BA8" s="621"/>
      <c r="BB8" s="621"/>
      <c r="BC8" s="621"/>
      <c r="BD8" s="621"/>
      <c r="BE8" s="621"/>
      <c r="BF8" s="622"/>
      <c r="BG8" s="623">
        <v>5235</v>
      </c>
      <c r="BH8" s="624"/>
      <c r="BI8" s="624"/>
      <c r="BJ8" s="624"/>
      <c r="BK8" s="624"/>
      <c r="BL8" s="624"/>
      <c r="BM8" s="624"/>
      <c r="BN8" s="625"/>
      <c r="BO8" s="626">
        <v>1.8</v>
      </c>
      <c r="BP8" s="626"/>
      <c r="BQ8" s="626"/>
      <c r="BR8" s="626"/>
      <c r="BS8" s="627" t="s">
        <v>178</v>
      </c>
      <c r="BT8" s="627"/>
      <c r="BU8" s="627"/>
      <c r="BV8" s="627"/>
      <c r="BW8" s="627"/>
      <c r="BX8" s="627"/>
      <c r="BY8" s="627"/>
      <c r="BZ8" s="627"/>
      <c r="CA8" s="627"/>
      <c r="CB8" s="631"/>
      <c r="CD8" s="620" t="s">
        <v>246</v>
      </c>
      <c r="CE8" s="621"/>
      <c r="CF8" s="621"/>
      <c r="CG8" s="621"/>
      <c r="CH8" s="621"/>
      <c r="CI8" s="621"/>
      <c r="CJ8" s="621"/>
      <c r="CK8" s="621"/>
      <c r="CL8" s="621"/>
      <c r="CM8" s="621"/>
      <c r="CN8" s="621"/>
      <c r="CO8" s="621"/>
      <c r="CP8" s="621"/>
      <c r="CQ8" s="622"/>
      <c r="CR8" s="623">
        <v>822724</v>
      </c>
      <c r="CS8" s="624"/>
      <c r="CT8" s="624"/>
      <c r="CU8" s="624"/>
      <c r="CV8" s="624"/>
      <c r="CW8" s="624"/>
      <c r="CX8" s="624"/>
      <c r="CY8" s="625"/>
      <c r="CZ8" s="626">
        <v>19.2</v>
      </c>
      <c r="DA8" s="626"/>
      <c r="DB8" s="626"/>
      <c r="DC8" s="626"/>
      <c r="DD8" s="632">
        <v>491</v>
      </c>
      <c r="DE8" s="624"/>
      <c r="DF8" s="624"/>
      <c r="DG8" s="624"/>
      <c r="DH8" s="624"/>
      <c r="DI8" s="624"/>
      <c r="DJ8" s="624"/>
      <c r="DK8" s="624"/>
      <c r="DL8" s="624"/>
      <c r="DM8" s="624"/>
      <c r="DN8" s="624"/>
      <c r="DO8" s="624"/>
      <c r="DP8" s="625"/>
      <c r="DQ8" s="632">
        <v>499931</v>
      </c>
      <c r="DR8" s="624"/>
      <c r="DS8" s="624"/>
      <c r="DT8" s="624"/>
      <c r="DU8" s="624"/>
      <c r="DV8" s="624"/>
      <c r="DW8" s="624"/>
      <c r="DX8" s="624"/>
      <c r="DY8" s="624"/>
      <c r="DZ8" s="624"/>
      <c r="EA8" s="624"/>
      <c r="EB8" s="624"/>
      <c r="EC8" s="633"/>
    </row>
    <row r="9" spans="2:143" ht="11.25" customHeight="1">
      <c r="B9" s="620" t="s">
        <v>247</v>
      </c>
      <c r="C9" s="621"/>
      <c r="D9" s="621"/>
      <c r="E9" s="621"/>
      <c r="F9" s="621"/>
      <c r="G9" s="621"/>
      <c r="H9" s="621"/>
      <c r="I9" s="621"/>
      <c r="J9" s="621"/>
      <c r="K9" s="621"/>
      <c r="L9" s="621"/>
      <c r="M9" s="621"/>
      <c r="N9" s="621"/>
      <c r="O9" s="621"/>
      <c r="P9" s="621"/>
      <c r="Q9" s="622"/>
      <c r="R9" s="623">
        <v>1141</v>
      </c>
      <c r="S9" s="624"/>
      <c r="T9" s="624"/>
      <c r="U9" s="624"/>
      <c r="V9" s="624"/>
      <c r="W9" s="624"/>
      <c r="X9" s="624"/>
      <c r="Y9" s="625"/>
      <c r="Z9" s="626">
        <v>0</v>
      </c>
      <c r="AA9" s="626"/>
      <c r="AB9" s="626"/>
      <c r="AC9" s="626"/>
      <c r="AD9" s="627">
        <v>1141</v>
      </c>
      <c r="AE9" s="627"/>
      <c r="AF9" s="627"/>
      <c r="AG9" s="627"/>
      <c r="AH9" s="627"/>
      <c r="AI9" s="627"/>
      <c r="AJ9" s="627"/>
      <c r="AK9" s="627"/>
      <c r="AL9" s="628">
        <v>0</v>
      </c>
      <c r="AM9" s="629"/>
      <c r="AN9" s="629"/>
      <c r="AO9" s="630"/>
      <c r="AP9" s="620" t="s">
        <v>248</v>
      </c>
      <c r="AQ9" s="621"/>
      <c r="AR9" s="621"/>
      <c r="AS9" s="621"/>
      <c r="AT9" s="621"/>
      <c r="AU9" s="621"/>
      <c r="AV9" s="621"/>
      <c r="AW9" s="621"/>
      <c r="AX9" s="621"/>
      <c r="AY9" s="621"/>
      <c r="AZ9" s="621"/>
      <c r="BA9" s="621"/>
      <c r="BB9" s="621"/>
      <c r="BC9" s="621"/>
      <c r="BD9" s="621"/>
      <c r="BE9" s="621"/>
      <c r="BF9" s="622"/>
      <c r="BG9" s="623">
        <v>93352</v>
      </c>
      <c r="BH9" s="624"/>
      <c r="BI9" s="624"/>
      <c r="BJ9" s="624"/>
      <c r="BK9" s="624"/>
      <c r="BL9" s="624"/>
      <c r="BM9" s="624"/>
      <c r="BN9" s="625"/>
      <c r="BO9" s="626">
        <v>32.1</v>
      </c>
      <c r="BP9" s="626"/>
      <c r="BQ9" s="626"/>
      <c r="BR9" s="626"/>
      <c r="BS9" s="627" t="s">
        <v>240</v>
      </c>
      <c r="BT9" s="627"/>
      <c r="BU9" s="627"/>
      <c r="BV9" s="627"/>
      <c r="BW9" s="627"/>
      <c r="BX9" s="627"/>
      <c r="BY9" s="627"/>
      <c r="BZ9" s="627"/>
      <c r="CA9" s="627"/>
      <c r="CB9" s="631"/>
      <c r="CD9" s="620" t="s">
        <v>249</v>
      </c>
      <c r="CE9" s="621"/>
      <c r="CF9" s="621"/>
      <c r="CG9" s="621"/>
      <c r="CH9" s="621"/>
      <c r="CI9" s="621"/>
      <c r="CJ9" s="621"/>
      <c r="CK9" s="621"/>
      <c r="CL9" s="621"/>
      <c r="CM9" s="621"/>
      <c r="CN9" s="621"/>
      <c r="CO9" s="621"/>
      <c r="CP9" s="621"/>
      <c r="CQ9" s="622"/>
      <c r="CR9" s="623">
        <v>351755</v>
      </c>
      <c r="CS9" s="624"/>
      <c r="CT9" s="624"/>
      <c r="CU9" s="624"/>
      <c r="CV9" s="624"/>
      <c r="CW9" s="624"/>
      <c r="CX9" s="624"/>
      <c r="CY9" s="625"/>
      <c r="CZ9" s="626">
        <v>8.1999999999999993</v>
      </c>
      <c r="DA9" s="626"/>
      <c r="DB9" s="626"/>
      <c r="DC9" s="626"/>
      <c r="DD9" s="632">
        <v>8886</v>
      </c>
      <c r="DE9" s="624"/>
      <c r="DF9" s="624"/>
      <c r="DG9" s="624"/>
      <c r="DH9" s="624"/>
      <c r="DI9" s="624"/>
      <c r="DJ9" s="624"/>
      <c r="DK9" s="624"/>
      <c r="DL9" s="624"/>
      <c r="DM9" s="624"/>
      <c r="DN9" s="624"/>
      <c r="DO9" s="624"/>
      <c r="DP9" s="625"/>
      <c r="DQ9" s="632">
        <v>297035</v>
      </c>
      <c r="DR9" s="624"/>
      <c r="DS9" s="624"/>
      <c r="DT9" s="624"/>
      <c r="DU9" s="624"/>
      <c r="DV9" s="624"/>
      <c r="DW9" s="624"/>
      <c r="DX9" s="624"/>
      <c r="DY9" s="624"/>
      <c r="DZ9" s="624"/>
      <c r="EA9" s="624"/>
      <c r="EB9" s="624"/>
      <c r="EC9" s="633"/>
    </row>
    <row r="10" spans="2:143" ht="11.25" customHeight="1">
      <c r="B10" s="620" t="s">
        <v>250</v>
      </c>
      <c r="C10" s="621"/>
      <c r="D10" s="621"/>
      <c r="E10" s="621"/>
      <c r="F10" s="621"/>
      <c r="G10" s="621"/>
      <c r="H10" s="621"/>
      <c r="I10" s="621"/>
      <c r="J10" s="621"/>
      <c r="K10" s="621"/>
      <c r="L10" s="621"/>
      <c r="M10" s="621"/>
      <c r="N10" s="621"/>
      <c r="O10" s="621"/>
      <c r="P10" s="621"/>
      <c r="Q10" s="622"/>
      <c r="R10" s="623" t="s">
        <v>240</v>
      </c>
      <c r="S10" s="624"/>
      <c r="T10" s="624"/>
      <c r="U10" s="624"/>
      <c r="V10" s="624"/>
      <c r="W10" s="624"/>
      <c r="X10" s="624"/>
      <c r="Y10" s="625"/>
      <c r="Z10" s="626" t="s">
        <v>240</v>
      </c>
      <c r="AA10" s="626"/>
      <c r="AB10" s="626"/>
      <c r="AC10" s="626"/>
      <c r="AD10" s="627" t="s">
        <v>233</v>
      </c>
      <c r="AE10" s="627"/>
      <c r="AF10" s="627"/>
      <c r="AG10" s="627"/>
      <c r="AH10" s="627"/>
      <c r="AI10" s="627"/>
      <c r="AJ10" s="627"/>
      <c r="AK10" s="627"/>
      <c r="AL10" s="628" t="s">
        <v>240</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v>5531</v>
      </c>
      <c r="BH10" s="624"/>
      <c r="BI10" s="624"/>
      <c r="BJ10" s="624"/>
      <c r="BK10" s="624"/>
      <c r="BL10" s="624"/>
      <c r="BM10" s="624"/>
      <c r="BN10" s="625"/>
      <c r="BO10" s="626">
        <v>1.9</v>
      </c>
      <c r="BP10" s="626"/>
      <c r="BQ10" s="626"/>
      <c r="BR10" s="626"/>
      <c r="BS10" s="627" t="s">
        <v>178</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t="s">
        <v>240</v>
      </c>
      <c r="CS10" s="624"/>
      <c r="CT10" s="624"/>
      <c r="CU10" s="624"/>
      <c r="CV10" s="624"/>
      <c r="CW10" s="624"/>
      <c r="CX10" s="624"/>
      <c r="CY10" s="625"/>
      <c r="CZ10" s="626" t="s">
        <v>178</v>
      </c>
      <c r="DA10" s="626"/>
      <c r="DB10" s="626"/>
      <c r="DC10" s="626"/>
      <c r="DD10" s="632" t="s">
        <v>178</v>
      </c>
      <c r="DE10" s="624"/>
      <c r="DF10" s="624"/>
      <c r="DG10" s="624"/>
      <c r="DH10" s="624"/>
      <c r="DI10" s="624"/>
      <c r="DJ10" s="624"/>
      <c r="DK10" s="624"/>
      <c r="DL10" s="624"/>
      <c r="DM10" s="624"/>
      <c r="DN10" s="624"/>
      <c r="DO10" s="624"/>
      <c r="DP10" s="625"/>
      <c r="DQ10" s="632" t="s">
        <v>240</v>
      </c>
      <c r="DR10" s="624"/>
      <c r="DS10" s="624"/>
      <c r="DT10" s="624"/>
      <c r="DU10" s="624"/>
      <c r="DV10" s="624"/>
      <c r="DW10" s="624"/>
      <c r="DX10" s="624"/>
      <c r="DY10" s="624"/>
      <c r="DZ10" s="624"/>
      <c r="EA10" s="624"/>
      <c r="EB10" s="624"/>
      <c r="EC10" s="633"/>
    </row>
    <row r="11" spans="2:143" ht="11.25" customHeight="1">
      <c r="B11" s="620" t="s">
        <v>253</v>
      </c>
      <c r="C11" s="621"/>
      <c r="D11" s="621"/>
      <c r="E11" s="621"/>
      <c r="F11" s="621"/>
      <c r="G11" s="621"/>
      <c r="H11" s="621"/>
      <c r="I11" s="621"/>
      <c r="J11" s="621"/>
      <c r="K11" s="621"/>
      <c r="L11" s="621"/>
      <c r="M11" s="621"/>
      <c r="N11" s="621"/>
      <c r="O11" s="621"/>
      <c r="P11" s="621"/>
      <c r="Q11" s="622"/>
      <c r="R11" s="623">
        <v>85154</v>
      </c>
      <c r="S11" s="624"/>
      <c r="T11" s="624"/>
      <c r="U11" s="624"/>
      <c r="V11" s="624"/>
      <c r="W11" s="624"/>
      <c r="X11" s="624"/>
      <c r="Y11" s="625"/>
      <c r="Z11" s="628">
        <v>1.9</v>
      </c>
      <c r="AA11" s="629"/>
      <c r="AB11" s="629"/>
      <c r="AC11" s="635"/>
      <c r="AD11" s="632">
        <v>85154</v>
      </c>
      <c r="AE11" s="624"/>
      <c r="AF11" s="624"/>
      <c r="AG11" s="624"/>
      <c r="AH11" s="624"/>
      <c r="AI11" s="624"/>
      <c r="AJ11" s="624"/>
      <c r="AK11" s="625"/>
      <c r="AL11" s="628">
        <v>3.5</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v>2477</v>
      </c>
      <c r="BH11" s="624"/>
      <c r="BI11" s="624"/>
      <c r="BJ11" s="624"/>
      <c r="BK11" s="624"/>
      <c r="BL11" s="624"/>
      <c r="BM11" s="624"/>
      <c r="BN11" s="625"/>
      <c r="BO11" s="626">
        <v>0.9</v>
      </c>
      <c r="BP11" s="626"/>
      <c r="BQ11" s="626"/>
      <c r="BR11" s="626"/>
      <c r="BS11" s="627" t="s">
        <v>178</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v>296756</v>
      </c>
      <c r="CS11" s="624"/>
      <c r="CT11" s="624"/>
      <c r="CU11" s="624"/>
      <c r="CV11" s="624"/>
      <c r="CW11" s="624"/>
      <c r="CX11" s="624"/>
      <c r="CY11" s="625"/>
      <c r="CZ11" s="626">
        <v>6.9</v>
      </c>
      <c r="DA11" s="626"/>
      <c r="DB11" s="626"/>
      <c r="DC11" s="626"/>
      <c r="DD11" s="632">
        <v>54374</v>
      </c>
      <c r="DE11" s="624"/>
      <c r="DF11" s="624"/>
      <c r="DG11" s="624"/>
      <c r="DH11" s="624"/>
      <c r="DI11" s="624"/>
      <c r="DJ11" s="624"/>
      <c r="DK11" s="624"/>
      <c r="DL11" s="624"/>
      <c r="DM11" s="624"/>
      <c r="DN11" s="624"/>
      <c r="DO11" s="624"/>
      <c r="DP11" s="625"/>
      <c r="DQ11" s="632">
        <v>175706</v>
      </c>
      <c r="DR11" s="624"/>
      <c r="DS11" s="624"/>
      <c r="DT11" s="624"/>
      <c r="DU11" s="624"/>
      <c r="DV11" s="624"/>
      <c r="DW11" s="624"/>
      <c r="DX11" s="624"/>
      <c r="DY11" s="624"/>
      <c r="DZ11" s="624"/>
      <c r="EA11" s="624"/>
      <c r="EB11" s="624"/>
      <c r="EC11" s="633"/>
    </row>
    <row r="12" spans="2:143" ht="11.25" customHeight="1">
      <c r="B12" s="620" t="s">
        <v>256</v>
      </c>
      <c r="C12" s="621"/>
      <c r="D12" s="621"/>
      <c r="E12" s="621"/>
      <c r="F12" s="621"/>
      <c r="G12" s="621"/>
      <c r="H12" s="621"/>
      <c r="I12" s="621"/>
      <c r="J12" s="621"/>
      <c r="K12" s="621"/>
      <c r="L12" s="621"/>
      <c r="M12" s="621"/>
      <c r="N12" s="621"/>
      <c r="O12" s="621"/>
      <c r="P12" s="621"/>
      <c r="Q12" s="622"/>
      <c r="R12" s="623" t="s">
        <v>240</v>
      </c>
      <c r="S12" s="624"/>
      <c r="T12" s="624"/>
      <c r="U12" s="624"/>
      <c r="V12" s="624"/>
      <c r="W12" s="624"/>
      <c r="X12" s="624"/>
      <c r="Y12" s="625"/>
      <c r="Z12" s="626" t="s">
        <v>240</v>
      </c>
      <c r="AA12" s="626"/>
      <c r="AB12" s="626"/>
      <c r="AC12" s="626"/>
      <c r="AD12" s="627" t="s">
        <v>178</v>
      </c>
      <c r="AE12" s="627"/>
      <c r="AF12" s="627"/>
      <c r="AG12" s="627"/>
      <c r="AH12" s="627"/>
      <c r="AI12" s="627"/>
      <c r="AJ12" s="627"/>
      <c r="AK12" s="627"/>
      <c r="AL12" s="628" t="s">
        <v>178</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v>144156</v>
      </c>
      <c r="BH12" s="624"/>
      <c r="BI12" s="624"/>
      <c r="BJ12" s="624"/>
      <c r="BK12" s="624"/>
      <c r="BL12" s="624"/>
      <c r="BM12" s="624"/>
      <c r="BN12" s="625"/>
      <c r="BO12" s="626">
        <v>49.6</v>
      </c>
      <c r="BP12" s="626"/>
      <c r="BQ12" s="626"/>
      <c r="BR12" s="626"/>
      <c r="BS12" s="627" t="s">
        <v>240</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349686</v>
      </c>
      <c r="CS12" s="624"/>
      <c r="CT12" s="624"/>
      <c r="CU12" s="624"/>
      <c r="CV12" s="624"/>
      <c r="CW12" s="624"/>
      <c r="CX12" s="624"/>
      <c r="CY12" s="625"/>
      <c r="CZ12" s="626">
        <v>8.1</v>
      </c>
      <c r="DA12" s="626"/>
      <c r="DB12" s="626"/>
      <c r="DC12" s="626"/>
      <c r="DD12" s="632">
        <v>69594</v>
      </c>
      <c r="DE12" s="624"/>
      <c r="DF12" s="624"/>
      <c r="DG12" s="624"/>
      <c r="DH12" s="624"/>
      <c r="DI12" s="624"/>
      <c r="DJ12" s="624"/>
      <c r="DK12" s="624"/>
      <c r="DL12" s="624"/>
      <c r="DM12" s="624"/>
      <c r="DN12" s="624"/>
      <c r="DO12" s="624"/>
      <c r="DP12" s="625"/>
      <c r="DQ12" s="632">
        <v>139258</v>
      </c>
      <c r="DR12" s="624"/>
      <c r="DS12" s="624"/>
      <c r="DT12" s="624"/>
      <c r="DU12" s="624"/>
      <c r="DV12" s="624"/>
      <c r="DW12" s="624"/>
      <c r="DX12" s="624"/>
      <c r="DY12" s="624"/>
      <c r="DZ12" s="624"/>
      <c r="EA12" s="624"/>
      <c r="EB12" s="624"/>
      <c r="EC12" s="633"/>
    </row>
    <row r="13" spans="2:143" ht="11.25" customHeight="1">
      <c r="B13" s="620" t="s">
        <v>259</v>
      </c>
      <c r="C13" s="621"/>
      <c r="D13" s="621"/>
      <c r="E13" s="621"/>
      <c r="F13" s="621"/>
      <c r="G13" s="621"/>
      <c r="H13" s="621"/>
      <c r="I13" s="621"/>
      <c r="J13" s="621"/>
      <c r="K13" s="621"/>
      <c r="L13" s="621"/>
      <c r="M13" s="621"/>
      <c r="N13" s="621"/>
      <c r="O13" s="621"/>
      <c r="P13" s="621"/>
      <c r="Q13" s="622"/>
      <c r="R13" s="623" t="s">
        <v>178</v>
      </c>
      <c r="S13" s="624"/>
      <c r="T13" s="624"/>
      <c r="U13" s="624"/>
      <c r="V13" s="624"/>
      <c r="W13" s="624"/>
      <c r="X13" s="624"/>
      <c r="Y13" s="625"/>
      <c r="Z13" s="626" t="s">
        <v>240</v>
      </c>
      <c r="AA13" s="626"/>
      <c r="AB13" s="626"/>
      <c r="AC13" s="626"/>
      <c r="AD13" s="627" t="s">
        <v>240</v>
      </c>
      <c r="AE13" s="627"/>
      <c r="AF13" s="627"/>
      <c r="AG13" s="627"/>
      <c r="AH13" s="627"/>
      <c r="AI13" s="627"/>
      <c r="AJ13" s="627"/>
      <c r="AK13" s="627"/>
      <c r="AL13" s="628" t="s">
        <v>178</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v>142089</v>
      </c>
      <c r="BH13" s="624"/>
      <c r="BI13" s="624"/>
      <c r="BJ13" s="624"/>
      <c r="BK13" s="624"/>
      <c r="BL13" s="624"/>
      <c r="BM13" s="624"/>
      <c r="BN13" s="625"/>
      <c r="BO13" s="626">
        <v>48.9</v>
      </c>
      <c r="BP13" s="626"/>
      <c r="BQ13" s="626"/>
      <c r="BR13" s="626"/>
      <c r="BS13" s="627" t="s">
        <v>240</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412698</v>
      </c>
      <c r="CS13" s="624"/>
      <c r="CT13" s="624"/>
      <c r="CU13" s="624"/>
      <c r="CV13" s="624"/>
      <c r="CW13" s="624"/>
      <c r="CX13" s="624"/>
      <c r="CY13" s="625"/>
      <c r="CZ13" s="626">
        <v>9.6</v>
      </c>
      <c r="DA13" s="626"/>
      <c r="DB13" s="626"/>
      <c r="DC13" s="626"/>
      <c r="DD13" s="632">
        <v>392433</v>
      </c>
      <c r="DE13" s="624"/>
      <c r="DF13" s="624"/>
      <c r="DG13" s="624"/>
      <c r="DH13" s="624"/>
      <c r="DI13" s="624"/>
      <c r="DJ13" s="624"/>
      <c r="DK13" s="624"/>
      <c r="DL13" s="624"/>
      <c r="DM13" s="624"/>
      <c r="DN13" s="624"/>
      <c r="DO13" s="624"/>
      <c r="DP13" s="625"/>
      <c r="DQ13" s="632">
        <v>112111</v>
      </c>
      <c r="DR13" s="624"/>
      <c r="DS13" s="624"/>
      <c r="DT13" s="624"/>
      <c r="DU13" s="624"/>
      <c r="DV13" s="624"/>
      <c r="DW13" s="624"/>
      <c r="DX13" s="624"/>
      <c r="DY13" s="624"/>
      <c r="DZ13" s="624"/>
      <c r="EA13" s="624"/>
      <c r="EB13" s="624"/>
      <c r="EC13" s="633"/>
    </row>
    <row r="14" spans="2:143" ht="11.25" customHeight="1">
      <c r="B14" s="620" t="s">
        <v>262</v>
      </c>
      <c r="C14" s="621"/>
      <c r="D14" s="621"/>
      <c r="E14" s="621"/>
      <c r="F14" s="621"/>
      <c r="G14" s="621"/>
      <c r="H14" s="621"/>
      <c r="I14" s="621"/>
      <c r="J14" s="621"/>
      <c r="K14" s="621"/>
      <c r="L14" s="621"/>
      <c r="M14" s="621"/>
      <c r="N14" s="621"/>
      <c r="O14" s="621"/>
      <c r="P14" s="621"/>
      <c r="Q14" s="622"/>
      <c r="R14" s="623" t="s">
        <v>240</v>
      </c>
      <c r="S14" s="624"/>
      <c r="T14" s="624"/>
      <c r="U14" s="624"/>
      <c r="V14" s="624"/>
      <c r="W14" s="624"/>
      <c r="X14" s="624"/>
      <c r="Y14" s="625"/>
      <c r="Z14" s="626" t="s">
        <v>178</v>
      </c>
      <c r="AA14" s="626"/>
      <c r="AB14" s="626"/>
      <c r="AC14" s="626"/>
      <c r="AD14" s="627" t="s">
        <v>240</v>
      </c>
      <c r="AE14" s="627"/>
      <c r="AF14" s="627"/>
      <c r="AG14" s="627"/>
      <c r="AH14" s="627"/>
      <c r="AI14" s="627"/>
      <c r="AJ14" s="627"/>
      <c r="AK14" s="627"/>
      <c r="AL14" s="628" t="s">
        <v>233</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17143</v>
      </c>
      <c r="BH14" s="624"/>
      <c r="BI14" s="624"/>
      <c r="BJ14" s="624"/>
      <c r="BK14" s="624"/>
      <c r="BL14" s="624"/>
      <c r="BM14" s="624"/>
      <c r="BN14" s="625"/>
      <c r="BO14" s="626">
        <v>5.9</v>
      </c>
      <c r="BP14" s="626"/>
      <c r="BQ14" s="626"/>
      <c r="BR14" s="626"/>
      <c r="BS14" s="627" t="s">
        <v>178</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128017</v>
      </c>
      <c r="CS14" s="624"/>
      <c r="CT14" s="624"/>
      <c r="CU14" s="624"/>
      <c r="CV14" s="624"/>
      <c r="CW14" s="624"/>
      <c r="CX14" s="624"/>
      <c r="CY14" s="625"/>
      <c r="CZ14" s="626">
        <v>3</v>
      </c>
      <c r="DA14" s="626"/>
      <c r="DB14" s="626"/>
      <c r="DC14" s="626"/>
      <c r="DD14" s="632">
        <v>20867</v>
      </c>
      <c r="DE14" s="624"/>
      <c r="DF14" s="624"/>
      <c r="DG14" s="624"/>
      <c r="DH14" s="624"/>
      <c r="DI14" s="624"/>
      <c r="DJ14" s="624"/>
      <c r="DK14" s="624"/>
      <c r="DL14" s="624"/>
      <c r="DM14" s="624"/>
      <c r="DN14" s="624"/>
      <c r="DO14" s="624"/>
      <c r="DP14" s="625"/>
      <c r="DQ14" s="632">
        <v>108321</v>
      </c>
      <c r="DR14" s="624"/>
      <c r="DS14" s="624"/>
      <c r="DT14" s="624"/>
      <c r="DU14" s="624"/>
      <c r="DV14" s="624"/>
      <c r="DW14" s="624"/>
      <c r="DX14" s="624"/>
      <c r="DY14" s="624"/>
      <c r="DZ14" s="624"/>
      <c r="EA14" s="624"/>
      <c r="EB14" s="624"/>
      <c r="EC14" s="633"/>
    </row>
    <row r="15" spans="2:143" ht="11.25" customHeight="1">
      <c r="B15" s="620" t="s">
        <v>265</v>
      </c>
      <c r="C15" s="621"/>
      <c r="D15" s="621"/>
      <c r="E15" s="621"/>
      <c r="F15" s="621"/>
      <c r="G15" s="621"/>
      <c r="H15" s="621"/>
      <c r="I15" s="621"/>
      <c r="J15" s="621"/>
      <c r="K15" s="621"/>
      <c r="L15" s="621"/>
      <c r="M15" s="621"/>
      <c r="N15" s="621"/>
      <c r="O15" s="621"/>
      <c r="P15" s="621"/>
      <c r="Q15" s="622"/>
      <c r="R15" s="623" t="s">
        <v>233</v>
      </c>
      <c r="S15" s="624"/>
      <c r="T15" s="624"/>
      <c r="U15" s="624"/>
      <c r="V15" s="624"/>
      <c r="W15" s="624"/>
      <c r="X15" s="624"/>
      <c r="Y15" s="625"/>
      <c r="Z15" s="626" t="s">
        <v>178</v>
      </c>
      <c r="AA15" s="626"/>
      <c r="AB15" s="626"/>
      <c r="AC15" s="626"/>
      <c r="AD15" s="627" t="s">
        <v>240</v>
      </c>
      <c r="AE15" s="627"/>
      <c r="AF15" s="627"/>
      <c r="AG15" s="627"/>
      <c r="AH15" s="627"/>
      <c r="AI15" s="627"/>
      <c r="AJ15" s="627"/>
      <c r="AK15" s="627"/>
      <c r="AL15" s="628" t="s">
        <v>240</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22783</v>
      </c>
      <c r="BH15" s="624"/>
      <c r="BI15" s="624"/>
      <c r="BJ15" s="624"/>
      <c r="BK15" s="624"/>
      <c r="BL15" s="624"/>
      <c r="BM15" s="624"/>
      <c r="BN15" s="625"/>
      <c r="BO15" s="626">
        <v>7.8</v>
      </c>
      <c r="BP15" s="626"/>
      <c r="BQ15" s="626"/>
      <c r="BR15" s="626"/>
      <c r="BS15" s="627" t="s">
        <v>233</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325543</v>
      </c>
      <c r="CS15" s="624"/>
      <c r="CT15" s="624"/>
      <c r="CU15" s="624"/>
      <c r="CV15" s="624"/>
      <c r="CW15" s="624"/>
      <c r="CX15" s="624"/>
      <c r="CY15" s="625"/>
      <c r="CZ15" s="626">
        <v>7.6</v>
      </c>
      <c r="DA15" s="626"/>
      <c r="DB15" s="626"/>
      <c r="DC15" s="626"/>
      <c r="DD15" s="632">
        <v>107034</v>
      </c>
      <c r="DE15" s="624"/>
      <c r="DF15" s="624"/>
      <c r="DG15" s="624"/>
      <c r="DH15" s="624"/>
      <c r="DI15" s="624"/>
      <c r="DJ15" s="624"/>
      <c r="DK15" s="624"/>
      <c r="DL15" s="624"/>
      <c r="DM15" s="624"/>
      <c r="DN15" s="624"/>
      <c r="DO15" s="624"/>
      <c r="DP15" s="625"/>
      <c r="DQ15" s="632">
        <v>219061</v>
      </c>
      <c r="DR15" s="624"/>
      <c r="DS15" s="624"/>
      <c r="DT15" s="624"/>
      <c r="DU15" s="624"/>
      <c r="DV15" s="624"/>
      <c r="DW15" s="624"/>
      <c r="DX15" s="624"/>
      <c r="DY15" s="624"/>
      <c r="DZ15" s="624"/>
      <c r="EA15" s="624"/>
      <c r="EB15" s="624"/>
      <c r="EC15" s="633"/>
    </row>
    <row r="16" spans="2:143" ht="11.25" customHeight="1">
      <c r="B16" s="620" t="s">
        <v>268</v>
      </c>
      <c r="C16" s="621"/>
      <c r="D16" s="621"/>
      <c r="E16" s="621"/>
      <c r="F16" s="621"/>
      <c r="G16" s="621"/>
      <c r="H16" s="621"/>
      <c r="I16" s="621"/>
      <c r="J16" s="621"/>
      <c r="K16" s="621"/>
      <c r="L16" s="621"/>
      <c r="M16" s="621"/>
      <c r="N16" s="621"/>
      <c r="O16" s="621"/>
      <c r="P16" s="621"/>
      <c r="Q16" s="622"/>
      <c r="R16" s="623">
        <v>3429</v>
      </c>
      <c r="S16" s="624"/>
      <c r="T16" s="624"/>
      <c r="U16" s="624"/>
      <c r="V16" s="624"/>
      <c r="W16" s="624"/>
      <c r="X16" s="624"/>
      <c r="Y16" s="625"/>
      <c r="Z16" s="626">
        <v>0.1</v>
      </c>
      <c r="AA16" s="626"/>
      <c r="AB16" s="626"/>
      <c r="AC16" s="626"/>
      <c r="AD16" s="627">
        <v>3429</v>
      </c>
      <c r="AE16" s="627"/>
      <c r="AF16" s="627"/>
      <c r="AG16" s="627"/>
      <c r="AH16" s="627"/>
      <c r="AI16" s="627"/>
      <c r="AJ16" s="627"/>
      <c r="AK16" s="627"/>
      <c r="AL16" s="628">
        <v>0.1</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240</v>
      </c>
      <c r="BH16" s="624"/>
      <c r="BI16" s="624"/>
      <c r="BJ16" s="624"/>
      <c r="BK16" s="624"/>
      <c r="BL16" s="624"/>
      <c r="BM16" s="624"/>
      <c r="BN16" s="625"/>
      <c r="BO16" s="626" t="s">
        <v>233</v>
      </c>
      <c r="BP16" s="626"/>
      <c r="BQ16" s="626"/>
      <c r="BR16" s="626"/>
      <c r="BS16" s="627" t="s">
        <v>240</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v>13298</v>
      </c>
      <c r="CS16" s="624"/>
      <c r="CT16" s="624"/>
      <c r="CU16" s="624"/>
      <c r="CV16" s="624"/>
      <c r="CW16" s="624"/>
      <c r="CX16" s="624"/>
      <c r="CY16" s="625"/>
      <c r="CZ16" s="626">
        <v>0.3</v>
      </c>
      <c r="DA16" s="626"/>
      <c r="DB16" s="626"/>
      <c r="DC16" s="626"/>
      <c r="DD16" s="632" t="s">
        <v>240</v>
      </c>
      <c r="DE16" s="624"/>
      <c r="DF16" s="624"/>
      <c r="DG16" s="624"/>
      <c r="DH16" s="624"/>
      <c r="DI16" s="624"/>
      <c r="DJ16" s="624"/>
      <c r="DK16" s="624"/>
      <c r="DL16" s="624"/>
      <c r="DM16" s="624"/>
      <c r="DN16" s="624"/>
      <c r="DO16" s="624"/>
      <c r="DP16" s="625"/>
      <c r="DQ16" s="632">
        <v>6333</v>
      </c>
      <c r="DR16" s="624"/>
      <c r="DS16" s="624"/>
      <c r="DT16" s="624"/>
      <c r="DU16" s="624"/>
      <c r="DV16" s="624"/>
      <c r="DW16" s="624"/>
      <c r="DX16" s="624"/>
      <c r="DY16" s="624"/>
      <c r="DZ16" s="624"/>
      <c r="EA16" s="624"/>
      <c r="EB16" s="624"/>
      <c r="EC16" s="633"/>
    </row>
    <row r="17" spans="2:133" ht="11.25" customHeight="1">
      <c r="B17" s="620" t="s">
        <v>271</v>
      </c>
      <c r="C17" s="621"/>
      <c r="D17" s="621"/>
      <c r="E17" s="621"/>
      <c r="F17" s="621"/>
      <c r="G17" s="621"/>
      <c r="H17" s="621"/>
      <c r="I17" s="621"/>
      <c r="J17" s="621"/>
      <c r="K17" s="621"/>
      <c r="L17" s="621"/>
      <c r="M17" s="621"/>
      <c r="N17" s="621"/>
      <c r="O17" s="621"/>
      <c r="P17" s="621"/>
      <c r="Q17" s="622"/>
      <c r="R17" s="623">
        <v>3516</v>
      </c>
      <c r="S17" s="624"/>
      <c r="T17" s="624"/>
      <c r="U17" s="624"/>
      <c r="V17" s="624"/>
      <c r="W17" s="624"/>
      <c r="X17" s="624"/>
      <c r="Y17" s="625"/>
      <c r="Z17" s="626">
        <v>0.1</v>
      </c>
      <c r="AA17" s="626"/>
      <c r="AB17" s="626"/>
      <c r="AC17" s="626"/>
      <c r="AD17" s="627">
        <v>3516</v>
      </c>
      <c r="AE17" s="627"/>
      <c r="AF17" s="627"/>
      <c r="AG17" s="627"/>
      <c r="AH17" s="627"/>
      <c r="AI17" s="627"/>
      <c r="AJ17" s="627"/>
      <c r="AK17" s="627"/>
      <c r="AL17" s="628">
        <v>0.1</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240</v>
      </c>
      <c r="BH17" s="624"/>
      <c r="BI17" s="624"/>
      <c r="BJ17" s="624"/>
      <c r="BK17" s="624"/>
      <c r="BL17" s="624"/>
      <c r="BM17" s="624"/>
      <c r="BN17" s="625"/>
      <c r="BO17" s="626" t="s">
        <v>233</v>
      </c>
      <c r="BP17" s="626"/>
      <c r="BQ17" s="626"/>
      <c r="BR17" s="626"/>
      <c r="BS17" s="627" t="s">
        <v>178</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536992</v>
      </c>
      <c r="CS17" s="624"/>
      <c r="CT17" s="624"/>
      <c r="CU17" s="624"/>
      <c r="CV17" s="624"/>
      <c r="CW17" s="624"/>
      <c r="CX17" s="624"/>
      <c r="CY17" s="625"/>
      <c r="CZ17" s="626">
        <v>12.5</v>
      </c>
      <c r="DA17" s="626"/>
      <c r="DB17" s="626"/>
      <c r="DC17" s="626"/>
      <c r="DD17" s="632" t="s">
        <v>233</v>
      </c>
      <c r="DE17" s="624"/>
      <c r="DF17" s="624"/>
      <c r="DG17" s="624"/>
      <c r="DH17" s="624"/>
      <c r="DI17" s="624"/>
      <c r="DJ17" s="624"/>
      <c r="DK17" s="624"/>
      <c r="DL17" s="624"/>
      <c r="DM17" s="624"/>
      <c r="DN17" s="624"/>
      <c r="DO17" s="624"/>
      <c r="DP17" s="625"/>
      <c r="DQ17" s="632">
        <v>521706</v>
      </c>
      <c r="DR17" s="624"/>
      <c r="DS17" s="624"/>
      <c r="DT17" s="624"/>
      <c r="DU17" s="624"/>
      <c r="DV17" s="624"/>
      <c r="DW17" s="624"/>
      <c r="DX17" s="624"/>
      <c r="DY17" s="624"/>
      <c r="DZ17" s="624"/>
      <c r="EA17" s="624"/>
      <c r="EB17" s="624"/>
      <c r="EC17" s="633"/>
    </row>
    <row r="18" spans="2:133" ht="11.25" customHeight="1">
      <c r="B18" s="620" t="s">
        <v>274</v>
      </c>
      <c r="C18" s="621"/>
      <c r="D18" s="621"/>
      <c r="E18" s="621"/>
      <c r="F18" s="621"/>
      <c r="G18" s="621"/>
      <c r="H18" s="621"/>
      <c r="I18" s="621"/>
      <c r="J18" s="621"/>
      <c r="K18" s="621"/>
      <c r="L18" s="621"/>
      <c r="M18" s="621"/>
      <c r="N18" s="621"/>
      <c r="O18" s="621"/>
      <c r="P18" s="621"/>
      <c r="Q18" s="622"/>
      <c r="R18" s="623">
        <v>1216</v>
      </c>
      <c r="S18" s="624"/>
      <c r="T18" s="624"/>
      <c r="U18" s="624"/>
      <c r="V18" s="624"/>
      <c r="W18" s="624"/>
      <c r="X18" s="624"/>
      <c r="Y18" s="625"/>
      <c r="Z18" s="626">
        <v>0</v>
      </c>
      <c r="AA18" s="626"/>
      <c r="AB18" s="626"/>
      <c r="AC18" s="626"/>
      <c r="AD18" s="627">
        <v>1216</v>
      </c>
      <c r="AE18" s="627"/>
      <c r="AF18" s="627"/>
      <c r="AG18" s="627"/>
      <c r="AH18" s="627"/>
      <c r="AI18" s="627"/>
      <c r="AJ18" s="627"/>
      <c r="AK18" s="627"/>
      <c r="AL18" s="628">
        <v>0</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240</v>
      </c>
      <c r="BH18" s="624"/>
      <c r="BI18" s="624"/>
      <c r="BJ18" s="624"/>
      <c r="BK18" s="624"/>
      <c r="BL18" s="624"/>
      <c r="BM18" s="624"/>
      <c r="BN18" s="625"/>
      <c r="BO18" s="626" t="s">
        <v>233</v>
      </c>
      <c r="BP18" s="626"/>
      <c r="BQ18" s="626"/>
      <c r="BR18" s="626"/>
      <c r="BS18" s="627" t="s">
        <v>240</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178</v>
      </c>
      <c r="CS18" s="624"/>
      <c r="CT18" s="624"/>
      <c r="CU18" s="624"/>
      <c r="CV18" s="624"/>
      <c r="CW18" s="624"/>
      <c r="CX18" s="624"/>
      <c r="CY18" s="625"/>
      <c r="CZ18" s="626" t="s">
        <v>240</v>
      </c>
      <c r="DA18" s="626"/>
      <c r="DB18" s="626"/>
      <c r="DC18" s="626"/>
      <c r="DD18" s="632" t="s">
        <v>233</v>
      </c>
      <c r="DE18" s="624"/>
      <c r="DF18" s="624"/>
      <c r="DG18" s="624"/>
      <c r="DH18" s="624"/>
      <c r="DI18" s="624"/>
      <c r="DJ18" s="624"/>
      <c r="DK18" s="624"/>
      <c r="DL18" s="624"/>
      <c r="DM18" s="624"/>
      <c r="DN18" s="624"/>
      <c r="DO18" s="624"/>
      <c r="DP18" s="625"/>
      <c r="DQ18" s="632" t="s">
        <v>178</v>
      </c>
      <c r="DR18" s="624"/>
      <c r="DS18" s="624"/>
      <c r="DT18" s="624"/>
      <c r="DU18" s="624"/>
      <c r="DV18" s="624"/>
      <c r="DW18" s="624"/>
      <c r="DX18" s="624"/>
      <c r="DY18" s="624"/>
      <c r="DZ18" s="624"/>
      <c r="EA18" s="624"/>
      <c r="EB18" s="624"/>
      <c r="EC18" s="633"/>
    </row>
    <row r="19" spans="2:133" ht="11.25" customHeight="1">
      <c r="B19" s="620" t="s">
        <v>277</v>
      </c>
      <c r="C19" s="621"/>
      <c r="D19" s="621"/>
      <c r="E19" s="621"/>
      <c r="F19" s="621"/>
      <c r="G19" s="621"/>
      <c r="H19" s="621"/>
      <c r="I19" s="621"/>
      <c r="J19" s="621"/>
      <c r="K19" s="621"/>
      <c r="L19" s="621"/>
      <c r="M19" s="621"/>
      <c r="N19" s="621"/>
      <c r="O19" s="621"/>
      <c r="P19" s="621"/>
      <c r="Q19" s="622"/>
      <c r="R19" s="623">
        <v>1216</v>
      </c>
      <c r="S19" s="624"/>
      <c r="T19" s="624"/>
      <c r="U19" s="624"/>
      <c r="V19" s="624"/>
      <c r="W19" s="624"/>
      <c r="X19" s="624"/>
      <c r="Y19" s="625"/>
      <c r="Z19" s="626">
        <v>0</v>
      </c>
      <c r="AA19" s="626"/>
      <c r="AB19" s="626"/>
      <c r="AC19" s="626"/>
      <c r="AD19" s="627">
        <v>1216</v>
      </c>
      <c r="AE19" s="627"/>
      <c r="AF19" s="627"/>
      <c r="AG19" s="627"/>
      <c r="AH19" s="627"/>
      <c r="AI19" s="627"/>
      <c r="AJ19" s="627"/>
      <c r="AK19" s="627"/>
      <c r="AL19" s="628">
        <v>0</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t="s">
        <v>178</v>
      </c>
      <c r="BH19" s="624"/>
      <c r="BI19" s="624"/>
      <c r="BJ19" s="624"/>
      <c r="BK19" s="624"/>
      <c r="BL19" s="624"/>
      <c r="BM19" s="624"/>
      <c r="BN19" s="625"/>
      <c r="BO19" s="626" t="s">
        <v>240</v>
      </c>
      <c r="BP19" s="626"/>
      <c r="BQ19" s="626"/>
      <c r="BR19" s="626"/>
      <c r="BS19" s="627" t="s">
        <v>178</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178</v>
      </c>
      <c r="CS19" s="624"/>
      <c r="CT19" s="624"/>
      <c r="CU19" s="624"/>
      <c r="CV19" s="624"/>
      <c r="CW19" s="624"/>
      <c r="CX19" s="624"/>
      <c r="CY19" s="625"/>
      <c r="CZ19" s="626" t="s">
        <v>240</v>
      </c>
      <c r="DA19" s="626"/>
      <c r="DB19" s="626"/>
      <c r="DC19" s="626"/>
      <c r="DD19" s="632" t="s">
        <v>233</v>
      </c>
      <c r="DE19" s="624"/>
      <c r="DF19" s="624"/>
      <c r="DG19" s="624"/>
      <c r="DH19" s="624"/>
      <c r="DI19" s="624"/>
      <c r="DJ19" s="624"/>
      <c r="DK19" s="624"/>
      <c r="DL19" s="624"/>
      <c r="DM19" s="624"/>
      <c r="DN19" s="624"/>
      <c r="DO19" s="624"/>
      <c r="DP19" s="625"/>
      <c r="DQ19" s="632" t="s">
        <v>240</v>
      </c>
      <c r="DR19" s="624"/>
      <c r="DS19" s="624"/>
      <c r="DT19" s="624"/>
      <c r="DU19" s="624"/>
      <c r="DV19" s="624"/>
      <c r="DW19" s="624"/>
      <c r="DX19" s="624"/>
      <c r="DY19" s="624"/>
      <c r="DZ19" s="624"/>
      <c r="EA19" s="624"/>
      <c r="EB19" s="624"/>
      <c r="EC19" s="633"/>
    </row>
    <row r="20" spans="2:133" ht="11.25" customHeight="1">
      <c r="B20" s="636" t="s">
        <v>280</v>
      </c>
      <c r="C20" s="637"/>
      <c r="D20" s="637"/>
      <c r="E20" s="637"/>
      <c r="F20" s="637"/>
      <c r="G20" s="637"/>
      <c r="H20" s="637"/>
      <c r="I20" s="637"/>
      <c r="J20" s="637"/>
      <c r="K20" s="637"/>
      <c r="L20" s="637"/>
      <c r="M20" s="637"/>
      <c r="N20" s="637"/>
      <c r="O20" s="637"/>
      <c r="P20" s="637"/>
      <c r="Q20" s="638"/>
      <c r="R20" s="623" t="s">
        <v>233</v>
      </c>
      <c r="S20" s="624"/>
      <c r="T20" s="624"/>
      <c r="U20" s="624"/>
      <c r="V20" s="624"/>
      <c r="W20" s="624"/>
      <c r="X20" s="624"/>
      <c r="Y20" s="625"/>
      <c r="Z20" s="626" t="s">
        <v>233</v>
      </c>
      <c r="AA20" s="626"/>
      <c r="AB20" s="626"/>
      <c r="AC20" s="626"/>
      <c r="AD20" s="627" t="s">
        <v>240</v>
      </c>
      <c r="AE20" s="627"/>
      <c r="AF20" s="627"/>
      <c r="AG20" s="627"/>
      <c r="AH20" s="627"/>
      <c r="AI20" s="627"/>
      <c r="AJ20" s="627"/>
      <c r="AK20" s="627"/>
      <c r="AL20" s="628" t="s">
        <v>178</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t="s">
        <v>178</v>
      </c>
      <c r="BH20" s="624"/>
      <c r="BI20" s="624"/>
      <c r="BJ20" s="624"/>
      <c r="BK20" s="624"/>
      <c r="BL20" s="624"/>
      <c r="BM20" s="624"/>
      <c r="BN20" s="625"/>
      <c r="BO20" s="626" t="s">
        <v>233</v>
      </c>
      <c r="BP20" s="626"/>
      <c r="BQ20" s="626"/>
      <c r="BR20" s="626"/>
      <c r="BS20" s="627" t="s">
        <v>178</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4291810</v>
      </c>
      <c r="CS20" s="624"/>
      <c r="CT20" s="624"/>
      <c r="CU20" s="624"/>
      <c r="CV20" s="624"/>
      <c r="CW20" s="624"/>
      <c r="CX20" s="624"/>
      <c r="CY20" s="625"/>
      <c r="CZ20" s="626">
        <v>100</v>
      </c>
      <c r="DA20" s="626"/>
      <c r="DB20" s="626"/>
      <c r="DC20" s="626"/>
      <c r="DD20" s="632">
        <v>1085566</v>
      </c>
      <c r="DE20" s="624"/>
      <c r="DF20" s="624"/>
      <c r="DG20" s="624"/>
      <c r="DH20" s="624"/>
      <c r="DI20" s="624"/>
      <c r="DJ20" s="624"/>
      <c r="DK20" s="624"/>
      <c r="DL20" s="624"/>
      <c r="DM20" s="624"/>
      <c r="DN20" s="624"/>
      <c r="DO20" s="624"/>
      <c r="DP20" s="625"/>
      <c r="DQ20" s="632">
        <v>2660247</v>
      </c>
      <c r="DR20" s="624"/>
      <c r="DS20" s="624"/>
      <c r="DT20" s="624"/>
      <c r="DU20" s="624"/>
      <c r="DV20" s="624"/>
      <c r="DW20" s="624"/>
      <c r="DX20" s="624"/>
      <c r="DY20" s="624"/>
      <c r="DZ20" s="624"/>
      <c r="EA20" s="624"/>
      <c r="EB20" s="624"/>
      <c r="EC20" s="633"/>
    </row>
    <row r="21" spans="2:133" ht="11.25" customHeight="1">
      <c r="B21" s="620" t="s">
        <v>283</v>
      </c>
      <c r="C21" s="621"/>
      <c r="D21" s="621"/>
      <c r="E21" s="621"/>
      <c r="F21" s="621"/>
      <c r="G21" s="621"/>
      <c r="H21" s="621"/>
      <c r="I21" s="621"/>
      <c r="J21" s="621"/>
      <c r="K21" s="621"/>
      <c r="L21" s="621"/>
      <c r="M21" s="621"/>
      <c r="N21" s="621"/>
      <c r="O21" s="621"/>
      <c r="P21" s="621"/>
      <c r="Q21" s="622"/>
      <c r="R21" s="623">
        <v>2188605</v>
      </c>
      <c r="S21" s="624"/>
      <c r="T21" s="624"/>
      <c r="U21" s="624"/>
      <c r="V21" s="624"/>
      <c r="W21" s="624"/>
      <c r="X21" s="624"/>
      <c r="Y21" s="625"/>
      <c r="Z21" s="626">
        <v>49.2</v>
      </c>
      <c r="AA21" s="626"/>
      <c r="AB21" s="626"/>
      <c r="AC21" s="626"/>
      <c r="AD21" s="627">
        <v>2016642</v>
      </c>
      <c r="AE21" s="627"/>
      <c r="AF21" s="627"/>
      <c r="AG21" s="627"/>
      <c r="AH21" s="627"/>
      <c r="AI21" s="627"/>
      <c r="AJ21" s="627"/>
      <c r="AK21" s="627"/>
      <c r="AL21" s="628">
        <v>82</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t="s">
        <v>240</v>
      </c>
      <c r="BH21" s="624"/>
      <c r="BI21" s="624"/>
      <c r="BJ21" s="624"/>
      <c r="BK21" s="624"/>
      <c r="BL21" s="624"/>
      <c r="BM21" s="624"/>
      <c r="BN21" s="625"/>
      <c r="BO21" s="626" t="s">
        <v>178</v>
      </c>
      <c r="BP21" s="626"/>
      <c r="BQ21" s="626"/>
      <c r="BR21" s="626"/>
      <c r="BS21" s="627" t="s">
        <v>178</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285</v>
      </c>
      <c r="C22" s="621"/>
      <c r="D22" s="621"/>
      <c r="E22" s="621"/>
      <c r="F22" s="621"/>
      <c r="G22" s="621"/>
      <c r="H22" s="621"/>
      <c r="I22" s="621"/>
      <c r="J22" s="621"/>
      <c r="K22" s="621"/>
      <c r="L22" s="621"/>
      <c r="M22" s="621"/>
      <c r="N22" s="621"/>
      <c r="O22" s="621"/>
      <c r="P22" s="621"/>
      <c r="Q22" s="622"/>
      <c r="R22" s="623">
        <v>2016642</v>
      </c>
      <c r="S22" s="624"/>
      <c r="T22" s="624"/>
      <c r="U22" s="624"/>
      <c r="V22" s="624"/>
      <c r="W22" s="624"/>
      <c r="X22" s="624"/>
      <c r="Y22" s="625"/>
      <c r="Z22" s="626">
        <v>45.4</v>
      </c>
      <c r="AA22" s="626"/>
      <c r="AB22" s="626"/>
      <c r="AC22" s="626"/>
      <c r="AD22" s="627">
        <v>2016642</v>
      </c>
      <c r="AE22" s="627"/>
      <c r="AF22" s="627"/>
      <c r="AG22" s="627"/>
      <c r="AH22" s="627"/>
      <c r="AI22" s="627"/>
      <c r="AJ22" s="627"/>
      <c r="AK22" s="627"/>
      <c r="AL22" s="628">
        <v>82</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240</v>
      </c>
      <c r="BH22" s="624"/>
      <c r="BI22" s="624"/>
      <c r="BJ22" s="624"/>
      <c r="BK22" s="624"/>
      <c r="BL22" s="624"/>
      <c r="BM22" s="624"/>
      <c r="BN22" s="625"/>
      <c r="BO22" s="626" t="s">
        <v>233</v>
      </c>
      <c r="BP22" s="626"/>
      <c r="BQ22" s="626"/>
      <c r="BR22" s="626"/>
      <c r="BS22" s="627" t="s">
        <v>240</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288</v>
      </c>
      <c r="C23" s="621"/>
      <c r="D23" s="621"/>
      <c r="E23" s="621"/>
      <c r="F23" s="621"/>
      <c r="G23" s="621"/>
      <c r="H23" s="621"/>
      <c r="I23" s="621"/>
      <c r="J23" s="621"/>
      <c r="K23" s="621"/>
      <c r="L23" s="621"/>
      <c r="M23" s="621"/>
      <c r="N23" s="621"/>
      <c r="O23" s="621"/>
      <c r="P23" s="621"/>
      <c r="Q23" s="622"/>
      <c r="R23" s="623">
        <v>171963</v>
      </c>
      <c r="S23" s="624"/>
      <c r="T23" s="624"/>
      <c r="U23" s="624"/>
      <c r="V23" s="624"/>
      <c r="W23" s="624"/>
      <c r="X23" s="624"/>
      <c r="Y23" s="625"/>
      <c r="Z23" s="626">
        <v>3.9</v>
      </c>
      <c r="AA23" s="626"/>
      <c r="AB23" s="626"/>
      <c r="AC23" s="626"/>
      <c r="AD23" s="627" t="s">
        <v>240</v>
      </c>
      <c r="AE23" s="627"/>
      <c r="AF23" s="627"/>
      <c r="AG23" s="627"/>
      <c r="AH23" s="627"/>
      <c r="AI23" s="627"/>
      <c r="AJ23" s="627"/>
      <c r="AK23" s="627"/>
      <c r="AL23" s="628" t="s">
        <v>178</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t="s">
        <v>178</v>
      </c>
      <c r="BH23" s="624"/>
      <c r="BI23" s="624"/>
      <c r="BJ23" s="624"/>
      <c r="BK23" s="624"/>
      <c r="BL23" s="624"/>
      <c r="BM23" s="624"/>
      <c r="BN23" s="625"/>
      <c r="BO23" s="626" t="s">
        <v>233</v>
      </c>
      <c r="BP23" s="626"/>
      <c r="BQ23" s="626"/>
      <c r="BR23" s="626"/>
      <c r="BS23" s="627" t="s">
        <v>240</v>
      </c>
      <c r="BT23" s="627"/>
      <c r="BU23" s="627"/>
      <c r="BV23" s="627"/>
      <c r="BW23" s="627"/>
      <c r="BX23" s="627"/>
      <c r="BY23" s="627"/>
      <c r="BZ23" s="627"/>
      <c r="CA23" s="627"/>
      <c r="CB23" s="631"/>
      <c r="CD23" s="605" t="s">
        <v>227</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c r="B24" s="620" t="s">
        <v>295</v>
      </c>
      <c r="C24" s="621"/>
      <c r="D24" s="621"/>
      <c r="E24" s="621"/>
      <c r="F24" s="621"/>
      <c r="G24" s="621"/>
      <c r="H24" s="621"/>
      <c r="I24" s="621"/>
      <c r="J24" s="621"/>
      <c r="K24" s="621"/>
      <c r="L24" s="621"/>
      <c r="M24" s="621"/>
      <c r="N24" s="621"/>
      <c r="O24" s="621"/>
      <c r="P24" s="621"/>
      <c r="Q24" s="622"/>
      <c r="R24" s="623" t="s">
        <v>233</v>
      </c>
      <c r="S24" s="624"/>
      <c r="T24" s="624"/>
      <c r="U24" s="624"/>
      <c r="V24" s="624"/>
      <c r="W24" s="624"/>
      <c r="X24" s="624"/>
      <c r="Y24" s="625"/>
      <c r="Z24" s="626" t="s">
        <v>240</v>
      </c>
      <c r="AA24" s="626"/>
      <c r="AB24" s="626"/>
      <c r="AC24" s="626"/>
      <c r="AD24" s="627" t="s">
        <v>240</v>
      </c>
      <c r="AE24" s="627"/>
      <c r="AF24" s="627"/>
      <c r="AG24" s="627"/>
      <c r="AH24" s="627"/>
      <c r="AI24" s="627"/>
      <c r="AJ24" s="627"/>
      <c r="AK24" s="627"/>
      <c r="AL24" s="628" t="s">
        <v>240</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178</v>
      </c>
      <c r="BH24" s="624"/>
      <c r="BI24" s="624"/>
      <c r="BJ24" s="624"/>
      <c r="BK24" s="624"/>
      <c r="BL24" s="624"/>
      <c r="BM24" s="624"/>
      <c r="BN24" s="625"/>
      <c r="BO24" s="626" t="s">
        <v>240</v>
      </c>
      <c r="BP24" s="626"/>
      <c r="BQ24" s="626"/>
      <c r="BR24" s="626"/>
      <c r="BS24" s="627" t="s">
        <v>178</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1559407</v>
      </c>
      <c r="CS24" s="613"/>
      <c r="CT24" s="613"/>
      <c r="CU24" s="613"/>
      <c r="CV24" s="613"/>
      <c r="CW24" s="613"/>
      <c r="CX24" s="613"/>
      <c r="CY24" s="614"/>
      <c r="CZ24" s="617">
        <v>36.299999999999997</v>
      </c>
      <c r="DA24" s="618"/>
      <c r="DB24" s="618"/>
      <c r="DC24" s="634"/>
      <c r="DD24" s="658">
        <v>1276666</v>
      </c>
      <c r="DE24" s="613"/>
      <c r="DF24" s="613"/>
      <c r="DG24" s="613"/>
      <c r="DH24" s="613"/>
      <c r="DI24" s="613"/>
      <c r="DJ24" s="613"/>
      <c r="DK24" s="614"/>
      <c r="DL24" s="658">
        <v>1237238</v>
      </c>
      <c r="DM24" s="613"/>
      <c r="DN24" s="613"/>
      <c r="DO24" s="613"/>
      <c r="DP24" s="613"/>
      <c r="DQ24" s="613"/>
      <c r="DR24" s="613"/>
      <c r="DS24" s="613"/>
      <c r="DT24" s="613"/>
      <c r="DU24" s="613"/>
      <c r="DV24" s="614"/>
      <c r="DW24" s="617">
        <v>49.9</v>
      </c>
      <c r="DX24" s="618"/>
      <c r="DY24" s="618"/>
      <c r="DZ24" s="618"/>
      <c r="EA24" s="618"/>
      <c r="EB24" s="618"/>
      <c r="EC24" s="619"/>
    </row>
    <row r="25" spans="2:133" ht="11.25" customHeight="1">
      <c r="B25" s="620" t="s">
        <v>298</v>
      </c>
      <c r="C25" s="621"/>
      <c r="D25" s="621"/>
      <c r="E25" s="621"/>
      <c r="F25" s="621"/>
      <c r="G25" s="621"/>
      <c r="H25" s="621"/>
      <c r="I25" s="621"/>
      <c r="J25" s="621"/>
      <c r="K25" s="621"/>
      <c r="L25" s="621"/>
      <c r="M25" s="621"/>
      <c r="N25" s="621"/>
      <c r="O25" s="621"/>
      <c r="P25" s="621"/>
      <c r="Q25" s="622"/>
      <c r="R25" s="623">
        <v>2630419</v>
      </c>
      <c r="S25" s="624"/>
      <c r="T25" s="624"/>
      <c r="U25" s="624"/>
      <c r="V25" s="624"/>
      <c r="W25" s="624"/>
      <c r="X25" s="624"/>
      <c r="Y25" s="625"/>
      <c r="Z25" s="626">
        <v>59.2</v>
      </c>
      <c r="AA25" s="626"/>
      <c r="AB25" s="626"/>
      <c r="AC25" s="626"/>
      <c r="AD25" s="627">
        <v>2458456</v>
      </c>
      <c r="AE25" s="627"/>
      <c r="AF25" s="627"/>
      <c r="AG25" s="627"/>
      <c r="AH25" s="627"/>
      <c r="AI25" s="627"/>
      <c r="AJ25" s="627"/>
      <c r="AK25" s="627"/>
      <c r="AL25" s="628">
        <v>100</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233</v>
      </c>
      <c r="BH25" s="624"/>
      <c r="BI25" s="624"/>
      <c r="BJ25" s="624"/>
      <c r="BK25" s="624"/>
      <c r="BL25" s="624"/>
      <c r="BM25" s="624"/>
      <c r="BN25" s="625"/>
      <c r="BO25" s="626" t="s">
        <v>233</v>
      </c>
      <c r="BP25" s="626"/>
      <c r="BQ25" s="626"/>
      <c r="BR25" s="626"/>
      <c r="BS25" s="627" t="s">
        <v>233</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715075</v>
      </c>
      <c r="CS25" s="655"/>
      <c r="CT25" s="655"/>
      <c r="CU25" s="655"/>
      <c r="CV25" s="655"/>
      <c r="CW25" s="655"/>
      <c r="CX25" s="655"/>
      <c r="CY25" s="656"/>
      <c r="CZ25" s="628">
        <v>16.7</v>
      </c>
      <c r="DA25" s="653"/>
      <c r="DB25" s="653"/>
      <c r="DC25" s="657"/>
      <c r="DD25" s="632">
        <v>679578</v>
      </c>
      <c r="DE25" s="655"/>
      <c r="DF25" s="655"/>
      <c r="DG25" s="655"/>
      <c r="DH25" s="655"/>
      <c r="DI25" s="655"/>
      <c r="DJ25" s="655"/>
      <c r="DK25" s="656"/>
      <c r="DL25" s="632">
        <v>640316</v>
      </c>
      <c r="DM25" s="655"/>
      <c r="DN25" s="655"/>
      <c r="DO25" s="655"/>
      <c r="DP25" s="655"/>
      <c r="DQ25" s="655"/>
      <c r="DR25" s="655"/>
      <c r="DS25" s="655"/>
      <c r="DT25" s="655"/>
      <c r="DU25" s="655"/>
      <c r="DV25" s="656"/>
      <c r="DW25" s="628">
        <v>25.8</v>
      </c>
      <c r="DX25" s="653"/>
      <c r="DY25" s="653"/>
      <c r="DZ25" s="653"/>
      <c r="EA25" s="653"/>
      <c r="EB25" s="653"/>
      <c r="EC25" s="654"/>
    </row>
    <row r="26" spans="2:133" ht="11.25" customHeight="1">
      <c r="B26" s="620" t="s">
        <v>301</v>
      </c>
      <c r="C26" s="621"/>
      <c r="D26" s="621"/>
      <c r="E26" s="621"/>
      <c r="F26" s="621"/>
      <c r="G26" s="621"/>
      <c r="H26" s="621"/>
      <c r="I26" s="621"/>
      <c r="J26" s="621"/>
      <c r="K26" s="621"/>
      <c r="L26" s="621"/>
      <c r="M26" s="621"/>
      <c r="N26" s="621"/>
      <c r="O26" s="621"/>
      <c r="P26" s="621"/>
      <c r="Q26" s="622"/>
      <c r="R26" s="623">
        <v>499</v>
      </c>
      <c r="S26" s="624"/>
      <c r="T26" s="624"/>
      <c r="U26" s="624"/>
      <c r="V26" s="624"/>
      <c r="W26" s="624"/>
      <c r="X26" s="624"/>
      <c r="Y26" s="625"/>
      <c r="Z26" s="626">
        <v>0</v>
      </c>
      <c r="AA26" s="626"/>
      <c r="AB26" s="626"/>
      <c r="AC26" s="626"/>
      <c r="AD26" s="627">
        <v>499</v>
      </c>
      <c r="AE26" s="627"/>
      <c r="AF26" s="627"/>
      <c r="AG26" s="627"/>
      <c r="AH26" s="627"/>
      <c r="AI26" s="627"/>
      <c r="AJ26" s="627"/>
      <c r="AK26" s="627"/>
      <c r="AL26" s="628">
        <v>0</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240</v>
      </c>
      <c r="BH26" s="624"/>
      <c r="BI26" s="624"/>
      <c r="BJ26" s="624"/>
      <c r="BK26" s="624"/>
      <c r="BL26" s="624"/>
      <c r="BM26" s="624"/>
      <c r="BN26" s="625"/>
      <c r="BO26" s="626" t="s">
        <v>240</v>
      </c>
      <c r="BP26" s="626"/>
      <c r="BQ26" s="626"/>
      <c r="BR26" s="626"/>
      <c r="BS26" s="627" t="s">
        <v>233</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413710</v>
      </c>
      <c r="CS26" s="624"/>
      <c r="CT26" s="624"/>
      <c r="CU26" s="624"/>
      <c r="CV26" s="624"/>
      <c r="CW26" s="624"/>
      <c r="CX26" s="624"/>
      <c r="CY26" s="625"/>
      <c r="CZ26" s="628">
        <v>9.6</v>
      </c>
      <c r="DA26" s="653"/>
      <c r="DB26" s="653"/>
      <c r="DC26" s="657"/>
      <c r="DD26" s="632">
        <v>390832</v>
      </c>
      <c r="DE26" s="624"/>
      <c r="DF26" s="624"/>
      <c r="DG26" s="624"/>
      <c r="DH26" s="624"/>
      <c r="DI26" s="624"/>
      <c r="DJ26" s="624"/>
      <c r="DK26" s="625"/>
      <c r="DL26" s="632" t="s">
        <v>178</v>
      </c>
      <c r="DM26" s="624"/>
      <c r="DN26" s="624"/>
      <c r="DO26" s="624"/>
      <c r="DP26" s="624"/>
      <c r="DQ26" s="624"/>
      <c r="DR26" s="624"/>
      <c r="DS26" s="624"/>
      <c r="DT26" s="624"/>
      <c r="DU26" s="624"/>
      <c r="DV26" s="625"/>
      <c r="DW26" s="628" t="s">
        <v>178</v>
      </c>
      <c r="DX26" s="653"/>
      <c r="DY26" s="653"/>
      <c r="DZ26" s="653"/>
      <c r="EA26" s="653"/>
      <c r="EB26" s="653"/>
      <c r="EC26" s="654"/>
    </row>
    <row r="27" spans="2:133" ht="11.25" customHeight="1">
      <c r="B27" s="620" t="s">
        <v>304</v>
      </c>
      <c r="C27" s="621"/>
      <c r="D27" s="621"/>
      <c r="E27" s="621"/>
      <c r="F27" s="621"/>
      <c r="G27" s="621"/>
      <c r="H27" s="621"/>
      <c r="I27" s="621"/>
      <c r="J27" s="621"/>
      <c r="K27" s="621"/>
      <c r="L27" s="621"/>
      <c r="M27" s="621"/>
      <c r="N27" s="621"/>
      <c r="O27" s="621"/>
      <c r="P27" s="621"/>
      <c r="Q27" s="622"/>
      <c r="R27" s="623">
        <v>8179</v>
      </c>
      <c r="S27" s="624"/>
      <c r="T27" s="624"/>
      <c r="U27" s="624"/>
      <c r="V27" s="624"/>
      <c r="W27" s="624"/>
      <c r="X27" s="624"/>
      <c r="Y27" s="625"/>
      <c r="Z27" s="626">
        <v>0.2</v>
      </c>
      <c r="AA27" s="626"/>
      <c r="AB27" s="626"/>
      <c r="AC27" s="626"/>
      <c r="AD27" s="627" t="s">
        <v>240</v>
      </c>
      <c r="AE27" s="627"/>
      <c r="AF27" s="627"/>
      <c r="AG27" s="627"/>
      <c r="AH27" s="627"/>
      <c r="AI27" s="627"/>
      <c r="AJ27" s="627"/>
      <c r="AK27" s="627"/>
      <c r="AL27" s="628" t="s">
        <v>240</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290677</v>
      </c>
      <c r="BH27" s="624"/>
      <c r="BI27" s="624"/>
      <c r="BJ27" s="624"/>
      <c r="BK27" s="624"/>
      <c r="BL27" s="624"/>
      <c r="BM27" s="624"/>
      <c r="BN27" s="625"/>
      <c r="BO27" s="626">
        <v>100</v>
      </c>
      <c r="BP27" s="626"/>
      <c r="BQ27" s="626"/>
      <c r="BR27" s="626"/>
      <c r="BS27" s="627" t="s">
        <v>233</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307340</v>
      </c>
      <c r="CS27" s="655"/>
      <c r="CT27" s="655"/>
      <c r="CU27" s="655"/>
      <c r="CV27" s="655"/>
      <c r="CW27" s="655"/>
      <c r="CX27" s="655"/>
      <c r="CY27" s="656"/>
      <c r="CZ27" s="628">
        <v>7.2</v>
      </c>
      <c r="DA27" s="653"/>
      <c r="DB27" s="653"/>
      <c r="DC27" s="657"/>
      <c r="DD27" s="632">
        <v>75382</v>
      </c>
      <c r="DE27" s="655"/>
      <c r="DF27" s="655"/>
      <c r="DG27" s="655"/>
      <c r="DH27" s="655"/>
      <c r="DI27" s="655"/>
      <c r="DJ27" s="655"/>
      <c r="DK27" s="656"/>
      <c r="DL27" s="632">
        <v>75216</v>
      </c>
      <c r="DM27" s="655"/>
      <c r="DN27" s="655"/>
      <c r="DO27" s="655"/>
      <c r="DP27" s="655"/>
      <c r="DQ27" s="655"/>
      <c r="DR27" s="655"/>
      <c r="DS27" s="655"/>
      <c r="DT27" s="655"/>
      <c r="DU27" s="655"/>
      <c r="DV27" s="656"/>
      <c r="DW27" s="628">
        <v>3</v>
      </c>
      <c r="DX27" s="653"/>
      <c r="DY27" s="653"/>
      <c r="DZ27" s="653"/>
      <c r="EA27" s="653"/>
      <c r="EB27" s="653"/>
      <c r="EC27" s="654"/>
    </row>
    <row r="28" spans="2:133" ht="11.25" customHeight="1">
      <c r="B28" s="620" t="s">
        <v>307</v>
      </c>
      <c r="C28" s="621"/>
      <c r="D28" s="621"/>
      <c r="E28" s="621"/>
      <c r="F28" s="621"/>
      <c r="G28" s="621"/>
      <c r="H28" s="621"/>
      <c r="I28" s="621"/>
      <c r="J28" s="621"/>
      <c r="K28" s="621"/>
      <c r="L28" s="621"/>
      <c r="M28" s="621"/>
      <c r="N28" s="621"/>
      <c r="O28" s="621"/>
      <c r="P28" s="621"/>
      <c r="Q28" s="622"/>
      <c r="R28" s="623">
        <v>36943</v>
      </c>
      <c r="S28" s="624"/>
      <c r="T28" s="624"/>
      <c r="U28" s="624"/>
      <c r="V28" s="624"/>
      <c r="W28" s="624"/>
      <c r="X28" s="624"/>
      <c r="Y28" s="625"/>
      <c r="Z28" s="626">
        <v>0.8</v>
      </c>
      <c r="AA28" s="626"/>
      <c r="AB28" s="626"/>
      <c r="AC28" s="626"/>
      <c r="AD28" s="627" t="s">
        <v>178</v>
      </c>
      <c r="AE28" s="627"/>
      <c r="AF28" s="627"/>
      <c r="AG28" s="627"/>
      <c r="AH28" s="627"/>
      <c r="AI28" s="627"/>
      <c r="AJ28" s="627"/>
      <c r="AK28" s="627"/>
      <c r="AL28" s="628" t="s">
        <v>178</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536992</v>
      </c>
      <c r="CS28" s="624"/>
      <c r="CT28" s="624"/>
      <c r="CU28" s="624"/>
      <c r="CV28" s="624"/>
      <c r="CW28" s="624"/>
      <c r="CX28" s="624"/>
      <c r="CY28" s="625"/>
      <c r="CZ28" s="628">
        <v>12.5</v>
      </c>
      <c r="DA28" s="653"/>
      <c r="DB28" s="653"/>
      <c r="DC28" s="657"/>
      <c r="DD28" s="632">
        <v>521706</v>
      </c>
      <c r="DE28" s="624"/>
      <c r="DF28" s="624"/>
      <c r="DG28" s="624"/>
      <c r="DH28" s="624"/>
      <c r="DI28" s="624"/>
      <c r="DJ28" s="624"/>
      <c r="DK28" s="625"/>
      <c r="DL28" s="632">
        <v>521706</v>
      </c>
      <c r="DM28" s="624"/>
      <c r="DN28" s="624"/>
      <c r="DO28" s="624"/>
      <c r="DP28" s="624"/>
      <c r="DQ28" s="624"/>
      <c r="DR28" s="624"/>
      <c r="DS28" s="624"/>
      <c r="DT28" s="624"/>
      <c r="DU28" s="624"/>
      <c r="DV28" s="625"/>
      <c r="DW28" s="628">
        <v>21</v>
      </c>
      <c r="DX28" s="653"/>
      <c r="DY28" s="653"/>
      <c r="DZ28" s="653"/>
      <c r="EA28" s="653"/>
      <c r="EB28" s="653"/>
      <c r="EC28" s="654"/>
    </row>
    <row r="29" spans="2:133" ht="11.25" customHeight="1">
      <c r="B29" s="620" t="s">
        <v>309</v>
      </c>
      <c r="C29" s="621"/>
      <c r="D29" s="621"/>
      <c r="E29" s="621"/>
      <c r="F29" s="621"/>
      <c r="G29" s="621"/>
      <c r="H29" s="621"/>
      <c r="I29" s="621"/>
      <c r="J29" s="621"/>
      <c r="K29" s="621"/>
      <c r="L29" s="621"/>
      <c r="M29" s="621"/>
      <c r="N29" s="621"/>
      <c r="O29" s="621"/>
      <c r="P29" s="621"/>
      <c r="Q29" s="622"/>
      <c r="R29" s="623">
        <v>10719</v>
      </c>
      <c r="S29" s="624"/>
      <c r="T29" s="624"/>
      <c r="U29" s="624"/>
      <c r="V29" s="624"/>
      <c r="W29" s="624"/>
      <c r="X29" s="624"/>
      <c r="Y29" s="625"/>
      <c r="Z29" s="626">
        <v>0.2</v>
      </c>
      <c r="AA29" s="626"/>
      <c r="AB29" s="626"/>
      <c r="AC29" s="626"/>
      <c r="AD29" s="627" t="s">
        <v>233</v>
      </c>
      <c r="AE29" s="627"/>
      <c r="AF29" s="627"/>
      <c r="AG29" s="627"/>
      <c r="AH29" s="627"/>
      <c r="AI29" s="627"/>
      <c r="AJ29" s="627"/>
      <c r="AK29" s="627"/>
      <c r="AL29" s="628" t="s">
        <v>178</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310</v>
      </c>
      <c r="CE29" s="660"/>
      <c r="CF29" s="620" t="s">
        <v>311</v>
      </c>
      <c r="CG29" s="621"/>
      <c r="CH29" s="621"/>
      <c r="CI29" s="621"/>
      <c r="CJ29" s="621"/>
      <c r="CK29" s="621"/>
      <c r="CL29" s="621"/>
      <c r="CM29" s="621"/>
      <c r="CN29" s="621"/>
      <c r="CO29" s="621"/>
      <c r="CP29" s="621"/>
      <c r="CQ29" s="622"/>
      <c r="CR29" s="623">
        <v>536495</v>
      </c>
      <c r="CS29" s="655"/>
      <c r="CT29" s="655"/>
      <c r="CU29" s="655"/>
      <c r="CV29" s="655"/>
      <c r="CW29" s="655"/>
      <c r="CX29" s="655"/>
      <c r="CY29" s="656"/>
      <c r="CZ29" s="628">
        <v>12.5</v>
      </c>
      <c r="DA29" s="653"/>
      <c r="DB29" s="653"/>
      <c r="DC29" s="657"/>
      <c r="DD29" s="632">
        <v>521209</v>
      </c>
      <c r="DE29" s="655"/>
      <c r="DF29" s="655"/>
      <c r="DG29" s="655"/>
      <c r="DH29" s="655"/>
      <c r="DI29" s="655"/>
      <c r="DJ29" s="655"/>
      <c r="DK29" s="656"/>
      <c r="DL29" s="632">
        <v>521209</v>
      </c>
      <c r="DM29" s="655"/>
      <c r="DN29" s="655"/>
      <c r="DO29" s="655"/>
      <c r="DP29" s="655"/>
      <c r="DQ29" s="655"/>
      <c r="DR29" s="655"/>
      <c r="DS29" s="655"/>
      <c r="DT29" s="655"/>
      <c r="DU29" s="655"/>
      <c r="DV29" s="656"/>
      <c r="DW29" s="628">
        <v>21</v>
      </c>
      <c r="DX29" s="653"/>
      <c r="DY29" s="653"/>
      <c r="DZ29" s="653"/>
      <c r="EA29" s="653"/>
      <c r="EB29" s="653"/>
      <c r="EC29" s="654"/>
    </row>
    <row r="30" spans="2:133" ht="11.25" customHeight="1">
      <c r="B30" s="620" t="s">
        <v>312</v>
      </c>
      <c r="C30" s="621"/>
      <c r="D30" s="621"/>
      <c r="E30" s="621"/>
      <c r="F30" s="621"/>
      <c r="G30" s="621"/>
      <c r="H30" s="621"/>
      <c r="I30" s="621"/>
      <c r="J30" s="621"/>
      <c r="K30" s="621"/>
      <c r="L30" s="621"/>
      <c r="M30" s="621"/>
      <c r="N30" s="621"/>
      <c r="O30" s="621"/>
      <c r="P30" s="621"/>
      <c r="Q30" s="622"/>
      <c r="R30" s="623">
        <v>500010</v>
      </c>
      <c r="S30" s="624"/>
      <c r="T30" s="624"/>
      <c r="U30" s="624"/>
      <c r="V30" s="624"/>
      <c r="W30" s="624"/>
      <c r="X30" s="624"/>
      <c r="Y30" s="625"/>
      <c r="Z30" s="626">
        <v>11.2</v>
      </c>
      <c r="AA30" s="626"/>
      <c r="AB30" s="626"/>
      <c r="AC30" s="626"/>
      <c r="AD30" s="627" t="s">
        <v>240</v>
      </c>
      <c r="AE30" s="627"/>
      <c r="AF30" s="627"/>
      <c r="AG30" s="627"/>
      <c r="AH30" s="627"/>
      <c r="AI30" s="627"/>
      <c r="AJ30" s="627"/>
      <c r="AK30" s="627"/>
      <c r="AL30" s="628" t="s">
        <v>240</v>
      </c>
      <c r="AM30" s="629"/>
      <c r="AN30" s="629"/>
      <c r="AO30" s="630"/>
      <c r="AP30" s="605" t="s">
        <v>227</v>
      </c>
      <c r="AQ30" s="606"/>
      <c r="AR30" s="606"/>
      <c r="AS30" s="606"/>
      <c r="AT30" s="606"/>
      <c r="AU30" s="606"/>
      <c r="AV30" s="606"/>
      <c r="AW30" s="606"/>
      <c r="AX30" s="606"/>
      <c r="AY30" s="606"/>
      <c r="AZ30" s="606"/>
      <c r="BA30" s="606"/>
      <c r="BB30" s="606"/>
      <c r="BC30" s="606"/>
      <c r="BD30" s="606"/>
      <c r="BE30" s="606"/>
      <c r="BF30" s="607"/>
      <c r="BG30" s="605" t="s">
        <v>313</v>
      </c>
      <c r="BH30" s="665"/>
      <c r="BI30" s="665"/>
      <c r="BJ30" s="665"/>
      <c r="BK30" s="665"/>
      <c r="BL30" s="665"/>
      <c r="BM30" s="665"/>
      <c r="BN30" s="665"/>
      <c r="BO30" s="665"/>
      <c r="BP30" s="665"/>
      <c r="BQ30" s="666"/>
      <c r="BR30" s="605" t="s">
        <v>314</v>
      </c>
      <c r="BS30" s="665"/>
      <c r="BT30" s="665"/>
      <c r="BU30" s="665"/>
      <c r="BV30" s="665"/>
      <c r="BW30" s="665"/>
      <c r="BX30" s="665"/>
      <c r="BY30" s="665"/>
      <c r="BZ30" s="665"/>
      <c r="CA30" s="665"/>
      <c r="CB30" s="666"/>
      <c r="CD30" s="661"/>
      <c r="CE30" s="662"/>
      <c r="CF30" s="620" t="s">
        <v>315</v>
      </c>
      <c r="CG30" s="621"/>
      <c r="CH30" s="621"/>
      <c r="CI30" s="621"/>
      <c r="CJ30" s="621"/>
      <c r="CK30" s="621"/>
      <c r="CL30" s="621"/>
      <c r="CM30" s="621"/>
      <c r="CN30" s="621"/>
      <c r="CO30" s="621"/>
      <c r="CP30" s="621"/>
      <c r="CQ30" s="622"/>
      <c r="CR30" s="623">
        <v>525936</v>
      </c>
      <c r="CS30" s="624"/>
      <c r="CT30" s="624"/>
      <c r="CU30" s="624"/>
      <c r="CV30" s="624"/>
      <c r="CW30" s="624"/>
      <c r="CX30" s="624"/>
      <c r="CY30" s="625"/>
      <c r="CZ30" s="628">
        <v>12.3</v>
      </c>
      <c r="DA30" s="653"/>
      <c r="DB30" s="653"/>
      <c r="DC30" s="657"/>
      <c r="DD30" s="632">
        <v>510720</v>
      </c>
      <c r="DE30" s="624"/>
      <c r="DF30" s="624"/>
      <c r="DG30" s="624"/>
      <c r="DH30" s="624"/>
      <c r="DI30" s="624"/>
      <c r="DJ30" s="624"/>
      <c r="DK30" s="625"/>
      <c r="DL30" s="632">
        <v>510720</v>
      </c>
      <c r="DM30" s="624"/>
      <c r="DN30" s="624"/>
      <c r="DO30" s="624"/>
      <c r="DP30" s="624"/>
      <c r="DQ30" s="624"/>
      <c r="DR30" s="624"/>
      <c r="DS30" s="624"/>
      <c r="DT30" s="624"/>
      <c r="DU30" s="624"/>
      <c r="DV30" s="625"/>
      <c r="DW30" s="628">
        <v>20.6</v>
      </c>
      <c r="DX30" s="653"/>
      <c r="DY30" s="653"/>
      <c r="DZ30" s="653"/>
      <c r="EA30" s="653"/>
      <c r="EB30" s="653"/>
      <c r="EC30" s="654"/>
    </row>
    <row r="31" spans="2:133" ht="11.25" customHeight="1">
      <c r="B31" s="636" t="s">
        <v>316</v>
      </c>
      <c r="C31" s="637"/>
      <c r="D31" s="637"/>
      <c r="E31" s="637"/>
      <c r="F31" s="637"/>
      <c r="G31" s="637"/>
      <c r="H31" s="637"/>
      <c r="I31" s="637"/>
      <c r="J31" s="637"/>
      <c r="K31" s="637"/>
      <c r="L31" s="637"/>
      <c r="M31" s="637"/>
      <c r="N31" s="637"/>
      <c r="O31" s="637"/>
      <c r="P31" s="637"/>
      <c r="Q31" s="638"/>
      <c r="R31" s="623" t="s">
        <v>240</v>
      </c>
      <c r="S31" s="624"/>
      <c r="T31" s="624"/>
      <c r="U31" s="624"/>
      <c r="V31" s="624"/>
      <c r="W31" s="624"/>
      <c r="X31" s="624"/>
      <c r="Y31" s="625"/>
      <c r="Z31" s="626" t="s">
        <v>240</v>
      </c>
      <c r="AA31" s="626"/>
      <c r="AB31" s="626"/>
      <c r="AC31" s="626"/>
      <c r="AD31" s="627" t="s">
        <v>178</v>
      </c>
      <c r="AE31" s="627"/>
      <c r="AF31" s="627"/>
      <c r="AG31" s="627"/>
      <c r="AH31" s="627"/>
      <c r="AI31" s="627"/>
      <c r="AJ31" s="627"/>
      <c r="AK31" s="627"/>
      <c r="AL31" s="628" t="s">
        <v>240</v>
      </c>
      <c r="AM31" s="629"/>
      <c r="AN31" s="629"/>
      <c r="AO31" s="630"/>
      <c r="AP31" s="669" t="s">
        <v>317</v>
      </c>
      <c r="AQ31" s="670"/>
      <c r="AR31" s="670"/>
      <c r="AS31" s="670"/>
      <c r="AT31" s="675" t="s">
        <v>318</v>
      </c>
      <c r="AU31" s="217"/>
      <c r="AV31" s="217"/>
      <c r="AW31" s="217"/>
      <c r="AX31" s="609" t="s">
        <v>190</v>
      </c>
      <c r="AY31" s="610"/>
      <c r="AZ31" s="610"/>
      <c r="BA31" s="610"/>
      <c r="BB31" s="610"/>
      <c r="BC31" s="610"/>
      <c r="BD31" s="610"/>
      <c r="BE31" s="610"/>
      <c r="BF31" s="611"/>
      <c r="BG31" s="679">
        <v>99.1</v>
      </c>
      <c r="BH31" s="667"/>
      <c r="BI31" s="667"/>
      <c r="BJ31" s="667"/>
      <c r="BK31" s="667"/>
      <c r="BL31" s="667"/>
      <c r="BM31" s="618">
        <v>97.4</v>
      </c>
      <c r="BN31" s="667"/>
      <c r="BO31" s="667"/>
      <c r="BP31" s="667"/>
      <c r="BQ31" s="668"/>
      <c r="BR31" s="679">
        <v>99.3</v>
      </c>
      <c r="BS31" s="667"/>
      <c r="BT31" s="667"/>
      <c r="BU31" s="667"/>
      <c r="BV31" s="667"/>
      <c r="BW31" s="667"/>
      <c r="BX31" s="618">
        <v>97.4</v>
      </c>
      <c r="BY31" s="667"/>
      <c r="BZ31" s="667"/>
      <c r="CA31" s="667"/>
      <c r="CB31" s="668"/>
      <c r="CD31" s="661"/>
      <c r="CE31" s="662"/>
      <c r="CF31" s="620" t="s">
        <v>319</v>
      </c>
      <c r="CG31" s="621"/>
      <c r="CH31" s="621"/>
      <c r="CI31" s="621"/>
      <c r="CJ31" s="621"/>
      <c r="CK31" s="621"/>
      <c r="CL31" s="621"/>
      <c r="CM31" s="621"/>
      <c r="CN31" s="621"/>
      <c r="CO31" s="621"/>
      <c r="CP31" s="621"/>
      <c r="CQ31" s="622"/>
      <c r="CR31" s="623">
        <v>10559</v>
      </c>
      <c r="CS31" s="655"/>
      <c r="CT31" s="655"/>
      <c r="CU31" s="655"/>
      <c r="CV31" s="655"/>
      <c r="CW31" s="655"/>
      <c r="CX31" s="655"/>
      <c r="CY31" s="656"/>
      <c r="CZ31" s="628">
        <v>0.2</v>
      </c>
      <c r="DA31" s="653"/>
      <c r="DB31" s="653"/>
      <c r="DC31" s="657"/>
      <c r="DD31" s="632">
        <v>10489</v>
      </c>
      <c r="DE31" s="655"/>
      <c r="DF31" s="655"/>
      <c r="DG31" s="655"/>
      <c r="DH31" s="655"/>
      <c r="DI31" s="655"/>
      <c r="DJ31" s="655"/>
      <c r="DK31" s="656"/>
      <c r="DL31" s="632">
        <v>10489</v>
      </c>
      <c r="DM31" s="655"/>
      <c r="DN31" s="655"/>
      <c r="DO31" s="655"/>
      <c r="DP31" s="655"/>
      <c r="DQ31" s="655"/>
      <c r="DR31" s="655"/>
      <c r="DS31" s="655"/>
      <c r="DT31" s="655"/>
      <c r="DU31" s="655"/>
      <c r="DV31" s="656"/>
      <c r="DW31" s="628">
        <v>0.4</v>
      </c>
      <c r="DX31" s="653"/>
      <c r="DY31" s="653"/>
      <c r="DZ31" s="653"/>
      <c r="EA31" s="653"/>
      <c r="EB31" s="653"/>
      <c r="EC31" s="654"/>
    </row>
    <row r="32" spans="2:133" ht="11.25" customHeight="1">
      <c r="B32" s="620" t="s">
        <v>320</v>
      </c>
      <c r="C32" s="621"/>
      <c r="D32" s="621"/>
      <c r="E32" s="621"/>
      <c r="F32" s="621"/>
      <c r="G32" s="621"/>
      <c r="H32" s="621"/>
      <c r="I32" s="621"/>
      <c r="J32" s="621"/>
      <c r="K32" s="621"/>
      <c r="L32" s="621"/>
      <c r="M32" s="621"/>
      <c r="N32" s="621"/>
      <c r="O32" s="621"/>
      <c r="P32" s="621"/>
      <c r="Q32" s="622"/>
      <c r="R32" s="623">
        <v>286310</v>
      </c>
      <c r="S32" s="624"/>
      <c r="T32" s="624"/>
      <c r="U32" s="624"/>
      <c r="V32" s="624"/>
      <c r="W32" s="624"/>
      <c r="X32" s="624"/>
      <c r="Y32" s="625"/>
      <c r="Z32" s="626">
        <v>6.4</v>
      </c>
      <c r="AA32" s="626"/>
      <c r="AB32" s="626"/>
      <c r="AC32" s="626"/>
      <c r="AD32" s="627" t="s">
        <v>240</v>
      </c>
      <c r="AE32" s="627"/>
      <c r="AF32" s="627"/>
      <c r="AG32" s="627"/>
      <c r="AH32" s="627"/>
      <c r="AI32" s="627"/>
      <c r="AJ32" s="627"/>
      <c r="AK32" s="627"/>
      <c r="AL32" s="628" t="s">
        <v>233</v>
      </c>
      <c r="AM32" s="629"/>
      <c r="AN32" s="629"/>
      <c r="AO32" s="630"/>
      <c r="AP32" s="671"/>
      <c r="AQ32" s="672"/>
      <c r="AR32" s="672"/>
      <c r="AS32" s="672"/>
      <c r="AT32" s="676"/>
      <c r="AU32" s="213" t="s">
        <v>321</v>
      </c>
      <c r="AX32" s="620" t="s">
        <v>322</v>
      </c>
      <c r="AY32" s="621"/>
      <c r="AZ32" s="621"/>
      <c r="BA32" s="621"/>
      <c r="BB32" s="621"/>
      <c r="BC32" s="621"/>
      <c r="BD32" s="621"/>
      <c r="BE32" s="621"/>
      <c r="BF32" s="622"/>
      <c r="BG32" s="680">
        <v>99.5</v>
      </c>
      <c r="BH32" s="655"/>
      <c r="BI32" s="655"/>
      <c r="BJ32" s="655"/>
      <c r="BK32" s="655"/>
      <c r="BL32" s="655"/>
      <c r="BM32" s="629">
        <v>99.3</v>
      </c>
      <c r="BN32" s="655"/>
      <c r="BO32" s="655"/>
      <c r="BP32" s="655"/>
      <c r="BQ32" s="678"/>
      <c r="BR32" s="680">
        <v>99.6</v>
      </c>
      <c r="BS32" s="655"/>
      <c r="BT32" s="655"/>
      <c r="BU32" s="655"/>
      <c r="BV32" s="655"/>
      <c r="BW32" s="655"/>
      <c r="BX32" s="629">
        <v>99.5</v>
      </c>
      <c r="BY32" s="655"/>
      <c r="BZ32" s="655"/>
      <c r="CA32" s="655"/>
      <c r="CB32" s="678"/>
      <c r="CD32" s="663"/>
      <c r="CE32" s="664"/>
      <c r="CF32" s="620" t="s">
        <v>323</v>
      </c>
      <c r="CG32" s="621"/>
      <c r="CH32" s="621"/>
      <c r="CI32" s="621"/>
      <c r="CJ32" s="621"/>
      <c r="CK32" s="621"/>
      <c r="CL32" s="621"/>
      <c r="CM32" s="621"/>
      <c r="CN32" s="621"/>
      <c r="CO32" s="621"/>
      <c r="CP32" s="621"/>
      <c r="CQ32" s="622"/>
      <c r="CR32" s="623">
        <v>497</v>
      </c>
      <c r="CS32" s="624"/>
      <c r="CT32" s="624"/>
      <c r="CU32" s="624"/>
      <c r="CV32" s="624"/>
      <c r="CW32" s="624"/>
      <c r="CX32" s="624"/>
      <c r="CY32" s="625"/>
      <c r="CZ32" s="628">
        <v>0</v>
      </c>
      <c r="DA32" s="653"/>
      <c r="DB32" s="653"/>
      <c r="DC32" s="657"/>
      <c r="DD32" s="632">
        <v>497</v>
      </c>
      <c r="DE32" s="624"/>
      <c r="DF32" s="624"/>
      <c r="DG32" s="624"/>
      <c r="DH32" s="624"/>
      <c r="DI32" s="624"/>
      <c r="DJ32" s="624"/>
      <c r="DK32" s="625"/>
      <c r="DL32" s="632">
        <v>497</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324</v>
      </c>
      <c r="C33" s="621"/>
      <c r="D33" s="621"/>
      <c r="E33" s="621"/>
      <c r="F33" s="621"/>
      <c r="G33" s="621"/>
      <c r="H33" s="621"/>
      <c r="I33" s="621"/>
      <c r="J33" s="621"/>
      <c r="K33" s="621"/>
      <c r="L33" s="621"/>
      <c r="M33" s="621"/>
      <c r="N33" s="621"/>
      <c r="O33" s="621"/>
      <c r="P33" s="621"/>
      <c r="Q33" s="622"/>
      <c r="R33" s="623">
        <v>6012</v>
      </c>
      <c r="S33" s="624"/>
      <c r="T33" s="624"/>
      <c r="U33" s="624"/>
      <c r="V33" s="624"/>
      <c r="W33" s="624"/>
      <c r="X33" s="624"/>
      <c r="Y33" s="625"/>
      <c r="Z33" s="626">
        <v>0.1</v>
      </c>
      <c r="AA33" s="626"/>
      <c r="AB33" s="626"/>
      <c r="AC33" s="626"/>
      <c r="AD33" s="627" t="s">
        <v>178</v>
      </c>
      <c r="AE33" s="627"/>
      <c r="AF33" s="627"/>
      <c r="AG33" s="627"/>
      <c r="AH33" s="627"/>
      <c r="AI33" s="627"/>
      <c r="AJ33" s="627"/>
      <c r="AK33" s="627"/>
      <c r="AL33" s="628" t="s">
        <v>178</v>
      </c>
      <c r="AM33" s="629"/>
      <c r="AN33" s="629"/>
      <c r="AO33" s="630"/>
      <c r="AP33" s="673"/>
      <c r="AQ33" s="674"/>
      <c r="AR33" s="674"/>
      <c r="AS33" s="674"/>
      <c r="AT33" s="677"/>
      <c r="AU33" s="218"/>
      <c r="AV33" s="218"/>
      <c r="AW33" s="218"/>
      <c r="AX33" s="644" t="s">
        <v>325</v>
      </c>
      <c r="AY33" s="645"/>
      <c r="AZ33" s="645"/>
      <c r="BA33" s="645"/>
      <c r="BB33" s="645"/>
      <c r="BC33" s="645"/>
      <c r="BD33" s="645"/>
      <c r="BE33" s="645"/>
      <c r="BF33" s="646"/>
      <c r="BG33" s="681">
        <v>98.9</v>
      </c>
      <c r="BH33" s="682"/>
      <c r="BI33" s="682"/>
      <c r="BJ33" s="682"/>
      <c r="BK33" s="682"/>
      <c r="BL33" s="682"/>
      <c r="BM33" s="683">
        <v>95.9</v>
      </c>
      <c r="BN33" s="682"/>
      <c r="BO33" s="682"/>
      <c r="BP33" s="682"/>
      <c r="BQ33" s="684"/>
      <c r="BR33" s="681">
        <v>99</v>
      </c>
      <c r="BS33" s="682"/>
      <c r="BT33" s="682"/>
      <c r="BU33" s="682"/>
      <c r="BV33" s="682"/>
      <c r="BW33" s="682"/>
      <c r="BX33" s="683">
        <v>95.8</v>
      </c>
      <c r="BY33" s="682"/>
      <c r="BZ33" s="682"/>
      <c r="CA33" s="682"/>
      <c r="CB33" s="684"/>
      <c r="CD33" s="620" t="s">
        <v>326</v>
      </c>
      <c r="CE33" s="621"/>
      <c r="CF33" s="621"/>
      <c r="CG33" s="621"/>
      <c r="CH33" s="621"/>
      <c r="CI33" s="621"/>
      <c r="CJ33" s="621"/>
      <c r="CK33" s="621"/>
      <c r="CL33" s="621"/>
      <c r="CM33" s="621"/>
      <c r="CN33" s="621"/>
      <c r="CO33" s="621"/>
      <c r="CP33" s="621"/>
      <c r="CQ33" s="622"/>
      <c r="CR33" s="623">
        <v>1633539</v>
      </c>
      <c r="CS33" s="655"/>
      <c r="CT33" s="655"/>
      <c r="CU33" s="655"/>
      <c r="CV33" s="655"/>
      <c r="CW33" s="655"/>
      <c r="CX33" s="655"/>
      <c r="CY33" s="656"/>
      <c r="CZ33" s="628">
        <v>38.1</v>
      </c>
      <c r="DA33" s="653"/>
      <c r="DB33" s="653"/>
      <c r="DC33" s="657"/>
      <c r="DD33" s="632">
        <v>1188333</v>
      </c>
      <c r="DE33" s="655"/>
      <c r="DF33" s="655"/>
      <c r="DG33" s="655"/>
      <c r="DH33" s="655"/>
      <c r="DI33" s="655"/>
      <c r="DJ33" s="655"/>
      <c r="DK33" s="656"/>
      <c r="DL33" s="632">
        <v>866092</v>
      </c>
      <c r="DM33" s="655"/>
      <c r="DN33" s="655"/>
      <c r="DO33" s="655"/>
      <c r="DP33" s="655"/>
      <c r="DQ33" s="655"/>
      <c r="DR33" s="655"/>
      <c r="DS33" s="655"/>
      <c r="DT33" s="655"/>
      <c r="DU33" s="655"/>
      <c r="DV33" s="656"/>
      <c r="DW33" s="628">
        <v>34.9</v>
      </c>
      <c r="DX33" s="653"/>
      <c r="DY33" s="653"/>
      <c r="DZ33" s="653"/>
      <c r="EA33" s="653"/>
      <c r="EB33" s="653"/>
      <c r="EC33" s="654"/>
    </row>
    <row r="34" spans="2:133" ht="11.25" customHeight="1">
      <c r="B34" s="620" t="s">
        <v>327</v>
      </c>
      <c r="C34" s="621"/>
      <c r="D34" s="621"/>
      <c r="E34" s="621"/>
      <c r="F34" s="621"/>
      <c r="G34" s="621"/>
      <c r="H34" s="621"/>
      <c r="I34" s="621"/>
      <c r="J34" s="621"/>
      <c r="K34" s="621"/>
      <c r="L34" s="621"/>
      <c r="M34" s="621"/>
      <c r="N34" s="621"/>
      <c r="O34" s="621"/>
      <c r="P34" s="621"/>
      <c r="Q34" s="622"/>
      <c r="R34" s="623">
        <v>7534</v>
      </c>
      <c r="S34" s="624"/>
      <c r="T34" s="624"/>
      <c r="U34" s="624"/>
      <c r="V34" s="624"/>
      <c r="W34" s="624"/>
      <c r="X34" s="624"/>
      <c r="Y34" s="625"/>
      <c r="Z34" s="626">
        <v>0.2</v>
      </c>
      <c r="AA34" s="626"/>
      <c r="AB34" s="626"/>
      <c r="AC34" s="626"/>
      <c r="AD34" s="627" t="s">
        <v>240</v>
      </c>
      <c r="AE34" s="627"/>
      <c r="AF34" s="627"/>
      <c r="AG34" s="627"/>
      <c r="AH34" s="627"/>
      <c r="AI34" s="627"/>
      <c r="AJ34" s="627"/>
      <c r="AK34" s="627"/>
      <c r="AL34" s="628" t="s">
        <v>240</v>
      </c>
      <c r="AM34" s="629"/>
      <c r="AN34" s="629"/>
      <c r="AO34" s="630"/>
      <c r="AP34" s="219"/>
      <c r="AQ34" s="220"/>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20" t="s">
        <v>328</v>
      </c>
      <c r="CE34" s="621"/>
      <c r="CF34" s="621"/>
      <c r="CG34" s="621"/>
      <c r="CH34" s="621"/>
      <c r="CI34" s="621"/>
      <c r="CJ34" s="621"/>
      <c r="CK34" s="621"/>
      <c r="CL34" s="621"/>
      <c r="CM34" s="621"/>
      <c r="CN34" s="621"/>
      <c r="CO34" s="621"/>
      <c r="CP34" s="621"/>
      <c r="CQ34" s="622"/>
      <c r="CR34" s="623">
        <v>590132</v>
      </c>
      <c r="CS34" s="624"/>
      <c r="CT34" s="624"/>
      <c r="CU34" s="624"/>
      <c r="CV34" s="624"/>
      <c r="CW34" s="624"/>
      <c r="CX34" s="624"/>
      <c r="CY34" s="625"/>
      <c r="CZ34" s="628">
        <v>13.8</v>
      </c>
      <c r="DA34" s="653"/>
      <c r="DB34" s="653"/>
      <c r="DC34" s="657"/>
      <c r="DD34" s="632">
        <v>482846</v>
      </c>
      <c r="DE34" s="624"/>
      <c r="DF34" s="624"/>
      <c r="DG34" s="624"/>
      <c r="DH34" s="624"/>
      <c r="DI34" s="624"/>
      <c r="DJ34" s="624"/>
      <c r="DK34" s="625"/>
      <c r="DL34" s="632">
        <v>400466</v>
      </c>
      <c r="DM34" s="624"/>
      <c r="DN34" s="624"/>
      <c r="DO34" s="624"/>
      <c r="DP34" s="624"/>
      <c r="DQ34" s="624"/>
      <c r="DR34" s="624"/>
      <c r="DS34" s="624"/>
      <c r="DT34" s="624"/>
      <c r="DU34" s="624"/>
      <c r="DV34" s="625"/>
      <c r="DW34" s="628">
        <v>16.2</v>
      </c>
      <c r="DX34" s="653"/>
      <c r="DY34" s="653"/>
      <c r="DZ34" s="653"/>
      <c r="EA34" s="653"/>
      <c r="EB34" s="653"/>
      <c r="EC34" s="654"/>
    </row>
    <row r="35" spans="2:133" ht="11.25" customHeight="1">
      <c r="B35" s="620" t="s">
        <v>329</v>
      </c>
      <c r="C35" s="621"/>
      <c r="D35" s="621"/>
      <c r="E35" s="621"/>
      <c r="F35" s="621"/>
      <c r="G35" s="621"/>
      <c r="H35" s="621"/>
      <c r="I35" s="621"/>
      <c r="J35" s="621"/>
      <c r="K35" s="621"/>
      <c r="L35" s="621"/>
      <c r="M35" s="621"/>
      <c r="N35" s="621"/>
      <c r="O35" s="621"/>
      <c r="P35" s="621"/>
      <c r="Q35" s="622"/>
      <c r="R35" s="623">
        <v>38355</v>
      </c>
      <c r="S35" s="624"/>
      <c r="T35" s="624"/>
      <c r="U35" s="624"/>
      <c r="V35" s="624"/>
      <c r="W35" s="624"/>
      <c r="X35" s="624"/>
      <c r="Y35" s="625"/>
      <c r="Z35" s="626">
        <v>0.9</v>
      </c>
      <c r="AA35" s="626"/>
      <c r="AB35" s="626"/>
      <c r="AC35" s="626"/>
      <c r="AD35" s="627" t="s">
        <v>178</v>
      </c>
      <c r="AE35" s="627"/>
      <c r="AF35" s="627"/>
      <c r="AG35" s="627"/>
      <c r="AH35" s="627"/>
      <c r="AI35" s="627"/>
      <c r="AJ35" s="627"/>
      <c r="AK35" s="627"/>
      <c r="AL35" s="628" t="s">
        <v>178</v>
      </c>
      <c r="AM35" s="629"/>
      <c r="AN35" s="629"/>
      <c r="AO35" s="630"/>
      <c r="AP35" s="221"/>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3202</v>
      </c>
      <c r="CS35" s="655"/>
      <c r="CT35" s="655"/>
      <c r="CU35" s="655"/>
      <c r="CV35" s="655"/>
      <c r="CW35" s="655"/>
      <c r="CX35" s="655"/>
      <c r="CY35" s="656"/>
      <c r="CZ35" s="628">
        <v>0.1</v>
      </c>
      <c r="DA35" s="653"/>
      <c r="DB35" s="653"/>
      <c r="DC35" s="657"/>
      <c r="DD35" s="632">
        <v>3202</v>
      </c>
      <c r="DE35" s="655"/>
      <c r="DF35" s="655"/>
      <c r="DG35" s="655"/>
      <c r="DH35" s="655"/>
      <c r="DI35" s="655"/>
      <c r="DJ35" s="655"/>
      <c r="DK35" s="656"/>
      <c r="DL35" s="632">
        <v>3202</v>
      </c>
      <c r="DM35" s="655"/>
      <c r="DN35" s="655"/>
      <c r="DO35" s="655"/>
      <c r="DP35" s="655"/>
      <c r="DQ35" s="655"/>
      <c r="DR35" s="655"/>
      <c r="DS35" s="655"/>
      <c r="DT35" s="655"/>
      <c r="DU35" s="655"/>
      <c r="DV35" s="656"/>
      <c r="DW35" s="628">
        <v>0.1</v>
      </c>
      <c r="DX35" s="653"/>
      <c r="DY35" s="653"/>
      <c r="DZ35" s="653"/>
      <c r="EA35" s="653"/>
      <c r="EB35" s="653"/>
      <c r="EC35" s="654"/>
    </row>
    <row r="36" spans="2:133" ht="11.25" customHeight="1">
      <c r="B36" s="620" t="s">
        <v>333</v>
      </c>
      <c r="C36" s="621"/>
      <c r="D36" s="621"/>
      <c r="E36" s="621"/>
      <c r="F36" s="621"/>
      <c r="G36" s="621"/>
      <c r="H36" s="621"/>
      <c r="I36" s="621"/>
      <c r="J36" s="621"/>
      <c r="K36" s="621"/>
      <c r="L36" s="621"/>
      <c r="M36" s="621"/>
      <c r="N36" s="621"/>
      <c r="O36" s="621"/>
      <c r="P36" s="621"/>
      <c r="Q36" s="622"/>
      <c r="R36" s="623">
        <v>100677</v>
      </c>
      <c r="S36" s="624"/>
      <c r="T36" s="624"/>
      <c r="U36" s="624"/>
      <c r="V36" s="624"/>
      <c r="W36" s="624"/>
      <c r="X36" s="624"/>
      <c r="Y36" s="625"/>
      <c r="Z36" s="626">
        <v>2.2999999999999998</v>
      </c>
      <c r="AA36" s="626"/>
      <c r="AB36" s="626"/>
      <c r="AC36" s="626"/>
      <c r="AD36" s="627" t="s">
        <v>240</v>
      </c>
      <c r="AE36" s="627"/>
      <c r="AF36" s="627"/>
      <c r="AG36" s="627"/>
      <c r="AH36" s="627"/>
      <c r="AI36" s="627"/>
      <c r="AJ36" s="627"/>
      <c r="AK36" s="627"/>
      <c r="AL36" s="628" t="s">
        <v>178</v>
      </c>
      <c r="AM36" s="629"/>
      <c r="AN36" s="629"/>
      <c r="AO36" s="630"/>
      <c r="AP36" s="221"/>
      <c r="AQ36" s="689" t="s">
        <v>334</v>
      </c>
      <c r="AR36" s="690"/>
      <c r="AS36" s="690"/>
      <c r="AT36" s="690"/>
      <c r="AU36" s="690"/>
      <c r="AV36" s="690"/>
      <c r="AW36" s="690"/>
      <c r="AX36" s="690"/>
      <c r="AY36" s="691"/>
      <c r="AZ36" s="612">
        <v>417942</v>
      </c>
      <c r="BA36" s="613"/>
      <c r="BB36" s="613"/>
      <c r="BC36" s="613"/>
      <c r="BD36" s="613"/>
      <c r="BE36" s="613"/>
      <c r="BF36" s="685"/>
      <c r="BG36" s="609" t="s">
        <v>335</v>
      </c>
      <c r="BH36" s="610"/>
      <c r="BI36" s="610"/>
      <c r="BJ36" s="610"/>
      <c r="BK36" s="610"/>
      <c r="BL36" s="610"/>
      <c r="BM36" s="610"/>
      <c r="BN36" s="610"/>
      <c r="BO36" s="610"/>
      <c r="BP36" s="610"/>
      <c r="BQ36" s="610"/>
      <c r="BR36" s="610"/>
      <c r="BS36" s="610"/>
      <c r="BT36" s="610"/>
      <c r="BU36" s="611"/>
      <c r="BV36" s="612">
        <v>38772</v>
      </c>
      <c r="BW36" s="613"/>
      <c r="BX36" s="613"/>
      <c r="BY36" s="613"/>
      <c r="BZ36" s="613"/>
      <c r="CA36" s="613"/>
      <c r="CB36" s="685"/>
      <c r="CD36" s="620" t="s">
        <v>336</v>
      </c>
      <c r="CE36" s="621"/>
      <c r="CF36" s="621"/>
      <c r="CG36" s="621"/>
      <c r="CH36" s="621"/>
      <c r="CI36" s="621"/>
      <c r="CJ36" s="621"/>
      <c r="CK36" s="621"/>
      <c r="CL36" s="621"/>
      <c r="CM36" s="621"/>
      <c r="CN36" s="621"/>
      <c r="CO36" s="621"/>
      <c r="CP36" s="621"/>
      <c r="CQ36" s="622"/>
      <c r="CR36" s="623">
        <v>596170</v>
      </c>
      <c r="CS36" s="624"/>
      <c r="CT36" s="624"/>
      <c r="CU36" s="624"/>
      <c r="CV36" s="624"/>
      <c r="CW36" s="624"/>
      <c r="CX36" s="624"/>
      <c r="CY36" s="625"/>
      <c r="CZ36" s="628">
        <v>13.9</v>
      </c>
      <c r="DA36" s="653"/>
      <c r="DB36" s="653"/>
      <c r="DC36" s="657"/>
      <c r="DD36" s="632">
        <v>335648</v>
      </c>
      <c r="DE36" s="624"/>
      <c r="DF36" s="624"/>
      <c r="DG36" s="624"/>
      <c r="DH36" s="624"/>
      <c r="DI36" s="624"/>
      <c r="DJ36" s="624"/>
      <c r="DK36" s="625"/>
      <c r="DL36" s="632">
        <v>244354</v>
      </c>
      <c r="DM36" s="624"/>
      <c r="DN36" s="624"/>
      <c r="DO36" s="624"/>
      <c r="DP36" s="624"/>
      <c r="DQ36" s="624"/>
      <c r="DR36" s="624"/>
      <c r="DS36" s="624"/>
      <c r="DT36" s="624"/>
      <c r="DU36" s="624"/>
      <c r="DV36" s="625"/>
      <c r="DW36" s="628">
        <v>9.9</v>
      </c>
      <c r="DX36" s="653"/>
      <c r="DY36" s="653"/>
      <c r="DZ36" s="653"/>
      <c r="EA36" s="653"/>
      <c r="EB36" s="653"/>
      <c r="EC36" s="654"/>
    </row>
    <row r="37" spans="2:133" ht="11.25" customHeight="1">
      <c r="B37" s="620" t="s">
        <v>337</v>
      </c>
      <c r="C37" s="621"/>
      <c r="D37" s="621"/>
      <c r="E37" s="621"/>
      <c r="F37" s="621"/>
      <c r="G37" s="621"/>
      <c r="H37" s="621"/>
      <c r="I37" s="621"/>
      <c r="J37" s="621"/>
      <c r="K37" s="621"/>
      <c r="L37" s="621"/>
      <c r="M37" s="621"/>
      <c r="N37" s="621"/>
      <c r="O37" s="621"/>
      <c r="P37" s="621"/>
      <c r="Q37" s="622"/>
      <c r="R37" s="623">
        <v>53839</v>
      </c>
      <c r="S37" s="624"/>
      <c r="T37" s="624"/>
      <c r="U37" s="624"/>
      <c r="V37" s="624"/>
      <c r="W37" s="624"/>
      <c r="X37" s="624"/>
      <c r="Y37" s="625"/>
      <c r="Z37" s="626">
        <v>1.2</v>
      </c>
      <c r="AA37" s="626"/>
      <c r="AB37" s="626"/>
      <c r="AC37" s="626"/>
      <c r="AD37" s="627">
        <v>17</v>
      </c>
      <c r="AE37" s="627"/>
      <c r="AF37" s="627"/>
      <c r="AG37" s="627"/>
      <c r="AH37" s="627"/>
      <c r="AI37" s="627"/>
      <c r="AJ37" s="627"/>
      <c r="AK37" s="627"/>
      <c r="AL37" s="628">
        <v>0</v>
      </c>
      <c r="AM37" s="629"/>
      <c r="AN37" s="629"/>
      <c r="AO37" s="630"/>
      <c r="AQ37" s="686" t="s">
        <v>338</v>
      </c>
      <c r="AR37" s="687"/>
      <c r="AS37" s="687"/>
      <c r="AT37" s="687"/>
      <c r="AU37" s="687"/>
      <c r="AV37" s="687"/>
      <c r="AW37" s="687"/>
      <c r="AX37" s="687"/>
      <c r="AY37" s="688"/>
      <c r="AZ37" s="623">
        <v>12679</v>
      </c>
      <c r="BA37" s="624"/>
      <c r="BB37" s="624"/>
      <c r="BC37" s="624"/>
      <c r="BD37" s="655"/>
      <c r="BE37" s="655"/>
      <c r="BF37" s="678"/>
      <c r="BG37" s="620" t="s">
        <v>339</v>
      </c>
      <c r="BH37" s="621"/>
      <c r="BI37" s="621"/>
      <c r="BJ37" s="621"/>
      <c r="BK37" s="621"/>
      <c r="BL37" s="621"/>
      <c r="BM37" s="621"/>
      <c r="BN37" s="621"/>
      <c r="BO37" s="621"/>
      <c r="BP37" s="621"/>
      <c r="BQ37" s="621"/>
      <c r="BR37" s="621"/>
      <c r="BS37" s="621"/>
      <c r="BT37" s="621"/>
      <c r="BU37" s="622"/>
      <c r="BV37" s="623">
        <v>28544</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177153</v>
      </c>
      <c r="CS37" s="655"/>
      <c r="CT37" s="655"/>
      <c r="CU37" s="655"/>
      <c r="CV37" s="655"/>
      <c r="CW37" s="655"/>
      <c r="CX37" s="655"/>
      <c r="CY37" s="656"/>
      <c r="CZ37" s="628">
        <v>4.0999999999999996</v>
      </c>
      <c r="DA37" s="653"/>
      <c r="DB37" s="653"/>
      <c r="DC37" s="657"/>
      <c r="DD37" s="632">
        <v>176153</v>
      </c>
      <c r="DE37" s="655"/>
      <c r="DF37" s="655"/>
      <c r="DG37" s="655"/>
      <c r="DH37" s="655"/>
      <c r="DI37" s="655"/>
      <c r="DJ37" s="655"/>
      <c r="DK37" s="656"/>
      <c r="DL37" s="632">
        <v>168776</v>
      </c>
      <c r="DM37" s="655"/>
      <c r="DN37" s="655"/>
      <c r="DO37" s="655"/>
      <c r="DP37" s="655"/>
      <c r="DQ37" s="655"/>
      <c r="DR37" s="655"/>
      <c r="DS37" s="655"/>
      <c r="DT37" s="655"/>
      <c r="DU37" s="655"/>
      <c r="DV37" s="656"/>
      <c r="DW37" s="628">
        <v>6.8</v>
      </c>
      <c r="DX37" s="653"/>
      <c r="DY37" s="653"/>
      <c r="DZ37" s="653"/>
      <c r="EA37" s="653"/>
      <c r="EB37" s="653"/>
      <c r="EC37" s="654"/>
    </row>
    <row r="38" spans="2:133" ht="11.25" customHeight="1">
      <c r="B38" s="620" t="s">
        <v>341</v>
      </c>
      <c r="C38" s="621"/>
      <c r="D38" s="621"/>
      <c r="E38" s="621"/>
      <c r="F38" s="621"/>
      <c r="G38" s="621"/>
      <c r="H38" s="621"/>
      <c r="I38" s="621"/>
      <c r="J38" s="621"/>
      <c r="K38" s="621"/>
      <c r="L38" s="621"/>
      <c r="M38" s="621"/>
      <c r="N38" s="621"/>
      <c r="O38" s="621"/>
      <c r="P38" s="621"/>
      <c r="Q38" s="622"/>
      <c r="R38" s="623">
        <v>766743</v>
      </c>
      <c r="S38" s="624"/>
      <c r="T38" s="624"/>
      <c r="U38" s="624"/>
      <c r="V38" s="624"/>
      <c r="W38" s="624"/>
      <c r="X38" s="624"/>
      <c r="Y38" s="625"/>
      <c r="Z38" s="626">
        <v>17.2</v>
      </c>
      <c r="AA38" s="626"/>
      <c r="AB38" s="626"/>
      <c r="AC38" s="626"/>
      <c r="AD38" s="627" t="s">
        <v>178</v>
      </c>
      <c r="AE38" s="627"/>
      <c r="AF38" s="627"/>
      <c r="AG38" s="627"/>
      <c r="AH38" s="627"/>
      <c r="AI38" s="627"/>
      <c r="AJ38" s="627"/>
      <c r="AK38" s="627"/>
      <c r="AL38" s="628" t="s">
        <v>240</v>
      </c>
      <c r="AM38" s="629"/>
      <c r="AN38" s="629"/>
      <c r="AO38" s="630"/>
      <c r="AQ38" s="686" t="s">
        <v>342</v>
      </c>
      <c r="AR38" s="687"/>
      <c r="AS38" s="687"/>
      <c r="AT38" s="687"/>
      <c r="AU38" s="687"/>
      <c r="AV38" s="687"/>
      <c r="AW38" s="687"/>
      <c r="AX38" s="687"/>
      <c r="AY38" s="688"/>
      <c r="AZ38" s="623" t="s">
        <v>240</v>
      </c>
      <c r="BA38" s="624"/>
      <c r="BB38" s="624"/>
      <c r="BC38" s="624"/>
      <c r="BD38" s="655"/>
      <c r="BE38" s="655"/>
      <c r="BF38" s="678"/>
      <c r="BG38" s="620" t="s">
        <v>343</v>
      </c>
      <c r="BH38" s="621"/>
      <c r="BI38" s="621"/>
      <c r="BJ38" s="621"/>
      <c r="BK38" s="621"/>
      <c r="BL38" s="621"/>
      <c r="BM38" s="621"/>
      <c r="BN38" s="621"/>
      <c r="BO38" s="621"/>
      <c r="BP38" s="621"/>
      <c r="BQ38" s="621"/>
      <c r="BR38" s="621"/>
      <c r="BS38" s="621"/>
      <c r="BT38" s="621"/>
      <c r="BU38" s="622"/>
      <c r="BV38" s="623">
        <v>648</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417942</v>
      </c>
      <c r="CS38" s="624"/>
      <c r="CT38" s="624"/>
      <c r="CU38" s="624"/>
      <c r="CV38" s="624"/>
      <c r="CW38" s="624"/>
      <c r="CX38" s="624"/>
      <c r="CY38" s="625"/>
      <c r="CZ38" s="628">
        <v>9.6999999999999993</v>
      </c>
      <c r="DA38" s="653"/>
      <c r="DB38" s="653"/>
      <c r="DC38" s="657"/>
      <c r="DD38" s="632">
        <v>353549</v>
      </c>
      <c r="DE38" s="624"/>
      <c r="DF38" s="624"/>
      <c r="DG38" s="624"/>
      <c r="DH38" s="624"/>
      <c r="DI38" s="624"/>
      <c r="DJ38" s="624"/>
      <c r="DK38" s="625"/>
      <c r="DL38" s="632">
        <v>218070</v>
      </c>
      <c r="DM38" s="624"/>
      <c r="DN38" s="624"/>
      <c r="DO38" s="624"/>
      <c r="DP38" s="624"/>
      <c r="DQ38" s="624"/>
      <c r="DR38" s="624"/>
      <c r="DS38" s="624"/>
      <c r="DT38" s="624"/>
      <c r="DU38" s="624"/>
      <c r="DV38" s="625"/>
      <c r="DW38" s="628">
        <v>8.8000000000000007</v>
      </c>
      <c r="DX38" s="653"/>
      <c r="DY38" s="653"/>
      <c r="DZ38" s="653"/>
      <c r="EA38" s="653"/>
      <c r="EB38" s="653"/>
      <c r="EC38" s="654"/>
    </row>
    <row r="39" spans="2:133" ht="11.25" customHeight="1">
      <c r="B39" s="620" t="s">
        <v>345</v>
      </c>
      <c r="C39" s="621"/>
      <c r="D39" s="621"/>
      <c r="E39" s="621"/>
      <c r="F39" s="621"/>
      <c r="G39" s="621"/>
      <c r="H39" s="621"/>
      <c r="I39" s="621"/>
      <c r="J39" s="621"/>
      <c r="K39" s="621"/>
      <c r="L39" s="621"/>
      <c r="M39" s="621"/>
      <c r="N39" s="621"/>
      <c r="O39" s="621"/>
      <c r="P39" s="621"/>
      <c r="Q39" s="622"/>
      <c r="R39" s="623" t="s">
        <v>178</v>
      </c>
      <c r="S39" s="624"/>
      <c r="T39" s="624"/>
      <c r="U39" s="624"/>
      <c r="V39" s="624"/>
      <c r="W39" s="624"/>
      <c r="X39" s="624"/>
      <c r="Y39" s="625"/>
      <c r="Z39" s="626" t="s">
        <v>178</v>
      </c>
      <c r="AA39" s="626"/>
      <c r="AB39" s="626"/>
      <c r="AC39" s="626"/>
      <c r="AD39" s="627" t="s">
        <v>233</v>
      </c>
      <c r="AE39" s="627"/>
      <c r="AF39" s="627"/>
      <c r="AG39" s="627"/>
      <c r="AH39" s="627"/>
      <c r="AI39" s="627"/>
      <c r="AJ39" s="627"/>
      <c r="AK39" s="627"/>
      <c r="AL39" s="628" t="s">
        <v>178</v>
      </c>
      <c r="AM39" s="629"/>
      <c r="AN39" s="629"/>
      <c r="AO39" s="630"/>
      <c r="AQ39" s="686" t="s">
        <v>346</v>
      </c>
      <c r="AR39" s="687"/>
      <c r="AS39" s="687"/>
      <c r="AT39" s="687"/>
      <c r="AU39" s="687"/>
      <c r="AV39" s="687"/>
      <c r="AW39" s="687"/>
      <c r="AX39" s="687"/>
      <c r="AY39" s="688"/>
      <c r="AZ39" s="623" t="s">
        <v>178</v>
      </c>
      <c r="BA39" s="624"/>
      <c r="BB39" s="624"/>
      <c r="BC39" s="624"/>
      <c r="BD39" s="655"/>
      <c r="BE39" s="655"/>
      <c r="BF39" s="678"/>
      <c r="BG39" s="620" t="s">
        <v>347</v>
      </c>
      <c r="BH39" s="621"/>
      <c r="BI39" s="621"/>
      <c r="BJ39" s="621"/>
      <c r="BK39" s="621"/>
      <c r="BL39" s="621"/>
      <c r="BM39" s="621"/>
      <c r="BN39" s="621"/>
      <c r="BO39" s="621"/>
      <c r="BP39" s="621"/>
      <c r="BQ39" s="621"/>
      <c r="BR39" s="621"/>
      <c r="BS39" s="621"/>
      <c r="BT39" s="621"/>
      <c r="BU39" s="622"/>
      <c r="BV39" s="623">
        <v>918</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20093</v>
      </c>
      <c r="CS39" s="655"/>
      <c r="CT39" s="655"/>
      <c r="CU39" s="655"/>
      <c r="CV39" s="655"/>
      <c r="CW39" s="655"/>
      <c r="CX39" s="655"/>
      <c r="CY39" s="656"/>
      <c r="CZ39" s="628">
        <v>0.5</v>
      </c>
      <c r="DA39" s="653"/>
      <c r="DB39" s="653"/>
      <c r="DC39" s="657"/>
      <c r="DD39" s="632">
        <v>13088</v>
      </c>
      <c r="DE39" s="655"/>
      <c r="DF39" s="655"/>
      <c r="DG39" s="655"/>
      <c r="DH39" s="655"/>
      <c r="DI39" s="655"/>
      <c r="DJ39" s="655"/>
      <c r="DK39" s="656"/>
      <c r="DL39" s="632" t="s">
        <v>233</v>
      </c>
      <c r="DM39" s="655"/>
      <c r="DN39" s="655"/>
      <c r="DO39" s="655"/>
      <c r="DP39" s="655"/>
      <c r="DQ39" s="655"/>
      <c r="DR39" s="655"/>
      <c r="DS39" s="655"/>
      <c r="DT39" s="655"/>
      <c r="DU39" s="655"/>
      <c r="DV39" s="656"/>
      <c r="DW39" s="628" t="s">
        <v>178</v>
      </c>
      <c r="DX39" s="653"/>
      <c r="DY39" s="653"/>
      <c r="DZ39" s="653"/>
      <c r="EA39" s="653"/>
      <c r="EB39" s="653"/>
      <c r="EC39" s="654"/>
    </row>
    <row r="40" spans="2:133" ht="11.25" customHeight="1">
      <c r="B40" s="620" t="s">
        <v>349</v>
      </c>
      <c r="C40" s="621"/>
      <c r="D40" s="621"/>
      <c r="E40" s="621"/>
      <c r="F40" s="621"/>
      <c r="G40" s="621"/>
      <c r="H40" s="621"/>
      <c r="I40" s="621"/>
      <c r="J40" s="621"/>
      <c r="K40" s="621"/>
      <c r="L40" s="621"/>
      <c r="M40" s="621"/>
      <c r="N40" s="621"/>
      <c r="O40" s="621"/>
      <c r="P40" s="621"/>
      <c r="Q40" s="622"/>
      <c r="R40" s="623">
        <v>20543</v>
      </c>
      <c r="S40" s="624"/>
      <c r="T40" s="624"/>
      <c r="U40" s="624"/>
      <c r="V40" s="624"/>
      <c r="W40" s="624"/>
      <c r="X40" s="624"/>
      <c r="Y40" s="625"/>
      <c r="Z40" s="626">
        <v>0.5</v>
      </c>
      <c r="AA40" s="626"/>
      <c r="AB40" s="626"/>
      <c r="AC40" s="626"/>
      <c r="AD40" s="627" t="s">
        <v>233</v>
      </c>
      <c r="AE40" s="627"/>
      <c r="AF40" s="627"/>
      <c r="AG40" s="627"/>
      <c r="AH40" s="627"/>
      <c r="AI40" s="627"/>
      <c r="AJ40" s="627"/>
      <c r="AK40" s="627"/>
      <c r="AL40" s="628" t="s">
        <v>178</v>
      </c>
      <c r="AM40" s="629"/>
      <c r="AN40" s="629"/>
      <c r="AO40" s="630"/>
      <c r="AQ40" s="686" t="s">
        <v>350</v>
      </c>
      <c r="AR40" s="687"/>
      <c r="AS40" s="687"/>
      <c r="AT40" s="687"/>
      <c r="AU40" s="687"/>
      <c r="AV40" s="687"/>
      <c r="AW40" s="687"/>
      <c r="AX40" s="687"/>
      <c r="AY40" s="688"/>
      <c r="AZ40" s="623" t="s">
        <v>233</v>
      </c>
      <c r="BA40" s="624"/>
      <c r="BB40" s="624"/>
      <c r="BC40" s="624"/>
      <c r="BD40" s="655"/>
      <c r="BE40" s="655"/>
      <c r="BF40" s="678"/>
      <c r="BG40" s="671" t="s">
        <v>351</v>
      </c>
      <c r="BH40" s="672"/>
      <c r="BI40" s="672"/>
      <c r="BJ40" s="672"/>
      <c r="BK40" s="672"/>
      <c r="BL40" s="222"/>
      <c r="BM40" s="621" t="s">
        <v>352</v>
      </c>
      <c r="BN40" s="621"/>
      <c r="BO40" s="621"/>
      <c r="BP40" s="621"/>
      <c r="BQ40" s="621"/>
      <c r="BR40" s="621"/>
      <c r="BS40" s="621"/>
      <c r="BT40" s="621"/>
      <c r="BU40" s="622"/>
      <c r="BV40" s="623">
        <v>73</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6000</v>
      </c>
      <c r="CS40" s="624"/>
      <c r="CT40" s="624"/>
      <c r="CU40" s="624"/>
      <c r="CV40" s="624"/>
      <c r="CW40" s="624"/>
      <c r="CX40" s="624"/>
      <c r="CY40" s="625"/>
      <c r="CZ40" s="628">
        <v>0.1</v>
      </c>
      <c r="DA40" s="653"/>
      <c r="DB40" s="653"/>
      <c r="DC40" s="657"/>
      <c r="DD40" s="632" t="s">
        <v>233</v>
      </c>
      <c r="DE40" s="624"/>
      <c r="DF40" s="624"/>
      <c r="DG40" s="624"/>
      <c r="DH40" s="624"/>
      <c r="DI40" s="624"/>
      <c r="DJ40" s="624"/>
      <c r="DK40" s="625"/>
      <c r="DL40" s="632" t="s">
        <v>240</v>
      </c>
      <c r="DM40" s="624"/>
      <c r="DN40" s="624"/>
      <c r="DO40" s="624"/>
      <c r="DP40" s="624"/>
      <c r="DQ40" s="624"/>
      <c r="DR40" s="624"/>
      <c r="DS40" s="624"/>
      <c r="DT40" s="624"/>
      <c r="DU40" s="624"/>
      <c r="DV40" s="625"/>
      <c r="DW40" s="628" t="s">
        <v>233</v>
      </c>
      <c r="DX40" s="653"/>
      <c r="DY40" s="653"/>
      <c r="DZ40" s="653"/>
      <c r="EA40" s="653"/>
      <c r="EB40" s="653"/>
      <c r="EC40" s="654"/>
    </row>
    <row r="41" spans="2:133" ht="11.25" customHeight="1">
      <c r="B41" s="644" t="s">
        <v>354</v>
      </c>
      <c r="C41" s="645"/>
      <c r="D41" s="645"/>
      <c r="E41" s="645"/>
      <c r="F41" s="645"/>
      <c r="G41" s="645"/>
      <c r="H41" s="645"/>
      <c r="I41" s="645"/>
      <c r="J41" s="645"/>
      <c r="K41" s="645"/>
      <c r="L41" s="645"/>
      <c r="M41" s="645"/>
      <c r="N41" s="645"/>
      <c r="O41" s="645"/>
      <c r="P41" s="645"/>
      <c r="Q41" s="646"/>
      <c r="R41" s="695">
        <v>4446239</v>
      </c>
      <c r="S41" s="696"/>
      <c r="T41" s="696"/>
      <c r="U41" s="696"/>
      <c r="V41" s="696"/>
      <c r="W41" s="696"/>
      <c r="X41" s="696"/>
      <c r="Y41" s="700"/>
      <c r="Z41" s="701">
        <v>100</v>
      </c>
      <c r="AA41" s="701"/>
      <c r="AB41" s="701"/>
      <c r="AC41" s="701"/>
      <c r="AD41" s="702">
        <v>2458972</v>
      </c>
      <c r="AE41" s="702"/>
      <c r="AF41" s="702"/>
      <c r="AG41" s="702"/>
      <c r="AH41" s="702"/>
      <c r="AI41" s="702"/>
      <c r="AJ41" s="702"/>
      <c r="AK41" s="702"/>
      <c r="AL41" s="703">
        <v>100</v>
      </c>
      <c r="AM41" s="683"/>
      <c r="AN41" s="683"/>
      <c r="AO41" s="704"/>
      <c r="AQ41" s="686" t="s">
        <v>355</v>
      </c>
      <c r="AR41" s="687"/>
      <c r="AS41" s="687"/>
      <c r="AT41" s="687"/>
      <c r="AU41" s="687"/>
      <c r="AV41" s="687"/>
      <c r="AW41" s="687"/>
      <c r="AX41" s="687"/>
      <c r="AY41" s="688"/>
      <c r="AZ41" s="623">
        <v>197541</v>
      </c>
      <c r="BA41" s="624"/>
      <c r="BB41" s="624"/>
      <c r="BC41" s="624"/>
      <c r="BD41" s="655"/>
      <c r="BE41" s="655"/>
      <c r="BF41" s="678"/>
      <c r="BG41" s="671"/>
      <c r="BH41" s="672"/>
      <c r="BI41" s="672"/>
      <c r="BJ41" s="672"/>
      <c r="BK41" s="672"/>
      <c r="BL41" s="222"/>
      <c r="BM41" s="621" t="s">
        <v>356</v>
      </c>
      <c r="BN41" s="621"/>
      <c r="BO41" s="621"/>
      <c r="BP41" s="621"/>
      <c r="BQ41" s="621"/>
      <c r="BR41" s="621"/>
      <c r="BS41" s="621"/>
      <c r="BT41" s="621"/>
      <c r="BU41" s="622"/>
      <c r="BV41" s="623" t="s">
        <v>240</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240</v>
      </c>
      <c r="CS41" s="655"/>
      <c r="CT41" s="655"/>
      <c r="CU41" s="655"/>
      <c r="CV41" s="655"/>
      <c r="CW41" s="655"/>
      <c r="CX41" s="655"/>
      <c r="CY41" s="656"/>
      <c r="CZ41" s="628" t="s">
        <v>240</v>
      </c>
      <c r="DA41" s="653"/>
      <c r="DB41" s="653"/>
      <c r="DC41" s="657"/>
      <c r="DD41" s="632" t="s">
        <v>240</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358</v>
      </c>
      <c r="AR42" s="693"/>
      <c r="AS42" s="693"/>
      <c r="AT42" s="693"/>
      <c r="AU42" s="693"/>
      <c r="AV42" s="693"/>
      <c r="AW42" s="693"/>
      <c r="AX42" s="693"/>
      <c r="AY42" s="694"/>
      <c r="AZ42" s="695">
        <v>207722</v>
      </c>
      <c r="BA42" s="696"/>
      <c r="BB42" s="696"/>
      <c r="BC42" s="696"/>
      <c r="BD42" s="682"/>
      <c r="BE42" s="682"/>
      <c r="BF42" s="684"/>
      <c r="BG42" s="673"/>
      <c r="BH42" s="674"/>
      <c r="BI42" s="674"/>
      <c r="BJ42" s="674"/>
      <c r="BK42" s="674"/>
      <c r="BL42" s="223"/>
      <c r="BM42" s="645" t="s">
        <v>359</v>
      </c>
      <c r="BN42" s="645"/>
      <c r="BO42" s="645"/>
      <c r="BP42" s="645"/>
      <c r="BQ42" s="645"/>
      <c r="BR42" s="645"/>
      <c r="BS42" s="645"/>
      <c r="BT42" s="645"/>
      <c r="BU42" s="646"/>
      <c r="BV42" s="695">
        <v>376</v>
      </c>
      <c r="BW42" s="696"/>
      <c r="BX42" s="696"/>
      <c r="BY42" s="696"/>
      <c r="BZ42" s="696"/>
      <c r="CA42" s="696"/>
      <c r="CB42" s="705"/>
      <c r="CD42" s="620" t="s">
        <v>360</v>
      </c>
      <c r="CE42" s="621"/>
      <c r="CF42" s="621"/>
      <c r="CG42" s="621"/>
      <c r="CH42" s="621"/>
      <c r="CI42" s="621"/>
      <c r="CJ42" s="621"/>
      <c r="CK42" s="621"/>
      <c r="CL42" s="621"/>
      <c r="CM42" s="621"/>
      <c r="CN42" s="621"/>
      <c r="CO42" s="621"/>
      <c r="CP42" s="621"/>
      <c r="CQ42" s="622"/>
      <c r="CR42" s="623">
        <v>1098864</v>
      </c>
      <c r="CS42" s="655"/>
      <c r="CT42" s="655"/>
      <c r="CU42" s="655"/>
      <c r="CV42" s="655"/>
      <c r="CW42" s="655"/>
      <c r="CX42" s="655"/>
      <c r="CY42" s="656"/>
      <c r="CZ42" s="628">
        <v>25.6</v>
      </c>
      <c r="DA42" s="653"/>
      <c r="DB42" s="653"/>
      <c r="DC42" s="657"/>
      <c r="DD42" s="632">
        <v>195248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3" t="s">
        <v>361</v>
      </c>
      <c r="CD43" s="620" t="s">
        <v>362</v>
      </c>
      <c r="CE43" s="621"/>
      <c r="CF43" s="621"/>
      <c r="CG43" s="621"/>
      <c r="CH43" s="621"/>
      <c r="CI43" s="621"/>
      <c r="CJ43" s="621"/>
      <c r="CK43" s="621"/>
      <c r="CL43" s="621"/>
      <c r="CM43" s="621"/>
      <c r="CN43" s="621"/>
      <c r="CO43" s="621"/>
      <c r="CP43" s="621"/>
      <c r="CQ43" s="622"/>
      <c r="CR43" s="623">
        <v>59809</v>
      </c>
      <c r="CS43" s="655"/>
      <c r="CT43" s="655"/>
      <c r="CU43" s="655"/>
      <c r="CV43" s="655"/>
      <c r="CW43" s="655"/>
      <c r="CX43" s="655"/>
      <c r="CY43" s="656"/>
      <c r="CZ43" s="628">
        <v>1.4</v>
      </c>
      <c r="DA43" s="653"/>
      <c r="DB43" s="653"/>
      <c r="DC43" s="657"/>
      <c r="DD43" s="632">
        <v>59546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310</v>
      </c>
      <c r="CE44" s="660"/>
      <c r="CF44" s="620" t="s">
        <v>364</v>
      </c>
      <c r="CG44" s="621"/>
      <c r="CH44" s="621"/>
      <c r="CI44" s="621"/>
      <c r="CJ44" s="621"/>
      <c r="CK44" s="621"/>
      <c r="CL44" s="621"/>
      <c r="CM44" s="621"/>
      <c r="CN44" s="621"/>
      <c r="CO44" s="621"/>
      <c r="CP44" s="621"/>
      <c r="CQ44" s="622"/>
      <c r="CR44" s="623">
        <v>1085566</v>
      </c>
      <c r="CS44" s="624"/>
      <c r="CT44" s="624"/>
      <c r="CU44" s="624"/>
      <c r="CV44" s="624"/>
      <c r="CW44" s="624"/>
      <c r="CX44" s="624"/>
      <c r="CY44" s="625"/>
      <c r="CZ44" s="628">
        <v>25.3</v>
      </c>
      <c r="DA44" s="629"/>
      <c r="DB44" s="629"/>
      <c r="DC44" s="635"/>
      <c r="DD44" s="632">
        <v>188915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366</v>
      </c>
      <c r="CG45" s="621"/>
      <c r="CH45" s="621"/>
      <c r="CI45" s="621"/>
      <c r="CJ45" s="621"/>
      <c r="CK45" s="621"/>
      <c r="CL45" s="621"/>
      <c r="CM45" s="621"/>
      <c r="CN45" s="621"/>
      <c r="CO45" s="621"/>
      <c r="CP45" s="621"/>
      <c r="CQ45" s="622"/>
      <c r="CR45" s="623">
        <v>171740</v>
      </c>
      <c r="CS45" s="655"/>
      <c r="CT45" s="655"/>
      <c r="CU45" s="655"/>
      <c r="CV45" s="655"/>
      <c r="CW45" s="655"/>
      <c r="CX45" s="655"/>
      <c r="CY45" s="656"/>
      <c r="CZ45" s="628">
        <v>4</v>
      </c>
      <c r="DA45" s="653"/>
      <c r="DB45" s="653"/>
      <c r="DC45" s="657"/>
      <c r="DD45" s="632">
        <v>19219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4"/>
      <c r="CD46" s="661"/>
      <c r="CE46" s="662"/>
      <c r="CF46" s="620" t="s">
        <v>367</v>
      </c>
      <c r="CG46" s="621"/>
      <c r="CH46" s="621"/>
      <c r="CI46" s="621"/>
      <c r="CJ46" s="621"/>
      <c r="CK46" s="621"/>
      <c r="CL46" s="621"/>
      <c r="CM46" s="621"/>
      <c r="CN46" s="621"/>
      <c r="CO46" s="621"/>
      <c r="CP46" s="621"/>
      <c r="CQ46" s="622"/>
      <c r="CR46" s="623">
        <v>899691</v>
      </c>
      <c r="CS46" s="624"/>
      <c r="CT46" s="624"/>
      <c r="CU46" s="624"/>
      <c r="CV46" s="624"/>
      <c r="CW46" s="624"/>
      <c r="CX46" s="624"/>
      <c r="CY46" s="625"/>
      <c r="CZ46" s="628">
        <v>21</v>
      </c>
      <c r="DA46" s="629"/>
      <c r="DB46" s="629"/>
      <c r="DC46" s="635"/>
      <c r="DD46" s="632">
        <v>163656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4"/>
      <c r="CD47" s="661"/>
      <c r="CE47" s="662"/>
      <c r="CF47" s="620" t="s">
        <v>368</v>
      </c>
      <c r="CG47" s="621"/>
      <c r="CH47" s="621"/>
      <c r="CI47" s="621"/>
      <c r="CJ47" s="621"/>
      <c r="CK47" s="621"/>
      <c r="CL47" s="621"/>
      <c r="CM47" s="621"/>
      <c r="CN47" s="621"/>
      <c r="CO47" s="621"/>
      <c r="CP47" s="621"/>
      <c r="CQ47" s="622"/>
      <c r="CR47" s="623">
        <v>13298</v>
      </c>
      <c r="CS47" s="655"/>
      <c r="CT47" s="655"/>
      <c r="CU47" s="655"/>
      <c r="CV47" s="655"/>
      <c r="CW47" s="655"/>
      <c r="CX47" s="655"/>
      <c r="CY47" s="656"/>
      <c r="CZ47" s="628">
        <v>0.3</v>
      </c>
      <c r="DA47" s="653"/>
      <c r="DB47" s="653"/>
      <c r="DC47" s="657"/>
      <c r="DD47" s="632">
        <v>6333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24"/>
      <c r="CD48" s="663"/>
      <c r="CE48" s="664"/>
      <c r="CF48" s="620" t="s">
        <v>369</v>
      </c>
      <c r="CG48" s="621"/>
      <c r="CH48" s="621"/>
      <c r="CI48" s="621"/>
      <c r="CJ48" s="621"/>
      <c r="CK48" s="621"/>
      <c r="CL48" s="621"/>
      <c r="CM48" s="621"/>
      <c r="CN48" s="621"/>
      <c r="CO48" s="621"/>
      <c r="CP48" s="621"/>
      <c r="CQ48" s="622"/>
      <c r="CR48" s="623" t="s">
        <v>233</v>
      </c>
      <c r="CS48" s="624"/>
      <c r="CT48" s="624"/>
      <c r="CU48" s="624"/>
      <c r="CV48" s="624"/>
      <c r="CW48" s="624"/>
      <c r="CX48" s="624"/>
      <c r="CY48" s="625"/>
      <c r="CZ48" s="628" t="s">
        <v>233</v>
      </c>
      <c r="DA48" s="629"/>
      <c r="DB48" s="629"/>
      <c r="DC48" s="635"/>
      <c r="DD48" s="632" t="s">
        <v>233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4"/>
      <c r="CD49" s="644" t="s">
        <v>370</v>
      </c>
      <c r="CE49" s="645"/>
      <c r="CF49" s="645"/>
      <c r="CG49" s="645"/>
      <c r="CH49" s="645"/>
      <c r="CI49" s="645"/>
      <c r="CJ49" s="645"/>
      <c r="CK49" s="645"/>
      <c r="CL49" s="645"/>
      <c r="CM49" s="645"/>
      <c r="CN49" s="645"/>
      <c r="CO49" s="645"/>
      <c r="CP49" s="645"/>
      <c r="CQ49" s="646"/>
      <c r="CR49" s="695">
        <v>4291810</v>
      </c>
      <c r="CS49" s="682"/>
      <c r="CT49" s="682"/>
      <c r="CU49" s="682"/>
      <c r="CV49" s="682"/>
      <c r="CW49" s="682"/>
      <c r="CX49" s="682"/>
      <c r="CY49" s="711"/>
      <c r="CZ49" s="703">
        <v>100</v>
      </c>
      <c r="DA49" s="712"/>
      <c r="DB49" s="712"/>
      <c r="DC49" s="713"/>
      <c r="DD49" s="714">
        <v>2660247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IRIuSJaKx6+oDyf3z4I1EjdyeKdLNMyv8uw97UqjxFxx6petyYiMJCnCL+f495afWU/ygaxlZjaXoPMwpj7LQ==" saltValue="G9ddb3ZjKs5V0KSU8IDt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30" customWidth="1"/>
    <col min="131" max="131" width="1.625" style="230" customWidth="1"/>
    <col min="132" max="16384" width="9" style="230" hidden="1"/>
  </cols>
  <sheetData>
    <row r="1" spans="1:131" ht="11.25" customHeight="1" thickBot="1">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c r="A2" s="721" t="s">
        <v>371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722" t="s">
        <v>372</v>
      </c>
      <c r="DK2" s="723"/>
      <c r="DL2" s="723"/>
      <c r="DM2" s="723"/>
      <c r="DN2" s="723"/>
      <c r="DO2" s="724"/>
      <c r="DP2" s="227"/>
      <c r="DQ2" s="722" t="s">
        <v>373</v>
      </c>
      <c r="DR2" s="723"/>
      <c r="DS2" s="723"/>
      <c r="DT2" s="723"/>
      <c r="DU2" s="723"/>
      <c r="DV2" s="723"/>
      <c r="DW2" s="723"/>
      <c r="DX2" s="723"/>
      <c r="DY2" s="723"/>
      <c r="DZ2" s="724"/>
      <c r="EA2" s="229"/>
    </row>
    <row r="3" spans="1:131" ht="11.25" customHeight="1">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c r="A4" s="725" t="s">
        <v>374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1"/>
      <c r="BA4" s="231"/>
      <c r="BB4" s="231"/>
      <c r="BC4" s="231"/>
      <c r="BD4" s="231"/>
      <c r="BE4" s="232"/>
      <c r="BF4" s="232"/>
      <c r="BG4" s="232"/>
      <c r="BH4" s="232"/>
      <c r="BI4" s="232"/>
      <c r="BJ4" s="232"/>
      <c r="BK4" s="232"/>
      <c r="BL4" s="232"/>
      <c r="BM4" s="232"/>
      <c r="BN4" s="232"/>
      <c r="BO4" s="232"/>
      <c r="BP4" s="232"/>
      <c r="BQ4" s="726" t="s">
        <v>375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3"/>
    </row>
    <row r="5" spans="1:131" s="234" customFormat="1" ht="26.25" customHeight="1">
      <c r="A5" s="727" t="s">
        <v>376</v>
      </c>
      <c r="B5" s="728"/>
      <c r="C5" s="728"/>
      <c r="D5" s="728"/>
      <c r="E5" s="728"/>
      <c r="F5" s="728"/>
      <c r="G5" s="728"/>
      <c r="H5" s="728"/>
      <c r="I5" s="728"/>
      <c r="J5" s="728"/>
      <c r="K5" s="728"/>
      <c r="L5" s="728"/>
      <c r="M5" s="728"/>
      <c r="N5" s="728"/>
      <c r="O5" s="728"/>
      <c r="P5" s="729"/>
      <c r="Q5" s="733" t="s">
        <v>377</v>
      </c>
      <c r="R5" s="734"/>
      <c r="S5" s="734"/>
      <c r="T5" s="734"/>
      <c r="U5" s="735"/>
      <c r="V5" s="733" t="s">
        <v>378</v>
      </c>
      <c r="W5" s="734"/>
      <c r="X5" s="734"/>
      <c r="Y5" s="734"/>
      <c r="Z5" s="735"/>
      <c r="AA5" s="733" t="s">
        <v>379</v>
      </c>
      <c r="AB5" s="734"/>
      <c r="AC5" s="734"/>
      <c r="AD5" s="734"/>
      <c r="AE5" s="734"/>
      <c r="AF5" s="739" t="s">
        <v>380</v>
      </c>
      <c r="AG5" s="734"/>
      <c r="AH5" s="734"/>
      <c r="AI5" s="734"/>
      <c r="AJ5" s="740"/>
      <c r="AK5" s="734" t="s">
        <v>381</v>
      </c>
      <c r="AL5" s="734"/>
      <c r="AM5" s="734"/>
      <c r="AN5" s="734"/>
      <c r="AO5" s="735"/>
      <c r="AP5" s="733" t="s">
        <v>382</v>
      </c>
      <c r="AQ5" s="734"/>
      <c r="AR5" s="734"/>
      <c r="AS5" s="734"/>
      <c r="AT5" s="735"/>
      <c r="AU5" s="733" t="s">
        <v>383</v>
      </c>
      <c r="AV5" s="734"/>
      <c r="AW5" s="734"/>
      <c r="AX5" s="734"/>
      <c r="AY5" s="740"/>
      <c r="AZ5" s="231"/>
      <c r="BA5" s="231"/>
      <c r="BB5" s="231"/>
      <c r="BC5" s="231"/>
      <c r="BD5" s="231"/>
      <c r="BE5" s="232"/>
      <c r="BF5" s="232"/>
      <c r="BG5" s="232"/>
      <c r="BH5" s="232"/>
      <c r="BI5" s="232"/>
      <c r="BJ5" s="232"/>
      <c r="BK5" s="232"/>
      <c r="BL5" s="232"/>
      <c r="BM5" s="232"/>
      <c r="BN5" s="232"/>
      <c r="BO5" s="232"/>
      <c r="BP5" s="232"/>
      <c r="BQ5" s="727" t="s">
        <v>384</v>
      </c>
      <c r="BR5" s="728"/>
      <c r="BS5" s="728"/>
      <c r="BT5" s="728"/>
      <c r="BU5" s="728"/>
      <c r="BV5" s="728"/>
      <c r="BW5" s="728"/>
      <c r="BX5" s="728"/>
      <c r="BY5" s="728"/>
      <c r="BZ5" s="728"/>
      <c r="CA5" s="728"/>
      <c r="CB5" s="728"/>
      <c r="CC5" s="728"/>
      <c r="CD5" s="728"/>
      <c r="CE5" s="728"/>
      <c r="CF5" s="728"/>
      <c r="CG5" s="729"/>
      <c r="CH5" s="733" t="s">
        <v>385</v>
      </c>
      <c r="CI5" s="734"/>
      <c r="CJ5" s="734"/>
      <c r="CK5" s="734"/>
      <c r="CL5" s="735"/>
      <c r="CM5" s="733" t="s">
        <v>386</v>
      </c>
      <c r="CN5" s="734"/>
      <c r="CO5" s="734"/>
      <c r="CP5" s="734"/>
      <c r="CQ5" s="735"/>
      <c r="CR5" s="733" t="s">
        <v>387</v>
      </c>
      <c r="CS5" s="734"/>
      <c r="CT5" s="734"/>
      <c r="CU5" s="734"/>
      <c r="CV5" s="735"/>
      <c r="CW5" s="733" t="s">
        <v>388</v>
      </c>
      <c r="CX5" s="734"/>
      <c r="CY5" s="734"/>
      <c r="CZ5" s="734"/>
      <c r="DA5" s="735"/>
      <c r="DB5" s="733" t="s">
        <v>389</v>
      </c>
      <c r="DC5" s="734"/>
      <c r="DD5" s="734"/>
      <c r="DE5" s="734"/>
      <c r="DF5" s="735"/>
      <c r="DG5" s="763" t="s">
        <v>390</v>
      </c>
      <c r="DH5" s="764"/>
      <c r="DI5" s="764"/>
      <c r="DJ5" s="764"/>
      <c r="DK5" s="765"/>
      <c r="DL5" s="763" t="s">
        <v>391</v>
      </c>
      <c r="DM5" s="764"/>
      <c r="DN5" s="764"/>
      <c r="DO5" s="764"/>
      <c r="DP5" s="765"/>
      <c r="DQ5" s="733" t="s">
        <v>392</v>
      </c>
      <c r="DR5" s="734"/>
      <c r="DS5" s="734"/>
      <c r="DT5" s="734"/>
      <c r="DU5" s="735"/>
      <c r="DV5" s="733" t="s">
        <v>383</v>
      </c>
      <c r="DW5" s="734"/>
      <c r="DX5" s="734"/>
      <c r="DY5" s="734"/>
      <c r="DZ5" s="740"/>
      <c r="EA5" s="233"/>
    </row>
    <row r="6" spans="1:131" s="234"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1"/>
      <c r="BA6" s="231"/>
      <c r="BB6" s="231"/>
      <c r="BC6" s="231"/>
      <c r="BD6" s="231"/>
      <c r="BE6" s="232"/>
      <c r="BF6" s="232"/>
      <c r="BG6" s="232"/>
      <c r="BH6" s="232"/>
      <c r="BI6" s="232"/>
      <c r="BJ6" s="232"/>
      <c r="BK6" s="232"/>
      <c r="BL6" s="232"/>
      <c r="BM6" s="232"/>
      <c r="BN6" s="232"/>
      <c r="BO6" s="232"/>
      <c r="BP6" s="232"/>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3"/>
    </row>
    <row r="7" spans="1:131" s="234" customFormat="1" ht="26.25" customHeight="1" thickTop="1">
      <c r="A7" s="235">
        <v>1</v>
      </c>
      <c r="B7" s="749" t="s">
        <v>393</v>
      </c>
      <c r="C7" s="750"/>
      <c r="D7" s="750"/>
      <c r="E7" s="750"/>
      <c r="F7" s="750"/>
      <c r="G7" s="750"/>
      <c r="H7" s="750"/>
      <c r="I7" s="750"/>
      <c r="J7" s="750"/>
      <c r="K7" s="750"/>
      <c r="L7" s="750"/>
      <c r="M7" s="750"/>
      <c r="N7" s="750"/>
      <c r="O7" s="750"/>
      <c r="P7" s="751"/>
      <c r="Q7" s="752">
        <v>4484</v>
      </c>
      <c r="R7" s="753"/>
      <c r="S7" s="753"/>
      <c r="T7" s="753"/>
      <c r="U7" s="753"/>
      <c r="V7" s="753">
        <v>4292</v>
      </c>
      <c r="W7" s="753"/>
      <c r="X7" s="753"/>
      <c r="Y7" s="753"/>
      <c r="Z7" s="753"/>
      <c r="AA7" s="753">
        <v>192</v>
      </c>
      <c r="AB7" s="753"/>
      <c r="AC7" s="753"/>
      <c r="AD7" s="753"/>
      <c r="AE7" s="754"/>
      <c r="AF7" s="755">
        <v>177</v>
      </c>
      <c r="AG7" s="756"/>
      <c r="AH7" s="756"/>
      <c r="AI7" s="756"/>
      <c r="AJ7" s="757"/>
      <c r="AK7" s="758">
        <v>38</v>
      </c>
      <c r="AL7" s="759"/>
      <c r="AM7" s="759"/>
      <c r="AN7" s="759"/>
      <c r="AO7" s="759"/>
      <c r="AP7" s="759">
        <v>5761</v>
      </c>
      <c r="AQ7" s="759"/>
      <c r="AR7" s="759"/>
      <c r="AS7" s="759"/>
      <c r="AT7" s="759"/>
      <c r="AU7" s="760"/>
      <c r="AV7" s="760"/>
      <c r="AW7" s="760"/>
      <c r="AX7" s="760"/>
      <c r="AY7" s="761"/>
      <c r="AZ7" s="231"/>
      <c r="BA7" s="231"/>
      <c r="BB7" s="231"/>
      <c r="BC7" s="231"/>
      <c r="BD7" s="231"/>
      <c r="BE7" s="232"/>
      <c r="BF7" s="232"/>
      <c r="BG7" s="232"/>
      <c r="BH7" s="232"/>
      <c r="BI7" s="232"/>
      <c r="BJ7" s="232"/>
      <c r="BK7" s="232"/>
      <c r="BL7" s="232"/>
      <c r="BM7" s="232"/>
      <c r="BN7" s="232"/>
      <c r="BO7" s="232"/>
      <c r="BP7" s="232"/>
      <c r="BQ7" s="235">
        <v>1</v>
      </c>
      <c r="BR7" s="236"/>
      <c r="BS7" s="762" t="s">
        <v>578</v>
      </c>
      <c r="BT7" s="762"/>
      <c r="BU7" s="762"/>
      <c r="BV7" s="762"/>
      <c r="BW7" s="762"/>
      <c r="BX7" s="762"/>
      <c r="BY7" s="762"/>
      <c r="BZ7" s="762"/>
      <c r="CA7" s="762"/>
      <c r="CB7" s="762"/>
      <c r="CC7" s="762"/>
      <c r="CD7" s="762"/>
      <c r="CE7" s="762"/>
      <c r="CF7" s="762"/>
      <c r="CG7" s="762"/>
      <c r="CH7" s="743">
        <v>12</v>
      </c>
      <c r="CI7" s="744"/>
      <c r="CJ7" s="744"/>
      <c r="CK7" s="744"/>
      <c r="CL7" s="745"/>
      <c r="CM7" s="743">
        <v>25</v>
      </c>
      <c r="CN7" s="744"/>
      <c r="CO7" s="744"/>
      <c r="CP7" s="744"/>
      <c r="CQ7" s="745"/>
      <c r="CR7" s="743" t="s">
        <v>597</v>
      </c>
      <c r="CS7" s="744"/>
      <c r="CT7" s="744"/>
      <c r="CU7" s="744"/>
      <c r="CV7" s="745"/>
      <c r="CW7" s="743" t="s">
        <v>597</v>
      </c>
      <c r="CX7" s="744"/>
      <c r="CY7" s="744"/>
      <c r="CZ7" s="744"/>
      <c r="DA7" s="745"/>
      <c r="DB7" s="743" t="s">
        <v>597</v>
      </c>
      <c r="DC7" s="744"/>
      <c r="DD7" s="744"/>
      <c r="DE7" s="744"/>
      <c r="DF7" s="745"/>
      <c r="DG7" s="743" t="s">
        <v>597</v>
      </c>
      <c r="DH7" s="744"/>
      <c r="DI7" s="744"/>
      <c r="DJ7" s="744"/>
      <c r="DK7" s="745"/>
      <c r="DL7" s="743" t="s">
        <v>597</v>
      </c>
      <c r="DM7" s="744"/>
      <c r="DN7" s="744"/>
      <c r="DO7" s="744"/>
      <c r="DP7" s="745"/>
      <c r="DQ7" s="743" t="s">
        <v>597</v>
      </c>
      <c r="DR7" s="744"/>
      <c r="DS7" s="744"/>
      <c r="DT7" s="744"/>
      <c r="DU7" s="745"/>
      <c r="DV7" s="746"/>
      <c r="DW7" s="747"/>
      <c r="DX7" s="747"/>
      <c r="DY7" s="747"/>
      <c r="DZ7" s="748"/>
      <c r="EA7" s="233"/>
    </row>
    <row r="8" spans="1:131" s="234" customFormat="1" ht="26.25" customHeight="1">
      <c r="A8" s="237">
        <v>2</v>
      </c>
      <c r="B8" s="780" t="s">
        <v>394</v>
      </c>
      <c r="C8" s="781"/>
      <c r="D8" s="781"/>
      <c r="E8" s="781"/>
      <c r="F8" s="781"/>
      <c r="G8" s="781"/>
      <c r="H8" s="781"/>
      <c r="I8" s="781"/>
      <c r="J8" s="781"/>
      <c r="K8" s="781"/>
      <c r="L8" s="781"/>
      <c r="M8" s="781"/>
      <c r="N8" s="781"/>
      <c r="O8" s="781"/>
      <c r="P8" s="782"/>
      <c r="Q8" s="783">
        <v>2</v>
      </c>
      <c r="R8" s="784"/>
      <c r="S8" s="784"/>
      <c r="T8" s="784"/>
      <c r="U8" s="784"/>
      <c r="V8" s="784">
        <v>40</v>
      </c>
      <c r="W8" s="784"/>
      <c r="X8" s="784"/>
      <c r="Y8" s="784"/>
      <c r="Z8" s="784"/>
      <c r="AA8" s="784">
        <v>-38</v>
      </c>
      <c r="AB8" s="784"/>
      <c r="AC8" s="784"/>
      <c r="AD8" s="784"/>
      <c r="AE8" s="785"/>
      <c r="AF8" s="786">
        <v>-38</v>
      </c>
      <c r="AG8" s="787"/>
      <c r="AH8" s="787"/>
      <c r="AI8" s="787"/>
      <c r="AJ8" s="788"/>
      <c r="AK8" s="769" t="s">
        <v>601</v>
      </c>
      <c r="AL8" s="770"/>
      <c r="AM8" s="770"/>
      <c r="AN8" s="770"/>
      <c r="AO8" s="770"/>
      <c r="AP8" s="770" t="s">
        <v>601</v>
      </c>
      <c r="AQ8" s="770"/>
      <c r="AR8" s="770"/>
      <c r="AS8" s="770"/>
      <c r="AT8" s="770"/>
      <c r="AU8" s="771"/>
      <c r="AV8" s="771"/>
      <c r="AW8" s="771"/>
      <c r="AX8" s="771"/>
      <c r="AY8" s="772"/>
      <c r="AZ8" s="231"/>
      <c r="BA8" s="231"/>
      <c r="BB8" s="231"/>
      <c r="BC8" s="231"/>
      <c r="BD8" s="231"/>
      <c r="BE8" s="232"/>
      <c r="BF8" s="232"/>
      <c r="BG8" s="232"/>
      <c r="BH8" s="232"/>
      <c r="BI8" s="232"/>
      <c r="BJ8" s="232"/>
      <c r="BK8" s="232"/>
      <c r="BL8" s="232"/>
      <c r="BM8" s="232"/>
      <c r="BN8" s="232"/>
      <c r="BO8" s="232"/>
      <c r="BP8" s="232"/>
      <c r="BQ8" s="237">
        <v>2</v>
      </c>
      <c r="BR8" s="238"/>
      <c r="BS8" s="789" t="s">
        <v>579</v>
      </c>
      <c r="BT8" s="789"/>
      <c r="BU8" s="789"/>
      <c r="BV8" s="789"/>
      <c r="BW8" s="789"/>
      <c r="BX8" s="789"/>
      <c r="BY8" s="789"/>
      <c r="BZ8" s="789"/>
      <c r="CA8" s="789"/>
      <c r="CB8" s="789"/>
      <c r="CC8" s="789"/>
      <c r="CD8" s="789"/>
      <c r="CE8" s="789"/>
      <c r="CF8" s="789"/>
      <c r="CG8" s="789"/>
      <c r="CH8" s="776">
        <v>-1</v>
      </c>
      <c r="CI8" s="777"/>
      <c r="CJ8" s="777"/>
      <c r="CK8" s="777"/>
      <c r="CL8" s="778"/>
      <c r="CM8" s="776">
        <v>16</v>
      </c>
      <c r="CN8" s="777"/>
      <c r="CO8" s="777"/>
      <c r="CP8" s="777"/>
      <c r="CQ8" s="778"/>
      <c r="CR8" s="776" t="s">
        <v>597</v>
      </c>
      <c r="CS8" s="777"/>
      <c r="CT8" s="777"/>
      <c r="CU8" s="777"/>
      <c r="CV8" s="778"/>
      <c r="CW8" s="776" t="s">
        <v>597</v>
      </c>
      <c r="CX8" s="777"/>
      <c r="CY8" s="777"/>
      <c r="CZ8" s="777"/>
      <c r="DA8" s="778"/>
      <c r="DB8" s="776" t="s">
        <v>597</v>
      </c>
      <c r="DC8" s="777"/>
      <c r="DD8" s="777"/>
      <c r="DE8" s="777"/>
      <c r="DF8" s="778"/>
      <c r="DG8" s="776" t="s">
        <v>597</v>
      </c>
      <c r="DH8" s="777"/>
      <c r="DI8" s="777"/>
      <c r="DJ8" s="777"/>
      <c r="DK8" s="778"/>
      <c r="DL8" s="776" t="s">
        <v>597</v>
      </c>
      <c r="DM8" s="777"/>
      <c r="DN8" s="777"/>
      <c r="DO8" s="777"/>
      <c r="DP8" s="778"/>
      <c r="DQ8" s="776" t="s">
        <v>597</v>
      </c>
      <c r="DR8" s="777"/>
      <c r="DS8" s="777"/>
      <c r="DT8" s="777"/>
      <c r="DU8" s="778"/>
      <c r="DV8" s="773"/>
      <c r="DW8" s="774"/>
      <c r="DX8" s="774"/>
      <c r="DY8" s="774"/>
      <c r="DZ8" s="779"/>
      <c r="EA8" s="233"/>
    </row>
    <row r="9" spans="1:131" s="234" customFormat="1" ht="26.25" customHeight="1">
      <c r="A9" s="237">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1"/>
      <c r="BA9" s="231"/>
      <c r="BB9" s="231"/>
      <c r="BC9" s="231"/>
      <c r="BD9" s="231"/>
      <c r="BE9" s="232"/>
      <c r="BF9" s="232"/>
      <c r="BG9" s="232"/>
      <c r="BH9" s="232"/>
      <c r="BI9" s="232"/>
      <c r="BJ9" s="232"/>
      <c r="BK9" s="232"/>
      <c r="BL9" s="232"/>
      <c r="BM9" s="232"/>
      <c r="BN9" s="232"/>
      <c r="BO9" s="232"/>
      <c r="BP9" s="232"/>
      <c r="BQ9" s="237">
        <v>3</v>
      </c>
      <c r="BR9" s="238"/>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3"/>
    </row>
    <row r="10" spans="1:131" s="234" customFormat="1" ht="26.25" customHeight="1">
      <c r="A10" s="237">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1"/>
      <c r="BA10" s="231"/>
      <c r="BB10" s="231"/>
      <c r="BC10" s="231"/>
      <c r="BD10" s="231"/>
      <c r="BE10" s="232"/>
      <c r="BF10" s="232"/>
      <c r="BG10" s="232"/>
      <c r="BH10" s="232"/>
      <c r="BI10" s="232"/>
      <c r="BJ10" s="232"/>
      <c r="BK10" s="232"/>
      <c r="BL10" s="232"/>
      <c r="BM10" s="232"/>
      <c r="BN10" s="232"/>
      <c r="BO10" s="232"/>
      <c r="BP10" s="232"/>
      <c r="BQ10" s="237">
        <v>4</v>
      </c>
      <c r="BR10" s="238"/>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3"/>
    </row>
    <row r="11" spans="1:131" s="234" customFormat="1" ht="26.25" customHeight="1">
      <c r="A11" s="237">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1"/>
      <c r="BA11" s="231"/>
      <c r="BB11" s="231"/>
      <c r="BC11" s="231"/>
      <c r="BD11" s="231"/>
      <c r="BE11" s="232"/>
      <c r="BF11" s="232"/>
      <c r="BG11" s="232"/>
      <c r="BH11" s="232"/>
      <c r="BI11" s="232"/>
      <c r="BJ11" s="232"/>
      <c r="BK11" s="232"/>
      <c r="BL11" s="232"/>
      <c r="BM11" s="232"/>
      <c r="BN11" s="232"/>
      <c r="BO11" s="232"/>
      <c r="BP11" s="232"/>
      <c r="BQ11" s="237">
        <v>5</v>
      </c>
      <c r="BR11" s="238"/>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3"/>
    </row>
    <row r="12" spans="1:131" s="234" customFormat="1" ht="26.25" customHeight="1">
      <c r="A12" s="237">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1"/>
      <c r="BA12" s="231"/>
      <c r="BB12" s="231"/>
      <c r="BC12" s="231"/>
      <c r="BD12" s="231"/>
      <c r="BE12" s="232"/>
      <c r="BF12" s="232"/>
      <c r="BG12" s="232"/>
      <c r="BH12" s="232"/>
      <c r="BI12" s="232"/>
      <c r="BJ12" s="232"/>
      <c r="BK12" s="232"/>
      <c r="BL12" s="232"/>
      <c r="BM12" s="232"/>
      <c r="BN12" s="232"/>
      <c r="BO12" s="232"/>
      <c r="BP12" s="232"/>
      <c r="BQ12" s="237">
        <v>6</v>
      </c>
      <c r="BR12" s="238"/>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3"/>
    </row>
    <row r="13" spans="1:131" s="234" customFormat="1" ht="26.25" customHeight="1">
      <c r="A13" s="237">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1"/>
      <c r="BA13" s="231"/>
      <c r="BB13" s="231"/>
      <c r="BC13" s="231"/>
      <c r="BD13" s="231"/>
      <c r="BE13" s="232"/>
      <c r="BF13" s="232"/>
      <c r="BG13" s="232"/>
      <c r="BH13" s="232"/>
      <c r="BI13" s="232"/>
      <c r="BJ13" s="232"/>
      <c r="BK13" s="232"/>
      <c r="BL13" s="232"/>
      <c r="BM13" s="232"/>
      <c r="BN13" s="232"/>
      <c r="BO13" s="232"/>
      <c r="BP13" s="232"/>
      <c r="BQ13" s="237">
        <v>7</v>
      </c>
      <c r="BR13" s="238"/>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3"/>
    </row>
    <row r="14" spans="1:131" s="234" customFormat="1" ht="26.25" customHeight="1">
      <c r="A14" s="237">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1"/>
      <c r="BA14" s="231"/>
      <c r="BB14" s="231"/>
      <c r="BC14" s="231"/>
      <c r="BD14" s="231"/>
      <c r="BE14" s="232"/>
      <c r="BF14" s="232"/>
      <c r="BG14" s="232"/>
      <c r="BH14" s="232"/>
      <c r="BI14" s="232"/>
      <c r="BJ14" s="232"/>
      <c r="BK14" s="232"/>
      <c r="BL14" s="232"/>
      <c r="BM14" s="232"/>
      <c r="BN14" s="232"/>
      <c r="BO14" s="232"/>
      <c r="BP14" s="232"/>
      <c r="BQ14" s="237">
        <v>8</v>
      </c>
      <c r="BR14" s="238"/>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3"/>
    </row>
    <row r="15" spans="1:131" s="234" customFormat="1" ht="26.25" customHeight="1">
      <c r="A15" s="237">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1"/>
      <c r="BA15" s="231"/>
      <c r="BB15" s="231"/>
      <c r="BC15" s="231"/>
      <c r="BD15" s="231"/>
      <c r="BE15" s="232"/>
      <c r="BF15" s="232"/>
      <c r="BG15" s="232"/>
      <c r="BH15" s="232"/>
      <c r="BI15" s="232"/>
      <c r="BJ15" s="232"/>
      <c r="BK15" s="232"/>
      <c r="BL15" s="232"/>
      <c r="BM15" s="232"/>
      <c r="BN15" s="232"/>
      <c r="BO15" s="232"/>
      <c r="BP15" s="232"/>
      <c r="BQ15" s="237">
        <v>9</v>
      </c>
      <c r="BR15" s="238"/>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3"/>
    </row>
    <row r="16" spans="1:131" s="234" customFormat="1" ht="26.25" customHeight="1">
      <c r="A16" s="237">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1"/>
      <c r="BA16" s="231"/>
      <c r="BB16" s="231"/>
      <c r="BC16" s="231"/>
      <c r="BD16" s="231"/>
      <c r="BE16" s="232"/>
      <c r="BF16" s="232"/>
      <c r="BG16" s="232"/>
      <c r="BH16" s="232"/>
      <c r="BI16" s="232"/>
      <c r="BJ16" s="232"/>
      <c r="BK16" s="232"/>
      <c r="BL16" s="232"/>
      <c r="BM16" s="232"/>
      <c r="BN16" s="232"/>
      <c r="BO16" s="232"/>
      <c r="BP16" s="232"/>
      <c r="BQ16" s="237">
        <v>10</v>
      </c>
      <c r="BR16" s="238"/>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3"/>
    </row>
    <row r="17" spans="1:131" s="234" customFormat="1" ht="26.25" customHeight="1">
      <c r="A17" s="237">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1"/>
      <c r="BA17" s="231"/>
      <c r="BB17" s="231"/>
      <c r="BC17" s="231"/>
      <c r="BD17" s="231"/>
      <c r="BE17" s="232"/>
      <c r="BF17" s="232"/>
      <c r="BG17" s="232"/>
      <c r="BH17" s="232"/>
      <c r="BI17" s="232"/>
      <c r="BJ17" s="232"/>
      <c r="BK17" s="232"/>
      <c r="BL17" s="232"/>
      <c r="BM17" s="232"/>
      <c r="BN17" s="232"/>
      <c r="BO17" s="232"/>
      <c r="BP17" s="232"/>
      <c r="BQ17" s="237">
        <v>11</v>
      </c>
      <c r="BR17" s="238"/>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3"/>
    </row>
    <row r="18" spans="1:131" s="234" customFormat="1" ht="26.25" customHeight="1">
      <c r="A18" s="237">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1"/>
      <c r="BA18" s="231"/>
      <c r="BB18" s="231"/>
      <c r="BC18" s="231"/>
      <c r="BD18" s="231"/>
      <c r="BE18" s="232"/>
      <c r="BF18" s="232"/>
      <c r="BG18" s="232"/>
      <c r="BH18" s="232"/>
      <c r="BI18" s="232"/>
      <c r="BJ18" s="232"/>
      <c r="BK18" s="232"/>
      <c r="BL18" s="232"/>
      <c r="BM18" s="232"/>
      <c r="BN18" s="232"/>
      <c r="BO18" s="232"/>
      <c r="BP18" s="232"/>
      <c r="BQ18" s="237">
        <v>12</v>
      </c>
      <c r="BR18" s="238"/>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3"/>
    </row>
    <row r="19" spans="1:131" s="234" customFormat="1" ht="26.25" customHeight="1">
      <c r="A19" s="237">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1"/>
      <c r="BA19" s="231"/>
      <c r="BB19" s="231"/>
      <c r="BC19" s="231"/>
      <c r="BD19" s="231"/>
      <c r="BE19" s="232"/>
      <c r="BF19" s="232"/>
      <c r="BG19" s="232"/>
      <c r="BH19" s="232"/>
      <c r="BI19" s="232"/>
      <c r="BJ19" s="232"/>
      <c r="BK19" s="232"/>
      <c r="BL19" s="232"/>
      <c r="BM19" s="232"/>
      <c r="BN19" s="232"/>
      <c r="BO19" s="232"/>
      <c r="BP19" s="232"/>
      <c r="BQ19" s="237">
        <v>13</v>
      </c>
      <c r="BR19" s="238"/>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3"/>
    </row>
    <row r="20" spans="1:131" s="234" customFormat="1" ht="26.25" customHeight="1">
      <c r="A20" s="237">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1"/>
      <c r="BA20" s="231"/>
      <c r="BB20" s="231"/>
      <c r="BC20" s="231"/>
      <c r="BD20" s="231"/>
      <c r="BE20" s="232"/>
      <c r="BF20" s="232"/>
      <c r="BG20" s="232"/>
      <c r="BH20" s="232"/>
      <c r="BI20" s="232"/>
      <c r="BJ20" s="232"/>
      <c r="BK20" s="232"/>
      <c r="BL20" s="232"/>
      <c r="BM20" s="232"/>
      <c r="BN20" s="232"/>
      <c r="BO20" s="232"/>
      <c r="BP20" s="232"/>
      <c r="BQ20" s="237">
        <v>14</v>
      </c>
      <c r="BR20" s="238"/>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3"/>
    </row>
    <row r="21" spans="1:131" s="234" customFormat="1" ht="26.25" customHeight="1" thickBot="1">
      <c r="A21" s="237">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1"/>
      <c r="BA21" s="231"/>
      <c r="BB21" s="231"/>
      <c r="BC21" s="231"/>
      <c r="BD21" s="231"/>
      <c r="BE21" s="232"/>
      <c r="BF21" s="232"/>
      <c r="BG21" s="232"/>
      <c r="BH21" s="232"/>
      <c r="BI21" s="232"/>
      <c r="BJ21" s="232"/>
      <c r="BK21" s="232"/>
      <c r="BL21" s="232"/>
      <c r="BM21" s="232"/>
      <c r="BN21" s="232"/>
      <c r="BO21" s="232"/>
      <c r="BP21" s="232"/>
      <c r="BQ21" s="237">
        <v>15</v>
      </c>
      <c r="BR21" s="238"/>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3"/>
    </row>
    <row r="22" spans="1:131" s="234" customFormat="1" ht="26.25" customHeight="1">
      <c r="A22" s="237">
        <v>16</v>
      </c>
      <c r="B22" s="780"/>
      <c r="C22" s="781"/>
      <c r="D22" s="781"/>
      <c r="E22" s="781"/>
      <c r="F22" s="781"/>
      <c r="G22" s="781"/>
      <c r="H22" s="781"/>
      <c r="I22" s="781"/>
      <c r="J22" s="781"/>
      <c r="K22" s="781"/>
      <c r="L22" s="781"/>
      <c r="M22" s="781"/>
      <c r="N22" s="781"/>
      <c r="O22" s="781"/>
      <c r="P22" s="782"/>
      <c r="Q22" s="800"/>
      <c r="R22" s="801"/>
      <c r="S22" s="801"/>
      <c r="T22" s="801"/>
      <c r="U22" s="801"/>
      <c r="V22" s="801"/>
      <c r="W22" s="801"/>
      <c r="X22" s="801"/>
      <c r="Y22" s="801"/>
      <c r="Z22" s="801"/>
      <c r="AA22" s="801"/>
      <c r="AB22" s="801"/>
      <c r="AC22" s="801"/>
      <c r="AD22" s="801"/>
      <c r="AE22" s="802"/>
      <c r="AF22" s="786"/>
      <c r="AG22" s="787"/>
      <c r="AH22" s="787"/>
      <c r="AI22" s="787"/>
      <c r="AJ22" s="788"/>
      <c r="AK22" s="803"/>
      <c r="AL22" s="804"/>
      <c r="AM22" s="804"/>
      <c r="AN22" s="804"/>
      <c r="AO22" s="804"/>
      <c r="AP22" s="804"/>
      <c r="AQ22" s="804"/>
      <c r="AR22" s="804"/>
      <c r="AS22" s="804"/>
      <c r="AT22" s="804"/>
      <c r="AU22" s="805"/>
      <c r="AV22" s="805"/>
      <c r="AW22" s="805"/>
      <c r="AX22" s="805"/>
      <c r="AY22" s="806"/>
      <c r="AZ22" s="807" t="s">
        <v>395</v>
      </c>
      <c r="BA22" s="807"/>
      <c r="BB22" s="807"/>
      <c r="BC22" s="807"/>
      <c r="BD22" s="808"/>
      <c r="BE22" s="232"/>
      <c r="BF22" s="232"/>
      <c r="BG22" s="232"/>
      <c r="BH22" s="232"/>
      <c r="BI22" s="232"/>
      <c r="BJ22" s="232"/>
      <c r="BK22" s="232"/>
      <c r="BL22" s="232"/>
      <c r="BM22" s="232"/>
      <c r="BN22" s="232"/>
      <c r="BO22" s="232"/>
      <c r="BP22" s="232"/>
      <c r="BQ22" s="237">
        <v>16</v>
      </c>
      <c r="BR22" s="238"/>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3"/>
    </row>
    <row r="23" spans="1:131" s="234" customFormat="1" ht="26.25" customHeight="1" thickBot="1">
      <c r="A23" s="239" t="s">
        <v>396</v>
      </c>
      <c r="B23" s="790" t="s">
        <v>397</v>
      </c>
      <c r="C23" s="791"/>
      <c r="D23" s="791"/>
      <c r="E23" s="791"/>
      <c r="F23" s="791"/>
      <c r="G23" s="791"/>
      <c r="H23" s="791"/>
      <c r="I23" s="791"/>
      <c r="J23" s="791"/>
      <c r="K23" s="791"/>
      <c r="L23" s="791"/>
      <c r="M23" s="791"/>
      <c r="N23" s="791"/>
      <c r="O23" s="791"/>
      <c r="P23" s="792"/>
      <c r="Q23" s="793">
        <v>4486</v>
      </c>
      <c r="R23" s="794"/>
      <c r="S23" s="794"/>
      <c r="T23" s="794"/>
      <c r="U23" s="794"/>
      <c r="V23" s="794">
        <v>4332</v>
      </c>
      <c r="W23" s="794"/>
      <c r="X23" s="794"/>
      <c r="Y23" s="794"/>
      <c r="Z23" s="794"/>
      <c r="AA23" s="794">
        <v>154</v>
      </c>
      <c r="AB23" s="794"/>
      <c r="AC23" s="794"/>
      <c r="AD23" s="794"/>
      <c r="AE23" s="795"/>
      <c r="AF23" s="796">
        <v>139</v>
      </c>
      <c r="AG23" s="794"/>
      <c r="AH23" s="794"/>
      <c r="AI23" s="794"/>
      <c r="AJ23" s="797"/>
      <c r="AK23" s="798"/>
      <c r="AL23" s="799"/>
      <c r="AM23" s="799"/>
      <c r="AN23" s="799"/>
      <c r="AO23" s="799"/>
      <c r="AP23" s="794">
        <v>5761</v>
      </c>
      <c r="AQ23" s="794"/>
      <c r="AR23" s="794"/>
      <c r="AS23" s="794"/>
      <c r="AT23" s="794"/>
      <c r="AU23" s="810"/>
      <c r="AV23" s="810"/>
      <c r="AW23" s="810"/>
      <c r="AX23" s="810"/>
      <c r="AY23" s="811"/>
      <c r="AZ23" s="812" t="s">
        <v>233</v>
      </c>
      <c r="BA23" s="813"/>
      <c r="BB23" s="813"/>
      <c r="BC23" s="813"/>
      <c r="BD23" s="814"/>
      <c r="BE23" s="232"/>
      <c r="BF23" s="232"/>
      <c r="BG23" s="232"/>
      <c r="BH23" s="232"/>
      <c r="BI23" s="232"/>
      <c r="BJ23" s="232"/>
      <c r="BK23" s="232"/>
      <c r="BL23" s="232"/>
      <c r="BM23" s="232"/>
      <c r="BN23" s="232"/>
      <c r="BO23" s="232"/>
      <c r="BP23" s="232"/>
      <c r="BQ23" s="237">
        <v>17</v>
      </c>
      <c r="BR23" s="238"/>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3"/>
    </row>
    <row r="24" spans="1:131" s="234" customFormat="1" ht="26.25" customHeight="1">
      <c r="A24" s="809" t="s">
        <v>398</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31"/>
      <c r="BA24" s="231"/>
      <c r="BB24" s="231"/>
      <c r="BC24" s="231"/>
      <c r="BD24" s="231"/>
      <c r="BE24" s="232"/>
      <c r="BF24" s="232"/>
      <c r="BG24" s="232"/>
      <c r="BH24" s="232"/>
      <c r="BI24" s="232"/>
      <c r="BJ24" s="232"/>
      <c r="BK24" s="232"/>
      <c r="BL24" s="232"/>
      <c r="BM24" s="232"/>
      <c r="BN24" s="232"/>
      <c r="BO24" s="232"/>
      <c r="BP24" s="232"/>
      <c r="BQ24" s="237">
        <v>18</v>
      </c>
      <c r="BR24" s="238"/>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3"/>
    </row>
    <row r="25" spans="1:131" ht="26.25" customHeight="1" thickBot="1">
      <c r="A25" s="725" t="s">
        <v>399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1"/>
      <c r="BK25" s="231"/>
      <c r="BL25" s="231"/>
      <c r="BM25" s="231"/>
      <c r="BN25" s="231"/>
      <c r="BO25" s="240"/>
      <c r="BP25" s="240"/>
      <c r="BQ25" s="237">
        <v>19</v>
      </c>
      <c r="BR25" s="238"/>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29"/>
    </row>
    <row r="26" spans="1:131" ht="26.25" customHeight="1">
      <c r="A26" s="727" t="s">
        <v>376</v>
      </c>
      <c r="B26" s="728"/>
      <c r="C26" s="728"/>
      <c r="D26" s="728"/>
      <c r="E26" s="728"/>
      <c r="F26" s="728"/>
      <c r="G26" s="728"/>
      <c r="H26" s="728"/>
      <c r="I26" s="728"/>
      <c r="J26" s="728"/>
      <c r="K26" s="728"/>
      <c r="L26" s="728"/>
      <c r="M26" s="728"/>
      <c r="N26" s="728"/>
      <c r="O26" s="728"/>
      <c r="P26" s="729"/>
      <c r="Q26" s="733" t="s">
        <v>400</v>
      </c>
      <c r="R26" s="734"/>
      <c r="S26" s="734"/>
      <c r="T26" s="734"/>
      <c r="U26" s="735"/>
      <c r="V26" s="733" t="s">
        <v>401</v>
      </c>
      <c r="W26" s="734"/>
      <c r="X26" s="734"/>
      <c r="Y26" s="734"/>
      <c r="Z26" s="735"/>
      <c r="AA26" s="733" t="s">
        <v>402</v>
      </c>
      <c r="AB26" s="734"/>
      <c r="AC26" s="734"/>
      <c r="AD26" s="734"/>
      <c r="AE26" s="734"/>
      <c r="AF26" s="815" t="s">
        <v>403</v>
      </c>
      <c r="AG26" s="816"/>
      <c r="AH26" s="816"/>
      <c r="AI26" s="816"/>
      <c r="AJ26" s="817"/>
      <c r="AK26" s="734" t="s">
        <v>404</v>
      </c>
      <c r="AL26" s="734"/>
      <c r="AM26" s="734"/>
      <c r="AN26" s="734"/>
      <c r="AO26" s="735"/>
      <c r="AP26" s="733" t="s">
        <v>405</v>
      </c>
      <c r="AQ26" s="734"/>
      <c r="AR26" s="734"/>
      <c r="AS26" s="734"/>
      <c r="AT26" s="735"/>
      <c r="AU26" s="733" t="s">
        <v>406</v>
      </c>
      <c r="AV26" s="734"/>
      <c r="AW26" s="734"/>
      <c r="AX26" s="734"/>
      <c r="AY26" s="735"/>
      <c r="AZ26" s="733" t="s">
        <v>407</v>
      </c>
      <c r="BA26" s="734"/>
      <c r="BB26" s="734"/>
      <c r="BC26" s="734"/>
      <c r="BD26" s="735"/>
      <c r="BE26" s="733" t="s">
        <v>383</v>
      </c>
      <c r="BF26" s="734"/>
      <c r="BG26" s="734"/>
      <c r="BH26" s="734"/>
      <c r="BI26" s="740"/>
      <c r="BJ26" s="231"/>
      <c r="BK26" s="231"/>
      <c r="BL26" s="231"/>
      <c r="BM26" s="231"/>
      <c r="BN26" s="231"/>
      <c r="BO26" s="240"/>
      <c r="BP26" s="240"/>
      <c r="BQ26" s="237">
        <v>20</v>
      </c>
      <c r="BR26" s="238"/>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29"/>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1"/>
      <c r="BK27" s="231"/>
      <c r="BL27" s="231"/>
      <c r="BM27" s="231"/>
      <c r="BN27" s="231"/>
      <c r="BO27" s="240"/>
      <c r="BP27" s="240"/>
      <c r="BQ27" s="237">
        <v>21</v>
      </c>
      <c r="BR27" s="238"/>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29"/>
    </row>
    <row r="28" spans="1:131" ht="26.25" customHeight="1" thickTop="1">
      <c r="A28" s="241">
        <v>1</v>
      </c>
      <c r="B28" s="749" t="s">
        <v>408</v>
      </c>
      <c r="C28" s="750"/>
      <c r="D28" s="750"/>
      <c r="E28" s="750"/>
      <c r="F28" s="750"/>
      <c r="G28" s="750"/>
      <c r="H28" s="750"/>
      <c r="I28" s="750"/>
      <c r="J28" s="750"/>
      <c r="K28" s="750"/>
      <c r="L28" s="750"/>
      <c r="M28" s="750"/>
      <c r="N28" s="750"/>
      <c r="O28" s="750"/>
      <c r="P28" s="751"/>
      <c r="Q28" s="823">
        <v>517</v>
      </c>
      <c r="R28" s="824"/>
      <c r="S28" s="824"/>
      <c r="T28" s="824"/>
      <c r="U28" s="824"/>
      <c r="V28" s="824">
        <v>478</v>
      </c>
      <c r="W28" s="824"/>
      <c r="X28" s="824"/>
      <c r="Y28" s="824"/>
      <c r="Z28" s="824"/>
      <c r="AA28" s="824">
        <v>39</v>
      </c>
      <c r="AB28" s="824"/>
      <c r="AC28" s="824"/>
      <c r="AD28" s="824"/>
      <c r="AE28" s="825"/>
      <c r="AF28" s="826">
        <v>39</v>
      </c>
      <c r="AG28" s="824"/>
      <c r="AH28" s="824"/>
      <c r="AI28" s="824"/>
      <c r="AJ28" s="827"/>
      <c r="AK28" s="828">
        <v>63</v>
      </c>
      <c r="AL28" s="829"/>
      <c r="AM28" s="829"/>
      <c r="AN28" s="829"/>
      <c r="AO28" s="829"/>
      <c r="AP28" s="829" t="s">
        <v>597</v>
      </c>
      <c r="AQ28" s="829"/>
      <c r="AR28" s="829"/>
      <c r="AS28" s="829"/>
      <c r="AT28" s="829"/>
      <c r="AU28" s="829" t="s">
        <v>597</v>
      </c>
      <c r="AV28" s="829"/>
      <c r="AW28" s="829"/>
      <c r="AX28" s="829"/>
      <c r="AY28" s="829"/>
      <c r="AZ28" s="830" t="s">
        <v>597</v>
      </c>
      <c r="BA28" s="830"/>
      <c r="BB28" s="830"/>
      <c r="BC28" s="830"/>
      <c r="BD28" s="830"/>
      <c r="BE28" s="821"/>
      <c r="BF28" s="821"/>
      <c r="BG28" s="821"/>
      <c r="BH28" s="821"/>
      <c r="BI28" s="822"/>
      <c r="BJ28" s="231"/>
      <c r="BK28" s="231"/>
      <c r="BL28" s="231"/>
      <c r="BM28" s="231"/>
      <c r="BN28" s="231"/>
      <c r="BO28" s="240"/>
      <c r="BP28" s="240"/>
      <c r="BQ28" s="237">
        <v>22</v>
      </c>
      <c r="BR28" s="238"/>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29"/>
    </row>
    <row r="29" spans="1:131" ht="26.25" customHeight="1">
      <c r="A29" s="241">
        <v>2</v>
      </c>
      <c r="B29" s="780" t="s">
        <v>409</v>
      </c>
      <c r="C29" s="781"/>
      <c r="D29" s="781"/>
      <c r="E29" s="781"/>
      <c r="F29" s="781"/>
      <c r="G29" s="781"/>
      <c r="H29" s="781"/>
      <c r="I29" s="781"/>
      <c r="J29" s="781"/>
      <c r="K29" s="781"/>
      <c r="L29" s="781"/>
      <c r="M29" s="781"/>
      <c r="N29" s="781"/>
      <c r="O29" s="781"/>
      <c r="P29" s="782"/>
      <c r="Q29" s="783">
        <v>324</v>
      </c>
      <c r="R29" s="784"/>
      <c r="S29" s="784"/>
      <c r="T29" s="784"/>
      <c r="U29" s="784"/>
      <c r="V29" s="784">
        <v>320</v>
      </c>
      <c r="W29" s="784"/>
      <c r="X29" s="784"/>
      <c r="Y29" s="784"/>
      <c r="Z29" s="784"/>
      <c r="AA29" s="784">
        <v>4</v>
      </c>
      <c r="AB29" s="784"/>
      <c r="AC29" s="784"/>
      <c r="AD29" s="784"/>
      <c r="AE29" s="785"/>
      <c r="AF29" s="786">
        <v>4</v>
      </c>
      <c r="AG29" s="787"/>
      <c r="AH29" s="787"/>
      <c r="AI29" s="787"/>
      <c r="AJ29" s="788"/>
      <c r="AK29" s="835">
        <v>136</v>
      </c>
      <c r="AL29" s="831"/>
      <c r="AM29" s="831"/>
      <c r="AN29" s="831"/>
      <c r="AO29" s="831"/>
      <c r="AP29" s="831">
        <v>178</v>
      </c>
      <c r="AQ29" s="831"/>
      <c r="AR29" s="831"/>
      <c r="AS29" s="831"/>
      <c r="AT29" s="831"/>
      <c r="AU29" s="831">
        <v>75</v>
      </c>
      <c r="AV29" s="831"/>
      <c r="AW29" s="831"/>
      <c r="AX29" s="831"/>
      <c r="AY29" s="831"/>
      <c r="AZ29" s="832" t="s">
        <v>597</v>
      </c>
      <c r="BA29" s="832"/>
      <c r="BB29" s="832"/>
      <c r="BC29" s="832"/>
      <c r="BD29" s="832"/>
      <c r="BE29" s="833"/>
      <c r="BF29" s="833"/>
      <c r="BG29" s="833"/>
      <c r="BH29" s="833"/>
      <c r="BI29" s="834"/>
      <c r="BJ29" s="231"/>
      <c r="BK29" s="231"/>
      <c r="BL29" s="231"/>
      <c r="BM29" s="231"/>
      <c r="BN29" s="231"/>
      <c r="BO29" s="240"/>
      <c r="BP29" s="240"/>
      <c r="BQ29" s="237">
        <v>23</v>
      </c>
      <c r="BR29" s="238"/>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29"/>
    </row>
    <row r="30" spans="1:131" ht="26.25" customHeight="1">
      <c r="A30" s="241">
        <v>3</v>
      </c>
      <c r="B30" s="780" t="s">
        <v>410</v>
      </c>
      <c r="C30" s="781"/>
      <c r="D30" s="781"/>
      <c r="E30" s="781"/>
      <c r="F30" s="781"/>
      <c r="G30" s="781"/>
      <c r="H30" s="781"/>
      <c r="I30" s="781"/>
      <c r="J30" s="781"/>
      <c r="K30" s="781"/>
      <c r="L30" s="781"/>
      <c r="M30" s="781"/>
      <c r="N30" s="781"/>
      <c r="O30" s="781"/>
      <c r="P30" s="782"/>
      <c r="Q30" s="783">
        <v>739</v>
      </c>
      <c r="R30" s="784"/>
      <c r="S30" s="784"/>
      <c r="T30" s="784"/>
      <c r="U30" s="784"/>
      <c r="V30" s="784">
        <v>687</v>
      </c>
      <c r="W30" s="784"/>
      <c r="X30" s="784"/>
      <c r="Y30" s="784"/>
      <c r="Z30" s="784"/>
      <c r="AA30" s="784">
        <v>52</v>
      </c>
      <c r="AB30" s="784"/>
      <c r="AC30" s="784"/>
      <c r="AD30" s="784"/>
      <c r="AE30" s="785"/>
      <c r="AF30" s="786">
        <v>52</v>
      </c>
      <c r="AG30" s="787"/>
      <c r="AH30" s="787"/>
      <c r="AI30" s="787"/>
      <c r="AJ30" s="788"/>
      <c r="AK30" s="835">
        <v>144</v>
      </c>
      <c r="AL30" s="831"/>
      <c r="AM30" s="831"/>
      <c r="AN30" s="831"/>
      <c r="AO30" s="831"/>
      <c r="AP30" s="831" t="s">
        <v>597</v>
      </c>
      <c r="AQ30" s="831"/>
      <c r="AR30" s="831"/>
      <c r="AS30" s="831"/>
      <c r="AT30" s="831"/>
      <c r="AU30" s="831" t="s">
        <v>602</v>
      </c>
      <c r="AV30" s="831"/>
      <c r="AW30" s="831"/>
      <c r="AX30" s="831"/>
      <c r="AY30" s="831"/>
      <c r="AZ30" s="832" t="s">
        <v>597</v>
      </c>
      <c r="BA30" s="832"/>
      <c r="BB30" s="832"/>
      <c r="BC30" s="832"/>
      <c r="BD30" s="832"/>
      <c r="BE30" s="833"/>
      <c r="BF30" s="833"/>
      <c r="BG30" s="833"/>
      <c r="BH30" s="833"/>
      <c r="BI30" s="834"/>
      <c r="BJ30" s="231"/>
      <c r="BK30" s="231"/>
      <c r="BL30" s="231"/>
      <c r="BM30" s="231"/>
      <c r="BN30" s="231"/>
      <c r="BO30" s="240"/>
      <c r="BP30" s="240"/>
      <c r="BQ30" s="237">
        <v>24</v>
      </c>
      <c r="BR30" s="238"/>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29"/>
    </row>
    <row r="31" spans="1:131" ht="26.25" customHeight="1">
      <c r="A31" s="241">
        <v>4</v>
      </c>
      <c r="B31" s="780" t="s">
        <v>411</v>
      </c>
      <c r="C31" s="781"/>
      <c r="D31" s="781"/>
      <c r="E31" s="781"/>
      <c r="F31" s="781"/>
      <c r="G31" s="781"/>
      <c r="H31" s="781"/>
      <c r="I31" s="781"/>
      <c r="J31" s="781"/>
      <c r="K31" s="781"/>
      <c r="L31" s="781"/>
      <c r="M31" s="781"/>
      <c r="N31" s="781"/>
      <c r="O31" s="781"/>
      <c r="P31" s="782"/>
      <c r="Q31" s="783">
        <v>70</v>
      </c>
      <c r="R31" s="784"/>
      <c r="S31" s="784"/>
      <c r="T31" s="784"/>
      <c r="U31" s="784"/>
      <c r="V31" s="784">
        <v>68</v>
      </c>
      <c r="W31" s="784"/>
      <c r="X31" s="784"/>
      <c r="Y31" s="784"/>
      <c r="Z31" s="784"/>
      <c r="AA31" s="784">
        <v>2</v>
      </c>
      <c r="AB31" s="784"/>
      <c r="AC31" s="784"/>
      <c r="AD31" s="784"/>
      <c r="AE31" s="785"/>
      <c r="AF31" s="786">
        <v>2</v>
      </c>
      <c r="AG31" s="787"/>
      <c r="AH31" s="787"/>
      <c r="AI31" s="787"/>
      <c r="AJ31" s="788"/>
      <c r="AK31" s="835">
        <v>27</v>
      </c>
      <c r="AL31" s="831"/>
      <c r="AM31" s="831"/>
      <c r="AN31" s="831"/>
      <c r="AO31" s="831"/>
      <c r="AP31" s="831" t="s">
        <v>597</v>
      </c>
      <c r="AQ31" s="831"/>
      <c r="AR31" s="831"/>
      <c r="AS31" s="831"/>
      <c r="AT31" s="831"/>
      <c r="AU31" s="831" t="s">
        <v>597</v>
      </c>
      <c r="AV31" s="831"/>
      <c r="AW31" s="831"/>
      <c r="AX31" s="831"/>
      <c r="AY31" s="831"/>
      <c r="AZ31" s="836" t="s">
        <v>597</v>
      </c>
      <c r="BA31" s="832"/>
      <c r="BB31" s="832"/>
      <c r="BC31" s="832"/>
      <c r="BD31" s="832"/>
      <c r="BE31" s="833"/>
      <c r="BF31" s="833"/>
      <c r="BG31" s="833"/>
      <c r="BH31" s="833"/>
      <c r="BI31" s="834"/>
      <c r="BJ31" s="231"/>
      <c r="BK31" s="231"/>
      <c r="BL31" s="231"/>
      <c r="BM31" s="231"/>
      <c r="BN31" s="231"/>
      <c r="BO31" s="240"/>
      <c r="BP31" s="240"/>
      <c r="BQ31" s="237">
        <v>25</v>
      </c>
      <c r="BR31" s="238"/>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29"/>
    </row>
    <row r="32" spans="1:131" ht="26.25" customHeight="1">
      <c r="A32" s="241">
        <v>5</v>
      </c>
      <c r="B32" s="780" t="s">
        <v>412</v>
      </c>
      <c r="C32" s="781"/>
      <c r="D32" s="781"/>
      <c r="E32" s="781"/>
      <c r="F32" s="781"/>
      <c r="G32" s="781"/>
      <c r="H32" s="781"/>
      <c r="I32" s="781"/>
      <c r="J32" s="781"/>
      <c r="K32" s="781"/>
      <c r="L32" s="781"/>
      <c r="M32" s="781"/>
      <c r="N32" s="781"/>
      <c r="O32" s="781"/>
      <c r="P32" s="782"/>
      <c r="Q32" s="783">
        <v>234</v>
      </c>
      <c r="R32" s="784"/>
      <c r="S32" s="784"/>
      <c r="T32" s="784"/>
      <c r="U32" s="784"/>
      <c r="V32" s="784">
        <v>103</v>
      </c>
      <c r="W32" s="784"/>
      <c r="X32" s="784"/>
      <c r="Y32" s="784"/>
      <c r="Z32" s="784"/>
      <c r="AA32" s="784">
        <v>131</v>
      </c>
      <c r="AB32" s="784"/>
      <c r="AC32" s="784"/>
      <c r="AD32" s="784"/>
      <c r="AE32" s="785"/>
      <c r="AF32" s="786">
        <v>131</v>
      </c>
      <c r="AG32" s="787"/>
      <c r="AH32" s="787"/>
      <c r="AI32" s="787"/>
      <c r="AJ32" s="788"/>
      <c r="AK32" s="835">
        <v>113</v>
      </c>
      <c r="AL32" s="831"/>
      <c r="AM32" s="831"/>
      <c r="AN32" s="831"/>
      <c r="AO32" s="831"/>
      <c r="AP32" s="831">
        <v>168</v>
      </c>
      <c r="AQ32" s="831"/>
      <c r="AR32" s="831"/>
      <c r="AS32" s="831"/>
      <c r="AT32" s="831"/>
      <c r="AU32" s="831">
        <v>24</v>
      </c>
      <c r="AV32" s="831"/>
      <c r="AW32" s="831"/>
      <c r="AX32" s="831"/>
      <c r="AY32" s="831"/>
      <c r="AZ32" s="832" t="s">
        <v>597</v>
      </c>
      <c r="BA32" s="832"/>
      <c r="BB32" s="832"/>
      <c r="BC32" s="832"/>
      <c r="BD32" s="832"/>
      <c r="BE32" s="833" t="s">
        <v>413</v>
      </c>
      <c r="BF32" s="833"/>
      <c r="BG32" s="833"/>
      <c r="BH32" s="833"/>
      <c r="BI32" s="834"/>
      <c r="BJ32" s="231"/>
      <c r="BK32" s="231"/>
      <c r="BL32" s="231"/>
      <c r="BM32" s="231"/>
      <c r="BN32" s="231"/>
      <c r="BO32" s="240"/>
      <c r="BP32" s="240"/>
      <c r="BQ32" s="237">
        <v>26</v>
      </c>
      <c r="BR32" s="238"/>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29"/>
    </row>
    <row r="33" spans="1:131" ht="26.25" customHeight="1">
      <c r="A33" s="241">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5"/>
      <c r="AL33" s="831"/>
      <c r="AM33" s="831"/>
      <c r="AN33" s="831"/>
      <c r="AO33" s="831"/>
      <c r="AP33" s="831"/>
      <c r="AQ33" s="831"/>
      <c r="AR33" s="831"/>
      <c r="AS33" s="831"/>
      <c r="AT33" s="831"/>
      <c r="AU33" s="831"/>
      <c r="AV33" s="831"/>
      <c r="AW33" s="831"/>
      <c r="AX33" s="831"/>
      <c r="AY33" s="831"/>
      <c r="AZ33" s="832"/>
      <c r="BA33" s="832"/>
      <c r="BB33" s="832"/>
      <c r="BC33" s="832"/>
      <c r="BD33" s="832"/>
      <c r="BE33" s="833"/>
      <c r="BF33" s="833"/>
      <c r="BG33" s="833"/>
      <c r="BH33" s="833"/>
      <c r="BI33" s="834"/>
      <c r="BJ33" s="231"/>
      <c r="BK33" s="231"/>
      <c r="BL33" s="231"/>
      <c r="BM33" s="231"/>
      <c r="BN33" s="231"/>
      <c r="BO33" s="240"/>
      <c r="BP33" s="240"/>
      <c r="BQ33" s="237">
        <v>27</v>
      </c>
      <c r="BR33" s="238"/>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29"/>
    </row>
    <row r="34" spans="1:131" ht="26.25" customHeight="1">
      <c r="A34" s="241">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31"/>
      <c r="BK34" s="231"/>
      <c r="BL34" s="231"/>
      <c r="BM34" s="231"/>
      <c r="BN34" s="231"/>
      <c r="BO34" s="240"/>
      <c r="BP34" s="240"/>
      <c r="BQ34" s="237">
        <v>28</v>
      </c>
      <c r="BR34" s="238"/>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29"/>
    </row>
    <row r="35" spans="1:131" ht="26.25" customHeight="1">
      <c r="A35" s="241">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31"/>
      <c r="BK35" s="231"/>
      <c r="BL35" s="231"/>
      <c r="BM35" s="231"/>
      <c r="BN35" s="231"/>
      <c r="BO35" s="240"/>
      <c r="BP35" s="240"/>
      <c r="BQ35" s="237">
        <v>29</v>
      </c>
      <c r="BR35" s="238"/>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29"/>
    </row>
    <row r="36" spans="1:131" ht="26.25" customHeight="1">
      <c r="A36" s="241">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31"/>
      <c r="BK36" s="231"/>
      <c r="BL36" s="231"/>
      <c r="BM36" s="231"/>
      <c r="BN36" s="231"/>
      <c r="BO36" s="240"/>
      <c r="BP36" s="240"/>
      <c r="BQ36" s="237">
        <v>30</v>
      </c>
      <c r="BR36" s="238"/>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29"/>
    </row>
    <row r="37" spans="1:131" ht="26.25" customHeight="1">
      <c r="A37" s="241">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31"/>
      <c r="BK37" s="231"/>
      <c r="BL37" s="231"/>
      <c r="BM37" s="231"/>
      <c r="BN37" s="231"/>
      <c r="BO37" s="240"/>
      <c r="BP37" s="240"/>
      <c r="BQ37" s="237">
        <v>31</v>
      </c>
      <c r="BR37" s="238"/>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29"/>
    </row>
    <row r="38" spans="1:131" ht="26.25" customHeight="1">
      <c r="A38" s="241">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31"/>
      <c r="BK38" s="231"/>
      <c r="BL38" s="231"/>
      <c r="BM38" s="231"/>
      <c r="BN38" s="231"/>
      <c r="BO38" s="240"/>
      <c r="BP38" s="240"/>
      <c r="BQ38" s="237">
        <v>32</v>
      </c>
      <c r="BR38" s="238"/>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29"/>
    </row>
    <row r="39" spans="1:131" ht="26.25" customHeight="1">
      <c r="A39" s="241">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31"/>
      <c r="BK39" s="231"/>
      <c r="BL39" s="231"/>
      <c r="BM39" s="231"/>
      <c r="BN39" s="231"/>
      <c r="BO39" s="240"/>
      <c r="BP39" s="240"/>
      <c r="BQ39" s="237">
        <v>33</v>
      </c>
      <c r="BR39" s="238"/>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29"/>
    </row>
    <row r="40" spans="1:131" ht="26.25" customHeight="1">
      <c r="A40" s="237">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31"/>
      <c r="BK40" s="231"/>
      <c r="BL40" s="231"/>
      <c r="BM40" s="231"/>
      <c r="BN40" s="231"/>
      <c r="BO40" s="240"/>
      <c r="BP40" s="240"/>
      <c r="BQ40" s="237">
        <v>34</v>
      </c>
      <c r="BR40" s="238"/>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29"/>
    </row>
    <row r="41" spans="1:131" ht="26.25" customHeight="1">
      <c r="A41" s="237">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31"/>
      <c r="BK41" s="231"/>
      <c r="BL41" s="231"/>
      <c r="BM41" s="231"/>
      <c r="BN41" s="231"/>
      <c r="BO41" s="240"/>
      <c r="BP41" s="240"/>
      <c r="BQ41" s="237">
        <v>35</v>
      </c>
      <c r="BR41" s="238"/>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29"/>
    </row>
    <row r="42" spans="1:131" ht="26.25" customHeight="1">
      <c r="A42" s="237">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31"/>
      <c r="BK42" s="231"/>
      <c r="BL42" s="231"/>
      <c r="BM42" s="231"/>
      <c r="BN42" s="231"/>
      <c r="BO42" s="240"/>
      <c r="BP42" s="240"/>
      <c r="BQ42" s="237">
        <v>36</v>
      </c>
      <c r="BR42" s="238"/>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29"/>
    </row>
    <row r="43" spans="1:131" ht="26.25" customHeight="1">
      <c r="A43" s="237">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31"/>
      <c r="BK43" s="231"/>
      <c r="BL43" s="231"/>
      <c r="BM43" s="231"/>
      <c r="BN43" s="231"/>
      <c r="BO43" s="240"/>
      <c r="BP43" s="240"/>
      <c r="BQ43" s="237">
        <v>37</v>
      </c>
      <c r="BR43" s="238"/>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29"/>
    </row>
    <row r="44" spans="1:131" ht="26.25" customHeight="1">
      <c r="A44" s="237">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31"/>
      <c r="BK44" s="231"/>
      <c r="BL44" s="231"/>
      <c r="BM44" s="231"/>
      <c r="BN44" s="231"/>
      <c r="BO44" s="240"/>
      <c r="BP44" s="240"/>
      <c r="BQ44" s="237">
        <v>38</v>
      </c>
      <c r="BR44" s="238"/>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29"/>
    </row>
    <row r="45" spans="1:131" ht="26.25" customHeight="1">
      <c r="A45" s="237">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31"/>
      <c r="BK45" s="231"/>
      <c r="BL45" s="231"/>
      <c r="BM45" s="231"/>
      <c r="BN45" s="231"/>
      <c r="BO45" s="240"/>
      <c r="BP45" s="240"/>
      <c r="BQ45" s="237">
        <v>39</v>
      </c>
      <c r="BR45" s="238"/>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29"/>
    </row>
    <row r="46" spans="1:131" ht="26.25" customHeight="1">
      <c r="A46" s="237">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31"/>
      <c r="BK46" s="231"/>
      <c r="BL46" s="231"/>
      <c r="BM46" s="231"/>
      <c r="BN46" s="231"/>
      <c r="BO46" s="240"/>
      <c r="BP46" s="240"/>
      <c r="BQ46" s="237">
        <v>40</v>
      </c>
      <c r="BR46" s="238"/>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29"/>
    </row>
    <row r="47" spans="1:131" ht="26.25" customHeight="1">
      <c r="A47" s="237">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31"/>
      <c r="BK47" s="231"/>
      <c r="BL47" s="231"/>
      <c r="BM47" s="231"/>
      <c r="BN47" s="231"/>
      <c r="BO47" s="240"/>
      <c r="BP47" s="240"/>
      <c r="BQ47" s="237">
        <v>41</v>
      </c>
      <c r="BR47" s="238"/>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29"/>
    </row>
    <row r="48" spans="1:131" ht="26.25" customHeight="1">
      <c r="A48" s="237">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31"/>
      <c r="BK48" s="231"/>
      <c r="BL48" s="231"/>
      <c r="BM48" s="231"/>
      <c r="BN48" s="231"/>
      <c r="BO48" s="240"/>
      <c r="BP48" s="240"/>
      <c r="BQ48" s="237">
        <v>42</v>
      </c>
      <c r="BR48" s="238"/>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29"/>
    </row>
    <row r="49" spans="1:131" ht="26.25" customHeight="1">
      <c r="A49" s="237">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31"/>
      <c r="BK49" s="231"/>
      <c r="BL49" s="231"/>
      <c r="BM49" s="231"/>
      <c r="BN49" s="231"/>
      <c r="BO49" s="240"/>
      <c r="BP49" s="240"/>
      <c r="BQ49" s="237">
        <v>43</v>
      </c>
      <c r="BR49" s="238"/>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29"/>
    </row>
    <row r="50" spans="1:131" ht="26.25" customHeight="1">
      <c r="A50" s="237">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3"/>
      <c r="BF50" s="833"/>
      <c r="BG50" s="833"/>
      <c r="BH50" s="833"/>
      <c r="BI50" s="834"/>
      <c r="BJ50" s="231"/>
      <c r="BK50" s="231"/>
      <c r="BL50" s="231"/>
      <c r="BM50" s="231"/>
      <c r="BN50" s="231"/>
      <c r="BO50" s="240"/>
      <c r="BP50" s="240"/>
      <c r="BQ50" s="237">
        <v>44</v>
      </c>
      <c r="BR50" s="238"/>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29"/>
    </row>
    <row r="51" spans="1:131" ht="26.25" customHeight="1">
      <c r="A51" s="237">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3"/>
      <c r="BF51" s="833"/>
      <c r="BG51" s="833"/>
      <c r="BH51" s="833"/>
      <c r="BI51" s="834"/>
      <c r="BJ51" s="231"/>
      <c r="BK51" s="231"/>
      <c r="BL51" s="231"/>
      <c r="BM51" s="231"/>
      <c r="BN51" s="231"/>
      <c r="BO51" s="240"/>
      <c r="BP51" s="240"/>
      <c r="BQ51" s="237">
        <v>45</v>
      </c>
      <c r="BR51" s="238"/>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29"/>
    </row>
    <row r="52" spans="1:131" ht="26.25" customHeight="1">
      <c r="A52" s="237">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3"/>
      <c r="BF52" s="833"/>
      <c r="BG52" s="833"/>
      <c r="BH52" s="833"/>
      <c r="BI52" s="834"/>
      <c r="BJ52" s="231"/>
      <c r="BK52" s="231"/>
      <c r="BL52" s="231"/>
      <c r="BM52" s="231"/>
      <c r="BN52" s="231"/>
      <c r="BO52" s="240"/>
      <c r="BP52" s="240"/>
      <c r="BQ52" s="237">
        <v>46</v>
      </c>
      <c r="BR52" s="238"/>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29"/>
    </row>
    <row r="53" spans="1:131" ht="26.25" customHeight="1">
      <c r="A53" s="237">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3"/>
      <c r="BF53" s="833"/>
      <c r="BG53" s="833"/>
      <c r="BH53" s="833"/>
      <c r="BI53" s="834"/>
      <c r="BJ53" s="231"/>
      <c r="BK53" s="231"/>
      <c r="BL53" s="231"/>
      <c r="BM53" s="231"/>
      <c r="BN53" s="231"/>
      <c r="BO53" s="240"/>
      <c r="BP53" s="240"/>
      <c r="BQ53" s="237">
        <v>47</v>
      </c>
      <c r="BR53" s="238"/>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29"/>
    </row>
    <row r="54" spans="1:131" ht="26.25" customHeight="1">
      <c r="A54" s="237">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3"/>
      <c r="BF54" s="833"/>
      <c r="BG54" s="833"/>
      <c r="BH54" s="833"/>
      <c r="BI54" s="834"/>
      <c r="BJ54" s="231"/>
      <c r="BK54" s="231"/>
      <c r="BL54" s="231"/>
      <c r="BM54" s="231"/>
      <c r="BN54" s="231"/>
      <c r="BO54" s="240"/>
      <c r="BP54" s="240"/>
      <c r="BQ54" s="237">
        <v>48</v>
      </c>
      <c r="BR54" s="238"/>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29"/>
    </row>
    <row r="55" spans="1:131" ht="26.25" customHeight="1">
      <c r="A55" s="237">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3"/>
      <c r="BF55" s="833"/>
      <c r="BG55" s="833"/>
      <c r="BH55" s="833"/>
      <c r="BI55" s="834"/>
      <c r="BJ55" s="231"/>
      <c r="BK55" s="231"/>
      <c r="BL55" s="231"/>
      <c r="BM55" s="231"/>
      <c r="BN55" s="231"/>
      <c r="BO55" s="240"/>
      <c r="BP55" s="240"/>
      <c r="BQ55" s="237">
        <v>49</v>
      </c>
      <c r="BR55" s="238"/>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29"/>
    </row>
    <row r="56" spans="1:131" ht="26.25" customHeight="1">
      <c r="A56" s="237">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3"/>
      <c r="BF56" s="833"/>
      <c r="BG56" s="833"/>
      <c r="BH56" s="833"/>
      <c r="BI56" s="834"/>
      <c r="BJ56" s="231"/>
      <c r="BK56" s="231"/>
      <c r="BL56" s="231"/>
      <c r="BM56" s="231"/>
      <c r="BN56" s="231"/>
      <c r="BO56" s="240"/>
      <c r="BP56" s="240"/>
      <c r="BQ56" s="237">
        <v>50</v>
      </c>
      <c r="BR56" s="238"/>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29"/>
    </row>
    <row r="57" spans="1:131" ht="26.25" customHeight="1">
      <c r="A57" s="237">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3"/>
      <c r="BF57" s="833"/>
      <c r="BG57" s="833"/>
      <c r="BH57" s="833"/>
      <c r="BI57" s="834"/>
      <c r="BJ57" s="231"/>
      <c r="BK57" s="231"/>
      <c r="BL57" s="231"/>
      <c r="BM57" s="231"/>
      <c r="BN57" s="231"/>
      <c r="BO57" s="240"/>
      <c r="BP57" s="240"/>
      <c r="BQ57" s="237">
        <v>51</v>
      </c>
      <c r="BR57" s="238"/>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29"/>
    </row>
    <row r="58" spans="1:131" ht="26.25" customHeight="1">
      <c r="A58" s="237">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3"/>
      <c r="BF58" s="833"/>
      <c r="BG58" s="833"/>
      <c r="BH58" s="833"/>
      <c r="BI58" s="834"/>
      <c r="BJ58" s="231"/>
      <c r="BK58" s="231"/>
      <c r="BL58" s="231"/>
      <c r="BM58" s="231"/>
      <c r="BN58" s="231"/>
      <c r="BO58" s="240"/>
      <c r="BP58" s="240"/>
      <c r="BQ58" s="237">
        <v>52</v>
      </c>
      <c r="BR58" s="238"/>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29"/>
    </row>
    <row r="59" spans="1:131" ht="26.25" customHeight="1">
      <c r="A59" s="237">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3"/>
      <c r="BF59" s="833"/>
      <c r="BG59" s="833"/>
      <c r="BH59" s="833"/>
      <c r="BI59" s="834"/>
      <c r="BJ59" s="231"/>
      <c r="BK59" s="231"/>
      <c r="BL59" s="231"/>
      <c r="BM59" s="231"/>
      <c r="BN59" s="231"/>
      <c r="BO59" s="240"/>
      <c r="BP59" s="240"/>
      <c r="BQ59" s="237">
        <v>53</v>
      </c>
      <c r="BR59" s="238"/>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29"/>
    </row>
    <row r="60" spans="1:131" ht="26.25" customHeight="1">
      <c r="A60" s="237">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3"/>
      <c r="BF60" s="833"/>
      <c r="BG60" s="833"/>
      <c r="BH60" s="833"/>
      <c r="BI60" s="834"/>
      <c r="BJ60" s="231"/>
      <c r="BK60" s="231"/>
      <c r="BL60" s="231"/>
      <c r="BM60" s="231"/>
      <c r="BN60" s="231"/>
      <c r="BO60" s="240"/>
      <c r="BP60" s="240"/>
      <c r="BQ60" s="237">
        <v>54</v>
      </c>
      <c r="BR60" s="238"/>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29"/>
    </row>
    <row r="61" spans="1:131" ht="26.25" customHeight="1" thickBot="1">
      <c r="A61" s="237">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3"/>
      <c r="BF61" s="833"/>
      <c r="BG61" s="833"/>
      <c r="BH61" s="833"/>
      <c r="BI61" s="834"/>
      <c r="BJ61" s="231"/>
      <c r="BK61" s="231"/>
      <c r="BL61" s="231"/>
      <c r="BM61" s="231"/>
      <c r="BN61" s="231"/>
      <c r="BO61" s="240"/>
      <c r="BP61" s="240"/>
      <c r="BQ61" s="237">
        <v>55</v>
      </c>
      <c r="BR61" s="238"/>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29"/>
    </row>
    <row r="62" spans="1:131" ht="26.25" customHeight="1">
      <c r="A62" s="237">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3"/>
      <c r="BF62" s="833"/>
      <c r="BG62" s="833"/>
      <c r="BH62" s="833"/>
      <c r="BI62" s="834"/>
      <c r="BJ62" s="849" t="s">
        <v>414</v>
      </c>
      <c r="BK62" s="807"/>
      <c r="BL62" s="807"/>
      <c r="BM62" s="807"/>
      <c r="BN62" s="808"/>
      <c r="BO62" s="240"/>
      <c r="BP62" s="240"/>
      <c r="BQ62" s="237">
        <v>56</v>
      </c>
      <c r="BR62" s="238"/>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29"/>
    </row>
    <row r="63" spans="1:131" ht="26.25" customHeight="1" thickBot="1">
      <c r="A63" s="239" t="s">
        <v>396</v>
      </c>
      <c r="B63" s="790" t="s">
        <v>415</v>
      </c>
      <c r="C63" s="791"/>
      <c r="D63" s="791"/>
      <c r="E63" s="791"/>
      <c r="F63" s="791"/>
      <c r="G63" s="791"/>
      <c r="H63" s="791"/>
      <c r="I63" s="791"/>
      <c r="J63" s="791"/>
      <c r="K63" s="791"/>
      <c r="L63" s="791"/>
      <c r="M63" s="791"/>
      <c r="N63" s="791"/>
      <c r="O63" s="791"/>
      <c r="P63" s="792"/>
      <c r="Q63" s="842"/>
      <c r="R63" s="843"/>
      <c r="S63" s="843"/>
      <c r="T63" s="843"/>
      <c r="U63" s="843"/>
      <c r="V63" s="843"/>
      <c r="W63" s="843"/>
      <c r="X63" s="843"/>
      <c r="Y63" s="843"/>
      <c r="Z63" s="843"/>
      <c r="AA63" s="843"/>
      <c r="AB63" s="843"/>
      <c r="AC63" s="843"/>
      <c r="AD63" s="843"/>
      <c r="AE63" s="844"/>
      <c r="AF63" s="845">
        <v>226</v>
      </c>
      <c r="AG63" s="846"/>
      <c r="AH63" s="846"/>
      <c r="AI63" s="846"/>
      <c r="AJ63" s="847"/>
      <c r="AK63" s="848"/>
      <c r="AL63" s="843"/>
      <c r="AM63" s="843"/>
      <c r="AN63" s="843"/>
      <c r="AO63" s="843"/>
      <c r="AP63" s="846">
        <v>346</v>
      </c>
      <c r="AQ63" s="846"/>
      <c r="AR63" s="846"/>
      <c r="AS63" s="846"/>
      <c r="AT63" s="846"/>
      <c r="AU63" s="846">
        <v>99</v>
      </c>
      <c r="AV63" s="846"/>
      <c r="AW63" s="846"/>
      <c r="AX63" s="846"/>
      <c r="AY63" s="846"/>
      <c r="AZ63" s="850"/>
      <c r="BA63" s="850"/>
      <c r="BB63" s="850"/>
      <c r="BC63" s="850"/>
      <c r="BD63" s="850"/>
      <c r="BE63" s="851"/>
      <c r="BF63" s="851"/>
      <c r="BG63" s="851"/>
      <c r="BH63" s="851"/>
      <c r="BI63" s="852"/>
      <c r="BJ63" s="853" t="s">
        <v>233</v>
      </c>
      <c r="BK63" s="854"/>
      <c r="BL63" s="854"/>
      <c r="BM63" s="854"/>
      <c r="BN63" s="855"/>
      <c r="BO63" s="240"/>
      <c r="BP63" s="240"/>
      <c r="BQ63" s="237">
        <v>57</v>
      </c>
      <c r="BR63" s="238"/>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29"/>
    </row>
    <row r="64" spans="1:131" ht="26.25" customHeight="1">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29"/>
    </row>
    <row r="65" spans="1:131" ht="26.25" customHeight="1" thickBot="1">
      <c r="A65" s="231" t="s">
        <v>416</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29"/>
    </row>
    <row r="66" spans="1:131" ht="26.25" customHeight="1">
      <c r="A66" s="727" t="s">
        <v>417</v>
      </c>
      <c r="B66" s="728"/>
      <c r="C66" s="728"/>
      <c r="D66" s="728"/>
      <c r="E66" s="728"/>
      <c r="F66" s="728"/>
      <c r="G66" s="728"/>
      <c r="H66" s="728"/>
      <c r="I66" s="728"/>
      <c r="J66" s="728"/>
      <c r="K66" s="728"/>
      <c r="L66" s="728"/>
      <c r="M66" s="728"/>
      <c r="N66" s="728"/>
      <c r="O66" s="728"/>
      <c r="P66" s="729"/>
      <c r="Q66" s="733" t="s">
        <v>400</v>
      </c>
      <c r="R66" s="734"/>
      <c r="S66" s="734"/>
      <c r="T66" s="734"/>
      <c r="U66" s="735"/>
      <c r="V66" s="733" t="s">
        <v>401</v>
      </c>
      <c r="W66" s="734"/>
      <c r="X66" s="734"/>
      <c r="Y66" s="734"/>
      <c r="Z66" s="735"/>
      <c r="AA66" s="733" t="s">
        <v>402</v>
      </c>
      <c r="AB66" s="734"/>
      <c r="AC66" s="734"/>
      <c r="AD66" s="734"/>
      <c r="AE66" s="735"/>
      <c r="AF66" s="856" t="s">
        <v>403</v>
      </c>
      <c r="AG66" s="816"/>
      <c r="AH66" s="816"/>
      <c r="AI66" s="816"/>
      <c r="AJ66" s="857"/>
      <c r="AK66" s="733" t="s">
        <v>404</v>
      </c>
      <c r="AL66" s="728"/>
      <c r="AM66" s="728"/>
      <c r="AN66" s="728"/>
      <c r="AO66" s="729"/>
      <c r="AP66" s="733" t="s">
        <v>405</v>
      </c>
      <c r="AQ66" s="734"/>
      <c r="AR66" s="734"/>
      <c r="AS66" s="734"/>
      <c r="AT66" s="735"/>
      <c r="AU66" s="733" t="s">
        <v>418</v>
      </c>
      <c r="AV66" s="734"/>
      <c r="AW66" s="734"/>
      <c r="AX66" s="734"/>
      <c r="AY66" s="735"/>
      <c r="AZ66" s="733" t="s">
        <v>383</v>
      </c>
      <c r="BA66" s="734"/>
      <c r="BB66" s="734"/>
      <c r="BC66" s="734"/>
      <c r="BD66" s="740"/>
      <c r="BE66" s="240"/>
      <c r="BF66" s="240"/>
      <c r="BG66" s="240"/>
      <c r="BH66" s="240"/>
      <c r="BI66" s="240"/>
      <c r="BJ66" s="240"/>
      <c r="BK66" s="240"/>
      <c r="BL66" s="240"/>
      <c r="BM66" s="240"/>
      <c r="BN66" s="240"/>
      <c r="BO66" s="240"/>
      <c r="BP66" s="240"/>
      <c r="BQ66" s="237">
        <v>60</v>
      </c>
      <c r="BR66" s="242"/>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29"/>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9"/>
      <c r="AH67" s="819"/>
      <c r="AI67" s="819"/>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40"/>
      <c r="BF67" s="240"/>
      <c r="BG67" s="240"/>
      <c r="BH67" s="240"/>
      <c r="BI67" s="240"/>
      <c r="BJ67" s="240"/>
      <c r="BK67" s="240"/>
      <c r="BL67" s="240"/>
      <c r="BM67" s="240"/>
      <c r="BN67" s="240"/>
      <c r="BO67" s="240"/>
      <c r="BP67" s="240"/>
      <c r="BQ67" s="237">
        <v>61</v>
      </c>
      <c r="BR67" s="242"/>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29"/>
    </row>
    <row r="68" spans="1:131" ht="26.25" customHeight="1" thickTop="1">
      <c r="A68" s="235">
        <v>1</v>
      </c>
      <c r="B68" s="871" t="s">
        <v>585</v>
      </c>
      <c r="C68" s="872"/>
      <c r="D68" s="872"/>
      <c r="E68" s="872"/>
      <c r="F68" s="872"/>
      <c r="G68" s="872"/>
      <c r="H68" s="872"/>
      <c r="I68" s="872"/>
      <c r="J68" s="872"/>
      <c r="K68" s="872"/>
      <c r="L68" s="872"/>
      <c r="M68" s="872"/>
      <c r="N68" s="872"/>
      <c r="O68" s="872"/>
      <c r="P68" s="873"/>
      <c r="Q68" s="874">
        <v>8365</v>
      </c>
      <c r="R68" s="868"/>
      <c r="S68" s="868"/>
      <c r="T68" s="868"/>
      <c r="U68" s="868"/>
      <c r="V68" s="868">
        <v>7823</v>
      </c>
      <c r="W68" s="868"/>
      <c r="X68" s="868"/>
      <c r="Y68" s="868"/>
      <c r="Z68" s="868"/>
      <c r="AA68" s="868">
        <v>542</v>
      </c>
      <c r="AB68" s="868"/>
      <c r="AC68" s="868"/>
      <c r="AD68" s="868"/>
      <c r="AE68" s="868"/>
      <c r="AF68" s="868">
        <v>542</v>
      </c>
      <c r="AG68" s="868"/>
      <c r="AH68" s="868"/>
      <c r="AI68" s="868"/>
      <c r="AJ68" s="868"/>
      <c r="AK68" s="868">
        <v>3700</v>
      </c>
      <c r="AL68" s="868"/>
      <c r="AM68" s="868"/>
      <c r="AN68" s="868"/>
      <c r="AO68" s="868"/>
      <c r="AP68" s="868" t="s">
        <v>597</v>
      </c>
      <c r="AQ68" s="868"/>
      <c r="AR68" s="868"/>
      <c r="AS68" s="868"/>
      <c r="AT68" s="868"/>
      <c r="AU68" s="868" t="s">
        <v>597</v>
      </c>
      <c r="AV68" s="868"/>
      <c r="AW68" s="868"/>
      <c r="AX68" s="868"/>
      <c r="AY68" s="868"/>
      <c r="AZ68" s="869"/>
      <c r="BA68" s="869"/>
      <c r="BB68" s="869"/>
      <c r="BC68" s="869"/>
      <c r="BD68" s="870"/>
      <c r="BE68" s="240"/>
      <c r="BF68" s="240"/>
      <c r="BG68" s="240"/>
      <c r="BH68" s="240"/>
      <c r="BI68" s="240"/>
      <c r="BJ68" s="240"/>
      <c r="BK68" s="240"/>
      <c r="BL68" s="240"/>
      <c r="BM68" s="240"/>
      <c r="BN68" s="240"/>
      <c r="BO68" s="240"/>
      <c r="BP68" s="240"/>
      <c r="BQ68" s="237">
        <v>62</v>
      </c>
      <c r="BR68" s="242"/>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29"/>
    </row>
    <row r="69" spans="1:131" ht="26.25" customHeight="1">
      <c r="A69" s="237">
        <v>2</v>
      </c>
      <c r="B69" s="875" t="s">
        <v>586</v>
      </c>
      <c r="C69" s="876"/>
      <c r="D69" s="876"/>
      <c r="E69" s="876"/>
      <c r="F69" s="876"/>
      <c r="G69" s="876"/>
      <c r="H69" s="876"/>
      <c r="I69" s="876"/>
      <c r="J69" s="876"/>
      <c r="K69" s="876"/>
      <c r="L69" s="876"/>
      <c r="M69" s="876"/>
      <c r="N69" s="876"/>
      <c r="O69" s="876"/>
      <c r="P69" s="877"/>
      <c r="Q69" s="878">
        <v>544</v>
      </c>
      <c r="R69" s="831"/>
      <c r="S69" s="831"/>
      <c r="T69" s="831"/>
      <c r="U69" s="831"/>
      <c r="V69" s="831">
        <v>542</v>
      </c>
      <c r="W69" s="831"/>
      <c r="X69" s="831"/>
      <c r="Y69" s="831"/>
      <c r="Z69" s="831"/>
      <c r="AA69" s="831">
        <v>2</v>
      </c>
      <c r="AB69" s="831"/>
      <c r="AC69" s="831"/>
      <c r="AD69" s="831"/>
      <c r="AE69" s="831"/>
      <c r="AF69" s="831">
        <v>2</v>
      </c>
      <c r="AG69" s="831"/>
      <c r="AH69" s="831"/>
      <c r="AI69" s="831"/>
      <c r="AJ69" s="831"/>
      <c r="AK69" s="831" t="s">
        <v>597</v>
      </c>
      <c r="AL69" s="831"/>
      <c r="AM69" s="831"/>
      <c r="AN69" s="831"/>
      <c r="AO69" s="831"/>
      <c r="AP69" s="831" t="s">
        <v>597</v>
      </c>
      <c r="AQ69" s="831"/>
      <c r="AR69" s="831"/>
      <c r="AS69" s="831"/>
      <c r="AT69" s="831"/>
      <c r="AU69" s="831" t="s">
        <v>597</v>
      </c>
      <c r="AV69" s="831"/>
      <c r="AW69" s="831"/>
      <c r="AX69" s="831"/>
      <c r="AY69" s="831"/>
      <c r="AZ69" s="833"/>
      <c r="BA69" s="833"/>
      <c r="BB69" s="833"/>
      <c r="BC69" s="833"/>
      <c r="BD69" s="834"/>
      <c r="BE69" s="240"/>
      <c r="BF69" s="240"/>
      <c r="BG69" s="240"/>
      <c r="BH69" s="240"/>
      <c r="BI69" s="240"/>
      <c r="BJ69" s="240"/>
      <c r="BK69" s="240"/>
      <c r="BL69" s="240"/>
      <c r="BM69" s="240"/>
      <c r="BN69" s="240"/>
      <c r="BO69" s="240"/>
      <c r="BP69" s="240"/>
      <c r="BQ69" s="237">
        <v>63</v>
      </c>
      <c r="BR69" s="242"/>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29"/>
    </row>
    <row r="70" spans="1:131" ht="26.25" customHeight="1">
      <c r="A70" s="237">
        <v>3</v>
      </c>
      <c r="B70" s="875" t="s">
        <v>587</v>
      </c>
      <c r="C70" s="876"/>
      <c r="D70" s="876"/>
      <c r="E70" s="876"/>
      <c r="F70" s="876"/>
      <c r="G70" s="876"/>
      <c r="H70" s="876"/>
      <c r="I70" s="876"/>
      <c r="J70" s="876"/>
      <c r="K70" s="876"/>
      <c r="L70" s="876"/>
      <c r="M70" s="876"/>
      <c r="N70" s="876"/>
      <c r="O70" s="876"/>
      <c r="P70" s="877"/>
      <c r="Q70" s="878">
        <v>21</v>
      </c>
      <c r="R70" s="831"/>
      <c r="S70" s="831"/>
      <c r="T70" s="831"/>
      <c r="U70" s="831"/>
      <c r="V70" s="831">
        <v>18</v>
      </c>
      <c r="W70" s="831"/>
      <c r="X70" s="831"/>
      <c r="Y70" s="831"/>
      <c r="Z70" s="831"/>
      <c r="AA70" s="831">
        <v>2</v>
      </c>
      <c r="AB70" s="831"/>
      <c r="AC70" s="831"/>
      <c r="AD70" s="831"/>
      <c r="AE70" s="831"/>
      <c r="AF70" s="831">
        <v>2</v>
      </c>
      <c r="AG70" s="831"/>
      <c r="AH70" s="831"/>
      <c r="AI70" s="831"/>
      <c r="AJ70" s="831"/>
      <c r="AK70" s="831">
        <v>1</v>
      </c>
      <c r="AL70" s="831"/>
      <c r="AM70" s="831"/>
      <c r="AN70" s="831"/>
      <c r="AO70" s="831"/>
      <c r="AP70" s="831" t="s">
        <v>597</v>
      </c>
      <c r="AQ70" s="831"/>
      <c r="AR70" s="831"/>
      <c r="AS70" s="831"/>
      <c r="AT70" s="831"/>
      <c r="AU70" s="831" t="s">
        <v>597</v>
      </c>
      <c r="AV70" s="831"/>
      <c r="AW70" s="831"/>
      <c r="AX70" s="831"/>
      <c r="AY70" s="831"/>
      <c r="AZ70" s="833"/>
      <c r="BA70" s="833"/>
      <c r="BB70" s="833"/>
      <c r="BC70" s="833"/>
      <c r="BD70" s="834"/>
      <c r="BE70" s="240"/>
      <c r="BF70" s="240"/>
      <c r="BG70" s="240"/>
      <c r="BH70" s="240"/>
      <c r="BI70" s="240"/>
      <c r="BJ70" s="240"/>
      <c r="BK70" s="240"/>
      <c r="BL70" s="240"/>
      <c r="BM70" s="240"/>
      <c r="BN70" s="240"/>
      <c r="BO70" s="240"/>
      <c r="BP70" s="240"/>
      <c r="BQ70" s="237">
        <v>64</v>
      </c>
      <c r="BR70" s="242"/>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29"/>
    </row>
    <row r="71" spans="1:131" ht="26.25" customHeight="1">
      <c r="A71" s="237">
        <v>4</v>
      </c>
      <c r="B71" s="875" t="s">
        <v>588</v>
      </c>
      <c r="C71" s="876"/>
      <c r="D71" s="876"/>
      <c r="E71" s="876"/>
      <c r="F71" s="876"/>
      <c r="G71" s="876"/>
      <c r="H71" s="876"/>
      <c r="I71" s="876"/>
      <c r="J71" s="876"/>
      <c r="K71" s="876"/>
      <c r="L71" s="876"/>
      <c r="M71" s="876"/>
      <c r="N71" s="876"/>
      <c r="O71" s="876"/>
      <c r="P71" s="877"/>
      <c r="Q71" s="878">
        <v>32</v>
      </c>
      <c r="R71" s="831"/>
      <c r="S71" s="831"/>
      <c r="T71" s="831"/>
      <c r="U71" s="831"/>
      <c r="V71" s="831">
        <v>31</v>
      </c>
      <c r="W71" s="831"/>
      <c r="X71" s="831"/>
      <c r="Y71" s="831"/>
      <c r="Z71" s="831"/>
      <c r="AA71" s="831">
        <v>2</v>
      </c>
      <c r="AB71" s="831"/>
      <c r="AC71" s="831"/>
      <c r="AD71" s="831"/>
      <c r="AE71" s="831"/>
      <c r="AF71" s="831">
        <v>2</v>
      </c>
      <c r="AG71" s="831"/>
      <c r="AH71" s="831"/>
      <c r="AI71" s="831"/>
      <c r="AJ71" s="831"/>
      <c r="AK71" s="831">
        <v>5</v>
      </c>
      <c r="AL71" s="831"/>
      <c r="AM71" s="831"/>
      <c r="AN71" s="831"/>
      <c r="AO71" s="831"/>
      <c r="AP71" s="831" t="s">
        <v>597</v>
      </c>
      <c r="AQ71" s="831"/>
      <c r="AR71" s="831"/>
      <c r="AS71" s="831"/>
      <c r="AT71" s="831"/>
      <c r="AU71" s="831" t="s">
        <v>597</v>
      </c>
      <c r="AV71" s="831"/>
      <c r="AW71" s="831"/>
      <c r="AX71" s="831"/>
      <c r="AY71" s="831"/>
      <c r="AZ71" s="833"/>
      <c r="BA71" s="833"/>
      <c r="BB71" s="833"/>
      <c r="BC71" s="833"/>
      <c r="BD71" s="834"/>
      <c r="BE71" s="240"/>
      <c r="BF71" s="240"/>
      <c r="BG71" s="240"/>
      <c r="BH71" s="240"/>
      <c r="BI71" s="240"/>
      <c r="BJ71" s="240"/>
      <c r="BK71" s="240"/>
      <c r="BL71" s="240"/>
      <c r="BM71" s="240"/>
      <c r="BN71" s="240"/>
      <c r="BO71" s="240"/>
      <c r="BP71" s="240"/>
      <c r="BQ71" s="237">
        <v>65</v>
      </c>
      <c r="BR71" s="242"/>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29"/>
    </row>
    <row r="72" spans="1:131" ht="26.25" customHeight="1">
      <c r="A72" s="237">
        <v>5</v>
      </c>
      <c r="B72" s="875" t="s">
        <v>589</v>
      </c>
      <c r="C72" s="876"/>
      <c r="D72" s="876"/>
      <c r="E72" s="876"/>
      <c r="F72" s="876"/>
      <c r="G72" s="876"/>
      <c r="H72" s="876"/>
      <c r="I72" s="876"/>
      <c r="J72" s="876"/>
      <c r="K72" s="876"/>
      <c r="L72" s="876"/>
      <c r="M72" s="876"/>
      <c r="N72" s="876"/>
      <c r="O72" s="876"/>
      <c r="P72" s="877"/>
      <c r="Q72" s="878">
        <v>1</v>
      </c>
      <c r="R72" s="831"/>
      <c r="S72" s="831"/>
      <c r="T72" s="831"/>
      <c r="U72" s="831"/>
      <c r="V72" s="831">
        <v>0</v>
      </c>
      <c r="W72" s="831"/>
      <c r="X72" s="831"/>
      <c r="Y72" s="831"/>
      <c r="Z72" s="831"/>
      <c r="AA72" s="831">
        <v>0</v>
      </c>
      <c r="AB72" s="831"/>
      <c r="AC72" s="831"/>
      <c r="AD72" s="831"/>
      <c r="AE72" s="831"/>
      <c r="AF72" s="831">
        <v>0</v>
      </c>
      <c r="AG72" s="831"/>
      <c r="AH72" s="831"/>
      <c r="AI72" s="831"/>
      <c r="AJ72" s="831"/>
      <c r="AK72" s="831" t="s">
        <v>597</v>
      </c>
      <c r="AL72" s="831"/>
      <c r="AM72" s="831"/>
      <c r="AN72" s="831"/>
      <c r="AO72" s="831"/>
      <c r="AP72" s="831" t="s">
        <v>597</v>
      </c>
      <c r="AQ72" s="831"/>
      <c r="AR72" s="831"/>
      <c r="AS72" s="831"/>
      <c r="AT72" s="831"/>
      <c r="AU72" s="831" t="s">
        <v>597</v>
      </c>
      <c r="AV72" s="831"/>
      <c r="AW72" s="831"/>
      <c r="AX72" s="831"/>
      <c r="AY72" s="831"/>
      <c r="AZ72" s="833"/>
      <c r="BA72" s="833"/>
      <c r="BB72" s="833"/>
      <c r="BC72" s="833"/>
      <c r="BD72" s="834"/>
      <c r="BE72" s="240"/>
      <c r="BF72" s="240"/>
      <c r="BG72" s="240"/>
      <c r="BH72" s="240"/>
      <c r="BI72" s="240"/>
      <c r="BJ72" s="240"/>
      <c r="BK72" s="240"/>
      <c r="BL72" s="240"/>
      <c r="BM72" s="240"/>
      <c r="BN72" s="240"/>
      <c r="BO72" s="240"/>
      <c r="BP72" s="240"/>
      <c r="BQ72" s="237">
        <v>66</v>
      </c>
      <c r="BR72" s="242"/>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29"/>
    </row>
    <row r="73" spans="1:131" ht="26.25" customHeight="1">
      <c r="A73" s="237">
        <v>6</v>
      </c>
      <c r="B73" s="875" t="s">
        <v>590</v>
      </c>
      <c r="C73" s="876"/>
      <c r="D73" s="876"/>
      <c r="E73" s="876"/>
      <c r="F73" s="876"/>
      <c r="G73" s="876"/>
      <c r="H73" s="876"/>
      <c r="I73" s="876"/>
      <c r="J73" s="876"/>
      <c r="K73" s="876"/>
      <c r="L73" s="876"/>
      <c r="M73" s="876"/>
      <c r="N73" s="876"/>
      <c r="O73" s="876"/>
      <c r="P73" s="877"/>
      <c r="Q73" s="878">
        <v>88</v>
      </c>
      <c r="R73" s="831"/>
      <c r="S73" s="831"/>
      <c r="T73" s="831"/>
      <c r="U73" s="831"/>
      <c r="V73" s="831">
        <v>88</v>
      </c>
      <c r="W73" s="831"/>
      <c r="X73" s="831"/>
      <c r="Y73" s="831"/>
      <c r="Z73" s="831"/>
      <c r="AA73" s="831">
        <v>0</v>
      </c>
      <c r="AB73" s="831"/>
      <c r="AC73" s="831"/>
      <c r="AD73" s="831"/>
      <c r="AE73" s="831"/>
      <c r="AF73" s="831">
        <v>0</v>
      </c>
      <c r="AG73" s="831"/>
      <c r="AH73" s="831"/>
      <c r="AI73" s="831"/>
      <c r="AJ73" s="831"/>
      <c r="AK73" s="831">
        <v>50</v>
      </c>
      <c r="AL73" s="831"/>
      <c r="AM73" s="831"/>
      <c r="AN73" s="831"/>
      <c r="AO73" s="831"/>
      <c r="AP73" s="831" t="s">
        <v>599</v>
      </c>
      <c r="AQ73" s="831"/>
      <c r="AR73" s="831"/>
      <c r="AS73" s="831"/>
      <c r="AT73" s="831"/>
      <c r="AU73" s="831" t="s">
        <v>599</v>
      </c>
      <c r="AV73" s="831"/>
      <c r="AW73" s="831"/>
      <c r="AX73" s="831"/>
      <c r="AY73" s="831"/>
      <c r="AZ73" s="833"/>
      <c r="BA73" s="833"/>
      <c r="BB73" s="833"/>
      <c r="BC73" s="833"/>
      <c r="BD73" s="834"/>
      <c r="BE73" s="240"/>
      <c r="BF73" s="240"/>
      <c r="BG73" s="240"/>
      <c r="BH73" s="240"/>
      <c r="BI73" s="240"/>
      <c r="BJ73" s="240"/>
      <c r="BK73" s="240"/>
      <c r="BL73" s="240"/>
      <c r="BM73" s="240"/>
      <c r="BN73" s="240"/>
      <c r="BO73" s="240"/>
      <c r="BP73" s="240"/>
      <c r="BQ73" s="237">
        <v>67</v>
      </c>
      <c r="BR73" s="242"/>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29"/>
    </row>
    <row r="74" spans="1:131" ht="26.25" customHeight="1">
      <c r="A74" s="237">
        <v>7</v>
      </c>
      <c r="B74" s="875" t="s">
        <v>591</v>
      </c>
      <c r="C74" s="876"/>
      <c r="D74" s="876"/>
      <c r="E74" s="876"/>
      <c r="F74" s="876"/>
      <c r="G74" s="876"/>
      <c r="H74" s="876"/>
      <c r="I74" s="876"/>
      <c r="J74" s="876"/>
      <c r="K74" s="876"/>
      <c r="L74" s="876"/>
      <c r="M74" s="876"/>
      <c r="N74" s="876"/>
      <c r="O74" s="876"/>
      <c r="P74" s="877"/>
      <c r="Q74" s="878">
        <v>161</v>
      </c>
      <c r="R74" s="831"/>
      <c r="S74" s="831"/>
      <c r="T74" s="831"/>
      <c r="U74" s="831"/>
      <c r="V74" s="831">
        <v>99</v>
      </c>
      <c r="W74" s="831"/>
      <c r="X74" s="831"/>
      <c r="Y74" s="831"/>
      <c r="Z74" s="831"/>
      <c r="AA74" s="831">
        <v>62</v>
      </c>
      <c r="AB74" s="831"/>
      <c r="AC74" s="831"/>
      <c r="AD74" s="831"/>
      <c r="AE74" s="831"/>
      <c r="AF74" s="831">
        <v>62</v>
      </c>
      <c r="AG74" s="831"/>
      <c r="AH74" s="831"/>
      <c r="AI74" s="831"/>
      <c r="AJ74" s="831"/>
      <c r="AK74" s="831" t="s">
        <v>597</v>
      </c>
      <c r="AL74" s="831"/>
      <c r="AM74" s="831"/>
      <c r="AN74" s="831"/>
      <c r="AO74" s="831"/>
      <c r="AP74" s="883" t="s">
        <v>597</v>
      </c>
      <c r="AQ74" s="831"/>
      <c r="AR74" s="831"/>
      <c r="AS74" s="831"/>
      <c r="AT74" s="831"/>
      <c r="AU74" s="883" t="s">
        <v>597</v>
      </c>
      <c r="AV74" s="831"/>
      <c r="AW74" s="831"/>
      <c r="AX74" s="831"/>
      <c r="AY74" s="831"/>
      <c r="AZ74" s="833"/>
      <c r="BA74" s="833"/>
      <c r="BB74" s="833"/>
      <c r="BC74" s="833"/>
      <c r="BD74" s="834"/>
      <c r="BE74" s="240"/>
      <c r="BF74" s="240"/>
      <c r="BG74" s="240"/>
      <c r="BH74" s="240"/>
      <c r="BI74" s="240"/>
      <c r="BJ74" s="240"/>
      <c r="BK74" s="240"/>
      <c r="BL74" s="240"/>
      <c r="BM74" s="240"/>
      <c r="BN74" s="240"/>
      <c r="BO74" s="240"/>
      <c r="BP74" s="240"/>
      <c r="BQ74" s="237">
        <v>68</v>
      </c>
      <c r="BR74" s="242"/>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29"/>
    </row>
    <row r="75" spans="1:131" ht="26.25" customHeight="1">
      <c r="A75" s="237">
        <v>8</v>
      </c>
      <c r="B75" s="875" t="s">
        <v>592</v>
      </c>
      <c r="C75" s="876"/>
      <c r="D75" s="876"/>
      <c r="E75" s="876"/>
      <c r="F75" s="876"/>
      <c r="G75" s="876"/>
      <c r="H75" s="876"/>
      <c r="I75" s="876"/>
      <c r="J75" s="876"/>
      <c r="K75" s="876"/>
      <c r="L75" s="876"/>
      <c r="M75" s="876"/>
      <c r="N75" s="876"/>
      <c r="O75" s="876"/>
      <c r="P75" s="877"/>
      <c r="Q75" s="879">
        <v>86</v>
      </c>
      <c r="R75" s="880"/>
      <c r="S75" s="880"/>
      <c r="T75" s="880"/>
      <c r="U75" s="835"/>
      <c r="V75" s="881">
        <v>68</v>
      </c>
      <c r="W75" s="880"/>
      <c r="X75" s="880"/>
      <c r="Y75" s="880"/>
      <c r="Z75" s="835"/>
      <c r="AA75" s="881">
        <v>18</v>
      </c>
      <c r="AB75" s="880"/>
      <c r="AC75" s="880"/>
      <c r="AD75" s="880"/>
      <c r="AE75" s="835"/>
      <c r="AF75" s="881">
        <v>18</v>
      </c>
      <c r="AG75" s="880"/>
      <c r="AH75" s="880"/>
      <c r="AI75" s="880"/>
      <c r="AJ75" s="835"/>
      <c r="AK75" s="881" t="s">
        <v>597</v>
      </c>
      <c r="AL75" s="880"/>
      <c r="AM75" s="880"/>
      <c r="AN75" s="880"/>
      <c r="AO75" s="835"/>
      <c r="AP75" s="882" t="s">
        <v>600</v>
      </c>
      <c r="AQ75" s="880"/>
      <c r="AR75" s="880"/>
      <c r="AS75" s="880"/>
      <c r="AT75" s="835"/>
      <c r="AU75" s="882" t="s">
        <v>600</v>
      </c>
      <c r="AV75" s="880"/>
      <c r="AW75" s="880"/>
      <c r="AX75" s="880"/>
      <c r="AY75" s="835"/>
      <c r="AZ75" s="833"/>
      <c r="BA75" s="833"/>
      <c r="BB75" s="833"/>
      <c r="BC75" s="833"/>
      <c r="BD75" s="834"/>
      <c r="BE75" s="240"/>
      <c r="BF75" s="240"/>
      <c r="BG75" s="240"/>
      <c r="BH75" s="240"/>
      <c r="BI75" s="240"/>
      <c r="BJ75" s="240"/>
      <c r="BK75" s="240"/>
      <c r="BL75" s="240"/>
      <c r="BM75" s="240"/>
      <c r="BN75" s="240"/>
      <c r="BO75" s="240"/>
      <c r="BP75" s="240"/>
      <c r="BQ75" s="237">
        <v>69</v>
      </c>
      <c r="BR75" s="242"/>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29"/>
    </row>
    <row r="76" spans="1:131" ht="26.25" customHeight="1">
      <c r="A76" s="237">
        <v>9</v>
      </c>
      <c r="B76" s="875" t="s">
        <v>593</v>
      </c>
      <c r="C76" s="876"/>
      <c r="D76" s="876"/>
      <c r="E76" s="876"/>
      <c r="F76" s="876"/>
      <c r="G76" s="876"/>
      <c r="H76" s="876"/>
      <c r="I76" s="876"/>
      <c r="J76" s="876"/>
      <c r="K76" s="876"/>
      <c r="L76" s="876"/>
      <c r="M76" s="876"/>
      <c r="N76" s="876"/>
      <c r="O76" s="876"/>
      <c r="P76" s="877"/>
      <c r="Q76" s="879">
        <v>225614</v>
      </c>
      <c r="R76" s="880"/>
      <c r="S76" s="880"/>
      <c r="T76" s="880"/>
      <c r="U76" s="835"/>
      <c r="V76" s="881">
        <v>216457</v>
      </c>
      <c r="W76" s="880"/>
      <c r="X76" s="880"/>
      <c r="Y76" s="880"/>
      <c r="Z76" s="835"/>
      <c r="AA76" s="881">
        <v>9156</v>
      </c>
      <c r="AB76" s="880"/>
      <c r="AC76" s="880"/>
      <c r="AD76" s="880"/>
      <c r="AE76" s="835"/>
      <c r="AF76" s="881">
        <v>9156</v>
      </c>
      <c r="AG76" s="880"/>
      <c r="AH76" s="880"/>
      <c r="AI76" s="880"/>
      <c r="AJ76" s="835"/>
      <c r="AK76" s="881" t="s">
        <v>597</v>
      </c>
      <c r="AL76" s="880"/>
      <c r="AM76" s="880"/>
      <c r="AN76" s="880"/>
      <c r="AO76" s="835"/>
      <c r="AP76" s="881" t="s">
        <v>597</v>
      </c>
      <c r="AQ76" s="880"/>
      <c r="AR76" s="880"/>
      <c r="AS76" s="880"/>
      <c r="AT76" s="835"/>
      <c r="AU76" s="881" t="s">
        <v>597</v>
      </c>
      <c r="AV76" s="880"/>
      <c r="AW76" s="880"/>
      <c r="AX76" s="880"/>
      <c r="AY76" s="835"/>
      <c r="AZ76" s="833"/>
      <c r="BA76" s="833"/>
      <c r="BB76" s="833"/>
      <c r="BC76" s="833"/>
      <c r="BD76" s="834"/>
      <c r="BE76" s="240"/>
      <c r="BF76" s="240"/>
      <c r="BG76" s="240"/>
      <c r="BH76" s="240"/>
      <c r="BI76" s="240"/>
      <c r="BJ76" s="240"/>
      <c r="BK76" s="240"/>
      <c r="BL76" s="240"/>
      <c r="BM76" s="240"/>
      <c r="BN76" s="240"/>
      <c r="BO76" s="240"/>
      <c r="BP76" s="240"/>
      <c r="BQ76" s="237">
        <v>70</v>
      </c>
      <c r="BR76" s="242"/>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29"/>
    </row>
    <row r="77" spans="1:131" ht="26.25" customHeight="1">
      <c r="A77" s="237">
        <v>10</v>
      </c>
      <c r="B77" s="875" t="s">
        <v>594</v>
      </c>
      <c r="C77" s="876"/>
      <c r="D77" s="876"/>
      <c r="E77" s="876"/>
      <c r="F77" s="876"/>
      <c r="G77" s="876"/>
      <c r="H77" s="876"/>
      <c r="I77" s="876"/>
      <c r="J77" s="876"/>
      <c r="K77" s="876"/>
      <c r="L77" s="876"/>
      <c r="M77" s="876"/>
      <c r="N77" s="876"/>
      <c r="O77" s="876"/>
      <c r="P77" s="877"/>
      <c r="Q77" s="879">
        <v>3840</v>
      </c>
      <c r="R77" s="880"/>
      <c r="S77" s="880"/>
      <c r="T77" s="880"/>
      <c r="U77" s="835"/>
      <c r="V77" s="881">
        <v>3403</v>
      </c>
      <c r="W77" s="880"/>
      <c r="X77" s="880"/>
      <c r="Y77" s="880"/>
      <c r="Z77" s="835"/>
      <c r="AA77" s="881">
        <v>437</v>
      </c>
      <c r="AB77" s="880"/>
      <c r="AC77" s="880"/>
      <c r="AD77" s="880"/>
      <c r="AE77" s="835"/>
      <c r="AF77" s="881">
        <v>437</v>
      </c>
      <c r="AG77" s="880"/>
      <c r="AH77" s="880"/>
      <c r="AI77" s="880"/>
      <c r="AJ77" s="835"/>
      <c r="AK77" s="881" t="s">
        <v>598</v>
      </c>
      <c r="AL77" s="880"/>
      <c r="AM77" s="880"/>
      <c r="AN77" s="880"/>
      <c r="AO77" s="835"/>
      <c r="AP77" s="881">
        <v>788</v>
      </c>
      <c r="AQ77" s="880"/>
      <c r="AR77" s="880"/>
      <c r="AS77" s="880"/>
      <c r="AT77" s="835"/>
      <c r="AU77" s="881">
        <v>92</v>
      </c>
      <c r="AV77" s="880"/>
      <c r="AW77" s="880"/>
      <c r="AX77" s="880"/>
      <c r="AY77" s="835"/>
      <c r="AZ77" s="833"/>
      <c r="BA77" s="833"/>
      <c r="BB77" s="833"/>
      <c r="BC77" s="833"/>
      <c r="BD77" s="834"/>
      <c r="BE77" s="240"/>
      <c r="BF77" s="240"/>
      <c r="BG77" s="240"/>
      <c r="BH77" s="240"/>
      <c r="BI77" s="240"/>
      <c r="BJ77" s="240"/>
      <c r="BK77" s="240"/>
      <c r="BL77" s="240"/>
      <c r="BM77" s="240"/>
      <c r="BN77" s="240"/>
      <c r="BO77" s="240"/>
      <c r="BP77" s="240"/>
      <c r="BQ77" s="237">
        <v>71</v>
      </c>
      <c r="BR77" s="242"/>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29"/>
    </row>
    <row r="78" spans="1:131" ht="26.25" customHeight="1">
      <c r="A78" s="237">
        <v>11</v>
      </c>
      <c r="B78" s="875" t="s">
        <v>595</v>
      </c>
      <c r="C78" s="876"/>
      <c r="D78" s="876"/>
      <c r="E78" s="876"/>
      <c r="F78" s="876"/>
      <c r="G78" s="876"/>
      <c r="H78" s="876"/>
      <c r="I78" s="876"/>
      <c r="J78" s="876"/>
      <c r="K78" s="876"/>
      <c r="L78" s="876"/>
      <c r="M78" s="876"/>
      <c r="N78" s="876"/>
      <c r="O78" s="876"/>
      <c r="P78" s="877"/>
      <c r="Q78" s="878">
        <v>3507</v>
      </c>
      <c r="R78" s="831"/>
      <c r="S78" s="831"/>
      <c r="T78" s="831"/>
      <c r="U78" s="831"/>
      <c r="V78" s="831">
        <v>3233</v>
      </c>
      <c r="W78" s="831"/>
      <c r="X78" s="831"/>
      <c r="Y78" s="831"/>
      <c r="Z78" s="831"/>
      <c r="AA78" s="831">
        <v>274</v>
      </c>
      <c r="AB78" s="831"/>
      <c r="AC78" s="831"/>
      <c r="AD78" s="831"/>
      <c r="AE78" s="831"/>
      <c r="AF78" s="831">
        <v>266</v>
      </c>
      <c r="AG78" s="831"/>
      <c r="AH78" s="831"/>
      <c r="AI78" s="831"/>
      <c r="AJ78" s="831"/>
      <c r="AK78" s="831" t="s">
        <v>597</v>
      </c>
      <c r="AL78" s="831"/>
      <c r="AM78" s="831"/>
      <c r="AN78" s="831"/>
      <c r="AO78" s="831"/>
      <c r="AP78" s="831">
        <v>173</v>
      </c>
      <c r="AQ78" s="831"/>
      <c r="AR78" s="831"/>
      <c r="AS78" s="831"/>
      <c r="AT78" s="831"/>
      <c r="AU78" s="831">
        <v>0</v>
      </c>
      <c r="AV78" s="831"/>
      <c r="AW78" s="831"/>
      <c r="AX78" s="831"/>
      <c r="AY78" s="831"/>
      <c r="AZ78" s="833" t="s">
        <v>596</v>
      </c>
      <c r="BA78" s="833"/>
      <c r="BB78" s="833"/>
      <c r="BC78" s="833"/>
      <c r="BD78" s="834"/>
      <c r="BE78" s="240"/>
      <c r="BF78" s="240"/>
      <c r="BG78" s="240"/>
      <c r="BH78" s="240"/>
      <c r="BI78" s="240"/>
      <c r="BJ78" s="229"/>
      <c r="BK78" s="229"/>
      <c r="BL78" s="229"/>
      <c r="BM78" s="229"/>
      <c r="BN78" s="229"/>
      <c r="BO78" s="240"/>
      <c r="BP78" s="240"/>
      <c r="BQ78" s="237">
        <v>72</v>
      </c>
      <c r="BR78" s="242"/>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29"/>
    </row>
    <row r="79" spans="1:131" ht="26.25" customHeight="1">
      <c r="A79" s="237">
        <v>12</v>
      </c>
      <c r="B79" s="875"/>
      <c r="C79" s="876"/>
      <c r="D79" s="876"/>
      <c r="E79" s="876"/>
      <c r="F79" s="876"/>
      <c r="G79" s="876"/>
      <c r="H79" s="876"/>
      <c r="I79" s="876"/>
      <c r="J79" s="876"/>
      <c r="K79" s="876"/>
      <c r="L79" s="876"/>
      <c r="M79" s="876"/>
      <c r="N79" s="876"/>
      <c r="O79" s="876"/>
      <c r="P79" s="877"/>
      <c r="Q79" s="878"/>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40"/>
      <c r="BF79" s="240"/>
      <c r="BG79" s="240"/>
      <c r="BH79" s="240"/>
      <c r="BI79" s="240"/>
      <c r="BJ79" s="229"/>
      <c r="BK79" s="229"/>
      <c r="BL79" s="229"/>
      <c r="BM79" s="229"/>
      <c r="BN79" s="229"/>
      <c r="BO79" s="240"/>
      <c r="BP79" s="240"/>
      <c r="BQ79" s="237">
        <v>73</v>
      </c>
      <c r="BR79" s="242"/>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29"/>
    </row>
    <row r="80" spans="1:131" ht="26.25" customHeight="1">
      <c r="A80" s="237">
        <v>13</v>
      </c>
      <c r="B80" s="875"/>
      <c r="C80" s="876"/>
      <c r="D80" s="876"/>
      <c r="E80" s="876"/>
      <c r="F80" s="876"/>
      <c r="G80" s="876"/>
      <c r="H80" s="876"/>
      <c r="I80" s="876"/>
      <c r="J80" s="876"/>
      <c r="K80" s="876"/>
      <c r="L80" s="876"/>
      <c r="M80" s="876"/>
      <c r="N80" s="876"/>
      <c r="O80" s="876"/>
      <c r="P80" s="877"/>
      <c r="Q80" s="878"/>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40"/>
      <c r="BF80" s="240"/>
      <c r="BG80" s="240"/>
      <c r="BH80" s="240"/>
      <c r="BI80" s="240"/>
      <c r="BJ80" s="240"/>
      <c r="BK80" s="240"/>
      <c r="BL80" s="240"/>
      <c r="BM80" s="240"/>
      <c r="BN80" s="240"/>
      <c r="BO80" s="240"/>
      <c r="BP80" s="240"/>
      <c r="BQ80" s="237">
        <v>74</v>
      </c>
      <c r="BR80" s="242"/>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29"/>
    </row>
    <row r="81" spans="1:131" ht="26.25" customHeight="1">
      <c r="A81" s="237">
        <v>14</v>
      </c>
      <c r="B81" s="875"/>
      <c r="C81" s="876"/>
      <c r="D81" s="876"/>
      <c r="E81" s="876"/>
      <c r="F81" s="876"/>
      <c r="G81" s="876"/>
      <c r="H81" s="876"/>
      <c r="I81" s="876"/>
      <c r="J81" s="876"/>
      <c r="K81" s="876"/>
      <c r="L81" s="876"/>
      <c r="M81" s="876"/>
      <c r="N81" s="876"/>
      <c r="O81" s="876"/>
      <c r="P81" s="877"/>
      <c r="Q81" s="878"/>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40"/>
      <c r="BF81" s="240"/>
      <c r="BG81" s="240"/>
      <c r="BH81" s="240"/>
      <c r="BI81" s="240"/>
      <c r="BJ81" s="240"/>
      <c r="BK81" s="240"/>
      <c r="BL81" s="240"/>
      <c r="BM81" s="240"/>
      <c r="BN81" s="240"/>
      <c r="BO81" s="240"/>
      <c r="BP81" s="240"/>
      <c r="BQ81" s="237">
        <v>75</v>
      </c>
      <c r="BR81" s="242"/>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29"/>
    </row>
    <row r="82" spans="1:131" ht="26.25" customHeight="1">
      <c r="A82" s="237">
        <v>15</v>
      </c>
      <c r="B82" s="875"/>
      <c r="C82" s="876"/>
      <c r="D82" s="876"/>
      <c r="E82" s="876"/>
      <c r="F82" s="876"/>
      <c r="G82" s="876"/>
      <c r="H82" s="876"/>
      <c r="I82" s="876"/>
      <c r="J82" s="876"/>
      <c r="K82" s="876"/>
      <c r="L82" s="876"/>
      <c r="M82" s="876"/>
      <c r="N82" s="876"/>
      <c r="O82" s="876"/>
      <c r="P82" s="877"/>
      <c r="Q82" s="878"/>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40"/>
      <c r="BF82" s="240"/>
      <c r="BG82" s="240"/>
      <c r="BH82" s="240"/>
      <c r="BI82" s="240"/>
      <c r="BJ82" s="240"/>
      <c r="BK82" s="240"/>
      <c r="BL82" s="240"/>
      <c r="BM82" s="240"/>
      <c r="BN82" s="240"/>
      <c r="BO82" s="240"/>
      <c r="BP82" s="240"/>
      <c r="BQ82" s="237">
        <v>76</v>
      </c>
      <c r="BR82" s="242"/>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29"/>
    </row>
    <row r="83" spans="1:131" ht="26.25" customHeight="1">
      <c r="A83" s="237">
        <v>16</v>
      </c>
      <c r="B83" s="875"/>
      <c r="C83" s="876"/>
      <c r="D83" s="876"/>
      <c r="E83" s="876"/>
      <c r="F83" s="876"/>
      <c r="G83" s="876"/>
      <c r="H83" s="876"/>
      <c r="I83" s="876"/>
      <c r="J83" s="876"/>
      <c r="K83" s="876"/>
      <c r="L83" s="876"/>
      <c r="M83" s="876"/>
      <c r="N83" s="876"/>
      <c r="O83" s="876"/>
      <c r="P83" s="877"/>
      <c r="Q83" s="878"/>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40"/>
      <c r="BF83" s="240"/>
      <c r="BG83" s="240"/>
      <c r="BH83" s="240"/>
      <c r="BI83" s="240"/>
      <c r="BJ83" s="240"/>
      <c r="BK83" s="240"/>
      <c r="BL83" s="240"/>
      <c r="BM83" s="240"/>
      <c r="BN83" s="240"/>
      <c r="BO83" s="240"/>
      <c r="BP83" s="240"/>
      <c r="BQ83" s="237">
        <v>77</v>
      </c>
      <c r="BR83" s="242"/>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29"/>
    </row>
    <row r="84" spans="1:131" ht="26.25" customHeight="1">
      <c r="A84" s="237">
        <v>17</v>
      </c>
      <c r="B84" s="875"/>
      <c r="C84" s="876"/>
      <c r="D84" s="876"/>
      <c r="E84" s="876"/>
      <c r="F84" s="876"/>
      <c r="G84" s="876"/>
      <c r="H84" s="876"/>
      <c r="I84" s="876"/>
      <c r="J84" s="876"/>
      <c r="K84" s="876"/>
      <c r="L84" s="876"/>
      <c r="M84" s="876"/>
      <c r="N84" s="876"/>
      <c r="O84" s="876"/>
      <c r="P84" s="877"/>
      <c r="Q84" s="878"/>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40"/>
      <c r="BF84" s="240"/>
      <c r="BG84" s="240"/>
      <c r="BH84" s="240"/>
      <c r="BI84" s="240"/>
      <c r="BJ84" s="240"/>
      <c r="BK84" s="240"/>
      <c r="BL84" s="240"/>
      <c r="BM84" s="240"/>
      <c r="BN84" s="240"/>
      <c r="BO84" s="240"/>
      <c r="BP84" s="240"/>
      <c r="BQ84" s="237">
        <v>78</v>
      </c>
      <c r="BR84" s="242"/>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29"/>
    </row>
    <row r="85" spans="1:131" ht="26.25" customHeight="1">
      <c r="A85" s="237">
        <v>18</v>
      </c>
      <c r="B85" s="875"/>
      <c r="C85" s="876"/>
      <c r="D85" s="876"/>
      <c r="E85" s="876"/>
      <c r="F85" s="876"/>
      <c r="G85" s="876"/>
      <c r="H85" s="876"/>
      <c r="I85" s="876"/>
      <c r="J85" s="876"/>
      <c r="K85" s="876"/>
      <c r="L85" s="876"/>
      <c r="M85" s="876"/>
      <c r="N85" s="876"/>
      <c r="O85" s="876"/>
      <c r="P85" s="877"/>
      <c r="Q85" s="878"/>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40"/>
      <c r="BF85" s="240"/>
      <c r="BG85" s="240"/>
      <c r="BH85" s="240"/>
      <c r="BI85" s="240"/>
      <c r="BJ85" s="240"/>
      <c r="BK85" s="240"/>
      <c r="BL85" s="240"/>
      <c r="BM85" s="240"/>
      <c r="BN85" s="240"/>
      <c r="BO85" s="240"/>
      <c r="BP85" s="240"/>
      <c r="BQ85" s="237">
        <v>79</v>
      </c>
      <c r="BR85" s="242"/>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29"/>
    </row>
    <row r="86" spans="1:131" ht="26.25" customHeight="1">
      <c r="A86" s="237">
        <v>19</v>
      </c>
      <c r="B86" s="875"/>
      <c r="C86" s="876"/>
      <c r="D86" s="876"/>
      <c r="E86" s="876"/>
      <c r="F86" s="876"/>
      <c r="G86" s="876"/>
      <c r="H86" s="876"/>
      <c r="I86" s="876"/>
      <c r="J86" s="876"/>
      <c r="K86" s="876"/>
      <c r="L86" s="876"/>
      <c r="M86" s="876"/>
      <c r="N86" s="876"/>
      <c r="O86" s="876"/>
      <c r="P86" s="877"/>
      <c r="Q86" s="878"/>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40"/>
      <c r="BF86" s="240"/>
      <c r="BG86" s="240"/>
      <c r="BH86" s="240"/>
      <c r="BI86" s="240"/>
      <c r="BJ86" s="240"/>
      <c r="BK86" s="240"/>
      <c r="BL86" s="240"/>
      <c r="BM86" s="240"/>
      <c r="BN86" s="240"/>
      <c r="BO86" s="240"/>
      <c r="BP86" s="240"/>
      <c r="BQ86" s="237">
        <v>80</v>
      </c>
      <c r="BR86" s="242"/>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29"/>
    </row>
    <row r="87" spans="1:131" ht="26.25" customHeight="1">
      <c r="A87" s="243">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40"/>
      <c r="BF87" s="240"/>
      <c r="BG87" s="240"/>
      <c r="BH87" s="240"/>
      <c r="BI87" s="240"/>
      <c r="BJ87" s="240"/>
      <c r="BK87" s="240"/>
      <c r="BL87" s="240"/>
      <c r="BM87" s="240"/>
      <c r="BN87" s="240"/>
      <c r="BO87" s="240"/>
      <c r="BP87" s="240"/>
      <c r="BQ87" s="237">
        <v>81</v>
      </c>
      <c r="BR87" s="242"/>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29"/>
    </row>
    <row r="88" spans="1:131" ht="26.25" customHeight="1" thickBot="1">
      <c r="A88" s="239" t="s">
        <v>396</v>
      </c>
      <c r="B88" s="790" t="s">
        <v>419</v>
      </c>
      <c r="C88" s="791"/>
      <c r="D88" s="791"/>
      <c r="E88" s="791"/>
      <c r="F88" s="791"/>
      <c r="G88" s="791"/>
      <c r="H88" s="791"/>
      <c r="I88" s="791"/>
      <c r="J88" s="791"/>
      <c r="K88" s="791"/>
      <c r="L88" s="791"/>
      <c r="M88" s="791"/>
      <c r="N88" s="791"/>
      <c r="O88" s="791"/>
      <c r="P88" s="792"/>
      <c r="Q88" s="842"/>
      <c r="R88" s="843"/>
      <c r="S88" s="843"/>
      <c r="T88" s="843"/>
      <c r="U88" s="843"/>
      <c r="V88" s="843"/>
      <c r="W88" s="843"/>
      <c r="X88" s="843"/>
      <c r="Y88" s="843"/>
      <c r="Z88" s="843"/>
      <c r="AA88" s="843"/>
      <c r="AB88" s="843"/>
      <c r="AC88" s="843"/>
      <c r="AD88" s="843"/>
      <c r="AE88" s="843"/>
      <c r="AF88" s="846">
        <v>10487</v>
      </c>
      <c r="AG88" s="846"/>
      <c r="AH88" s="846"/>
      <c r="AI88" s="846"/>
      <c r="AJ88" s="846"/>
      <c r="AK88" s="843"/>
      <c r="AL88" s="843"/>
      <c r="AM88" s="843"/>
      <c r="AN88" s="843"/>
      <c r="AO88" s="843"/>
      <c r="AP88" s="846">
        <v>961</v>
      </c>
      <c r="AQ88" s="846"/>
      <c r="AR88" s="846"/>
      <c r="AS88" s="846"/>
      <c r="AT88" s="846"/>
      <c r="AU88" s="846">
        <v>92</v>
      </c>
      <c r="AV88" s="846"/>
      <c r="AW88" s="846"/>
      <c r="AX88" s="846"/>
      <c r="AY88" s="846"/>
      <c r="AZ88" s="851"/>
      <c r="BA88" s="851"/>
      <c r="BB88" s="851"/>
      <c r="BC88" s="851"/>
      <c r="BD88" s="852"/>
      <c r="BE88" s="240"/>
      <c r="BF88" s="240"/>
      <c r="BG88" s="240"/>
      <c r="BH88" s="240"/>
      <c r="BI88" s="240"/>
      <c r="BJ88" s="240"/>
      <c r="BK88" s="240"/>
      <c r="BL88" s="240"/>
      <c r="BM88" s="240"/>
      <c r="BN88" s="240"/>
      <c r="BO88" s="240"/>
      <c r="BP88" s="240"/>
      <c r="BQ88" s="237">
        <v>82</v>
      </c>
      <c r="BR88" s="242"/>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29"/>
    </row>
    <row r="89" spans="1:131" ht="26.25" hidden="1" customHeight="1">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29"/>
    </row>
    <row r="90" spans="1:131" ht="26.25" hidden="1" customHeight="1">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29"/>
    </row>
    <row r="91" spans="1:131" ht="26.25" hidden="1" customHeight="1">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29"/>
    </row>
    <row r="92" spans="1:131" ht="26.25" hidden="1" customHeight="1">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29"/>
    </row>
    <row r="93" spans="1:131" ht="26.25" hidden="1" customHeight="1">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29"/>
    </row>
    <row r="94" spans="1:131" ht="26.25" hidden="1" customHeight="1">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29"/>
    </row>
    <row r="95" spans="1:131" ht="26.25" hidden="1" customHeight="1">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29"/>
    </row>
    <row r="96" spans="1:131" ht="26.25" hidden="1" customHeight="1">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29"/>
    </row>
    <row r="97" spans="1:131" ht="26.25" hidden="1" customHeight="1">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29"/>
    </row>
    <row r="98" spans="1:131" ht="26.25" hidden="1" customHeight="1">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29"/>
    </row>
    <row r="99" spans="1:131" ht="26.25" hidden="1" customHeight="1">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29"/>
    </row>
    <row r="100" spans="1:131" ht="26.25" hidden="1" customHeight="1">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29"/>
    </row>
    <row r="101" spans="1:131" ht="26.25" hidden="1" customHeight="1">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29"/>
    </row>
    <row r="102" spans="1:131" ht="26.25" customHeight="1" thickBot="1">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396</v>
      </c>
      <c r="BR102" s="790" t="s">
        <v>420</v>
      </c>
      <c r="BS102" s="791"/>
      <c r="BT102" s="791"/>
      <c r="BU102" s="791"/>
      <c r="BV102" s="791"/>
      <c r="BW102" s="791"/>
      <c r="BX102" s="791"/>
      <c r="BY102" s="791"/>
      <c r="BZ102" s="791"/>
      <c r="CA102" s="791"/>
      <c r="CB102" s="791"/>
      <c r="CC102" s="791"/>
      <c r="CD102" s="791"/>
      <c r="CE102" s="791"/>
      <c r="CF102" s="791"/>
      <c r="CG102" s="792"/>
      <c r="CH102" s="891"/>
      <c r="CI102" s="892"/>
      <c r="CJ102" s="892"/>
      <c r="CK102" s="892"/>
      <c r="CL102" s="893"/>
      <c r="CM102" s="891"/>
      <c r="CN102" s="892"/>
      <c r="CO102" s="892"/>
      <c r="CP102" s="892"/>
      <c r="CQ102" s="893"/>
      <c r="CR102" s="894" t="s">
        <v>603</v>
      </c>
      <c r="CS102" s="854"/>
      <c r="CT102" s="854"/>
      <c r="CU102" s="854"/>
      <c r="CV102" s="895"/>
      <c r="CW102" s="894" t="s">
        <v>603</v>
      </c>
      <c r="CX102" s="854"/>
      <c r="CY102" s="854"/>
      <c r="CZ102" s="854"/>
      <c r="DA102" s="895"/>
      <c r="DB102" s="894" t="s">
        <v>603</v>
      </c>
      <c r="DC102" s="854"/>
      <c r="DD102" s="854"/>
      <c r="DE102" s="854"/>
      <c r="DF102" s="895"/>
      <c r="DG102" s="894" t="s">
        <v>603</v>
      </c>
      <c r="DH102" s="854"/>
      <c r="DI102" s="854"/>
      <c r="DJ102" s="854"/>
      <c r="DK102" s="895"/>
      <c r="DL102" s="894" t="s">
        <v>603</v>
      </c>
      <c r="DM102" s="854"/>
      <c r="DN102" s="854"/>
      <c r="DO102" s="854"/>
      <c r="DP102" s="895"/>
      <c r="DQ102" s="894" t="s">
        <v>603</v>
      </c>
      <c r="DR102" s="854"/>
      <c r="DS102" s="854"/>
      <c r="DT102" s="854"/>
      <c r="DU102" s="895"/>
      <c r="DV102" s="790"/>
      <c r="DW102" s="791"/>
      <c r="DX102" s="791"/>
      <c r="DY102" s="791"/>
      <c r="DZ102" s="918"/>
      <c r="EA102" s="229"/>
    </row>
    <row r="103" spans="1:131" ht="26.25" customHeight="1">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19" t="s">
        <v>421</v>
      </c>
      <c r="BR103" s="919"/>
      <c r="BS103" s="919"/>
      <c r="BT103" s="919"/>
      <c r="BU103" s="919"/>
      <c r="BV103" s="919"/>
      <c r="BW103" s="919"/>
      <c r="BX103" s="919"/>
      <c r="BY103" s="919"/>
      <c r="BZ103" s="919"/>
      <c r="CA103" s="919"/>
      <c r="CB103" s="919"/>
      <c r="CC103" s="919"/>
      <c r="CD103" s="919"/>
      <c r="CE103" s="919"/>
      <c r="CF103" s="919"/>
      <c r="CG103" s="919"/>
      <c r="CH103" s="919"/>
      <c r="CI103" s="919"/>
      <c r="CJ103" s="919"/>
      <c r="CK103" s="919"/>
      <c r="CL103" s="919"/>
      <c r="CM103" s="919"/>
      <c r="CN103" s="919"/>
      <c r="CO103" s="919"/>
      <c r="CP103" s="919"/>
      <c r="CQ103" s="919"/>
      <c r="CR103" s="919"/>
      <c r="CS103" s="919"/>
      <c r="CT103" s="919"/>
      <c r="CU103" s="919"/>
      <c r="CV103" s="919"/>
      <c r="CW103" s="919"/>
      <c r="CX103" s="919"/>
      <c r="CY103" s="919"/>
      <c r="CZ103" s="919"/>
      <c r="DA103" s="919"/>
      <c r="DB103" s="919"/>
      <c r="DC103" s="919"/>
      <c r="DD103" s="919"/>
      <c r="DE103" s="919"/>
      <c r="DF103" s="919"/>
      <c r="DG103" s="919"/>
      <c r="DH103" s="919"/>
      <c r="DI103" s="919"/>
      <c r="DJ103" s="919"/>
      <c r="DK103" s="919"/>
      <c r="DL103" s="919"/>
      <c r="DM103" s="919"/>
      <c r="DN103" s="919"/>
      <c r="DO103" s="919"/>
      <c r="DP103" s="919"/>
      <c r="DQ103" s="919"/>
      <c r="DR103" s="919"/>
      <c r="DS103" s="919"/>
      <c r="DT103" s="919"/>
      <c r="DU103" s="919"/>
      <c r="DV103" s="919"/>
      <c r="DW103" s="919"/>
      <c r="DX103" s="919"/>
      <c r="DY103" s="919"/>
      <c r="DZ103" s="919"/>
      <c r="EA103" s="229"/>
    </row>
    <row r="104" spans="1:131" ht="26.25" customHeight="1">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20" t="s">
        <v>422</v>
      </c>
      <c r="BR104" s="920"/>
      <c r="BS104" s="920"/>
      <c r="BT104" s="920"/>
      <c r="BU104" s="920"/>
      <c r="BV104" s="920"/>
      <c r="BW104" s="920"/>
      <c r="BX104" s="920"/>
      <c r="BY104" s="920"/>
      <c r="BZ104" s="920"/>
      <c r="CA104" s="920"/>
      <c r="CB104" s="920"/>
      <c r="CC104" s="920"/>
      <c r="CD104" s="920"/>
      <c r="CE104" s="920"/>
      <c r="CF104" s="920"/>
      <c r="CG104" s="920"/>
      <c r="CH104" s="920"/>
      <c r="CI104" s="920"/>
      <c r="CJ104" s="920"/>
      <c r="CK104" s="920"/>
      <c r="CL104" s="920"/>
      <c r="CM104" s="920"/>
      <c r="CN104" s="920"/>
      <c r="CO104" s="920"/>
      <c r="CP104" s="920"/>
      <c r="CQ104" s="920"/>
      <c r="CR104" s="920"/>
      <c r="CS104" s="920"/>
      <c r="CT104" s="920"/>
      <c r="CU104" s="920"/>
      <c r="CV104" s="920"/>
      <c r="CW104" s="920"/>
      <c r="CX104" s="920"/>
      <c r="CY104" s="920"/>
      <c r="CZ104" s="920"/>
      <c r="DA104" s="920"/>
      <c r="DB104" s="920"/>
      <c r="DC104" s="920"/>
      <c r="DD104" s="920"/>
      <c r="DE104" s="920"/>
      <c r="DF104" s="920"/>
      <c r="DG104" s="920"/>
      <c r="DH104" s="920"/>
      <c r="DI104" s="920"/>
      <c r="DJ104" s="920"/>
      <c r="DK104" s="920"/>
      <c r="DL104" s="920"/>
      <c r="DM104" s="920"/>
      <c r="DN104" s="920"/>
      <c r="DO104" s="920"/>
      <c r="DP104" s="920"/>
      <c r="DQ104" s="920"/>
      <c r="DR104" s="920"/>
      <c r="DS104" s="920"/>
      <c r="DT104" s="920"/>
      <c r="DU104" s="920"/>
      <c r="DV104" s="920"/>
      <c r="DW104" s="920"/>
      <c r="DX104" s="920"/>
      <c r="DY104" s="920"/>
      <c r="DZ104" s="920"/>
      <c r="EA104" s="229"/>
    </row>
    <row r="105" spans="1:131" ht="11.25" customHeight="1">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c r="A107" s="248" t="s">
        <v>423</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424</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c r="A108" s="921" t="s">
        <v>425</v>
      </c>
      <c r="B108" s="922"/>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922"/>
      <c r="AG108" s="922"/>
      <c r="AH108" s="922"/>
      <c r="AI108" s="922"/>
      <c r="AJ108" s="922"/>
      <c r="AK108" s="922"/>
      <c r="AL108" s="922"/>
      <c r="AM108" s="922"/>
      <c r="AN108" s="922"/>
      <c r="AO108" s="922"/>
      <c r="AP108" s="922"/>
      <c r="AQ108" s="922"/>
      <c r="AR108" s="922"/>
      <c r="AS108" s="922"/>
      <c r="AT108" s="923"/>
      <c r="AU108" s="921" t="s">
        <v>426</v>
      </c>
      <c r="AV108" s="922"/>
      <c r="AW108" s="922"/>
      <c r="AX108" s="922"/>
      <c r="AY108" s="922"/>
      <c r="AZ108" s="922"/>
      <c r="BA108" s="922"/>
      <c r="BB108" s="922"/>
      <c r="BC108" s="922"/>
      <c r="BD108" s="922"/>
      <c r="BE108" s="922"/>
      <c r="BF108" s="922"/>
      <c r="BG108" s="922"/>
      <c r="BH108" s="922"/>
      <c r="BI108" s="922"/>
      <c r="BJ108" s="922"/>
      <c r="BK108" s="922"/>
      <c r="BL108" s="922"/>
      <c r="BM108" s="922"/>
      <c r="BN108" s="922"/>
      <c r="BO108" s="922"/>
      <c r="BP108" s="922"/>
      <c r="BQ108" s="922"/>
      <c r="BR108" s="922"/>
      <c r="BS108" s="922"/>
      <c r="BT108" s="922"/>
      <c r="BU108" s="922"/>
      <c r="BV108" s="922"/>
      <c r="BW108" s="922"/>
      <c r="BX108" s="922"/>
      <c r="BY108" s="922"/>
      <c r="BZ108" s="922"/>
      <c r="CA108" s="922"/>
      <c r="CB108" s="922"/>
      <c r="CC108" s="922"/>
      <c r="CD108" s="922"/>
      <c r="CE108" s="922"/>
      <c r="CF108" s="922"/>
      <c r="CG108" s="922"/>
      <c r="CH108" s="922"/>
      <c r="CI108" s="922"/>
      <c r="CJ108" s="922"/>
      <c r="CK108" s="922"/>
      <c r="CL108" s="922"/>
      <c r="CM108" s="922"/>
      <c r="CN108" s="922"/>
      <c r="CO108" s="922"/>
      <c r="CP108" s="922"/>
      <c r="CQ108" s="922"/>
      <c r="CR108" s="922"/>
      <c r="CS108" s="922"/>
      <c r="CT108" s="922"/>
      <c r="CU108" s="922"/>
      <c r="CV108" s="922"/>
      <c r="CW108" s="922"/>
      <c r="CX108" s="922"/>
      <c r="CY108" s="922"/>
      <c r="CZ108" s="922"/>
      <c r="DA108" s="922"/>
      <c r="DB108" s="922"/>
      <c r="DC108" s="922"/>
      <c r="DD108" s="922"/>
      <c r="DE108" s="922"/>
      <c r="DF108" s="922"/>
      <c r="DG108" s="922"/>
      <c r="DH108" s="922"/>
      <c r="DI108" s="922"/>
      <c r="DJ108" s="922"/>
      <c r="DK108" s="922"/>
      <c r="DL108" s="922"/>
      <c r="DM108" s="922"/>
      <c r="DN108" s="922"/>
      <c r="DO108" s="922"/>
      <c r="DP108" s="922"/>
      <c r="DQ108" s="922"/>
      <c r="DR108" s="922"/>
      <c r="DS108" s="922"/>
      <c r="DT108" s="922"/>
      <c r="DU108" s="922"/>
      <c r="DV108" s="922"/>
      <c r="DW108" s="922"/>
      <c r="DX108" s="922"/>
      <c r="DY108" s="922"/>
      <c r="DZ108" s="923"/>
    </row>
    <row r="109" spans="1:131" s="229" customFormat="1" ht="26.25" customHeight="1">
      <c r="A109" s="916" t="s">
        <v>427</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428</v>
      </c>
      <c r="AB109" s="897"/>
      <c r="AC109" s="897"/>
      <c r="AD109" s="897"/>
      <c r="AE109" s="898"/>
      <c r="AF109" s="896" t="s">
        <v>429</v>
      </c>
      <c r="AG109" s="897"/>
      <c r="AH109" s="897"/>
      <c r="AI109" s="897"/>
      <c r="AJ109" s="898"/>
      <c r="AK109" s="896" t="s">
        <v>313</v>
      </c>
      <c r="AL109" s="897"/>
      <c r="AM109" s="897"/>
      <c r="AN109" s="897"/>
      <c r="AO109" s="898"/>
      <c r="AP109" s="896" t="s">
        <v>430</v>
      </c>
      <c r="AQ109" s="897"/>
      <c r="AR109" s="897"/>
      <c r="AS109" s="897"/>
      <c r="AT109" s="899"/>
      <c r="AU109" s="916" t="s">
        <v>427</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428</v>
      </c>
      <c r="BR109" s="897"/>
      <c r="BS109" s="897"/>
      <c r="BT109" s="897"/>
      <c r="BU109" s="898"/>
      <c r="BV109" s="896" t="s">
        <v>429</v>
      </c>
      <c r="BW109" s="897"/>
      <c r="BX109" s="897"/>
      <c r="BY109" s="897"/>
      <c r="BZ109" s="898"/>
      <c r="CA109" s="896" t="s">
        <v>313</v>
      </c>
      <c r="CB109" s="897"/>
      <c r="CC109" s="897"/>
      <c r="CD109" s="897"/>
      <c r="CE109" s="898"/>
      <c r="CF109" s="917" t="s">
        <v>430</v>
      </c>
      <c r="CG109" s="917"/>
      <c r="CH109" s="917"/>
      <c r="CI109" s="917"/>
      <c r="CJ109" s="917"/>
      <c r="CK109" s="896" t="s">
        <v>431</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428</v>
      </c>
      <c r="DH109" s="897"/>
      <c r="DI109" s="897"/>
      <c r="DJ109" s="897"/>
      <c r="DK109" s="898"/>
      <c r="DL109" s="896" t="s">
        <v>429</v>
      </c>
      <c r="DM109" s="897"/>
      <c r="DN109" s="897"/>
      <c r="DO109" s="897"/>
      <c r="DP109" s="898"/>
      <c r="DQ109" s="896" t="s">
        <v>313</v>
      </c>
      <c r="DR109" s="897"/>
      <c r="DS109" s="897"/>
      <c r="DT109" s="897"/>
      <c r="DU109" s="898"/>
      <c r="DV109" s="896" t="s">
        <v>430</v>
      </c>
      <c r="DW109" s="897"/>
      <c r="DX109" s="897"/>
      <c r="DY109" s="897"/>
      <c r="DZ109" s="899"/>
    </row>
    <row r="110" spans="1:131" s="229" customFormat="1" ht="26.25" customHeight="1">
      <c r="A110" s="900" t="s">
        <v>432</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439455</v>
      </c>
      <c r="AB110" s="904"/>
      <c r="AC110" s="904"/>
      <c r="AD110" s="904"/>
      <c r="AE110" s="905"/>
      <c r="AF110" s="906">
        <v>518245</v>
      </c>
      <c r="AG110" s="904"/>
      <c r="AH110" s="904"/>
      <c r="AI110" s="904"/>
      <c r="AJ110" s="905"/>
      <c r="AK110" s="906">
        <v>536495</v>
      </c>
      <c r="AL110" s="904"/>
      <c r="AM110" s="904"/>
      <c r="AN110" s="904"/>
      <c r="AO110" s="905"/>
      <c r="AP110" s="907">
        <v>26</v>
      </c>
      <c r="AQ110" s="908"/>
      <c r="AR110" s="908"/>
      <c r="AS110" s="908"/>
      <c r="AT110" s="909"/>
      <c r="AU110" s="910" t="s">
        <v>75</v>
      </c>
      <c r="AV110" s="911"/>
      <c r="AW110" s="911"/>
      <c r="AX110" s="911"/>
      <c r="AY110" s="911"/>
      <c r="AZ110" s="933" t="s">
        <v>433</v>
      </c>
      <c r="BA110" s="901"/>
      <c r="BB110" s="901"/>
      <c r="BC110" s="901"/>
      <c r="BD110" s="901"/>
      <c r="BE110" s="901"/>
      <c r="BF110" s="901"/>
      <c r="BG110" s="901"/>
      <c r="BH110" s="901"/>
      <c r="BI110" s="901"/>
      <c r="BJ110" s="901"/>
      <c r="BK110" s="901"/>
      <c r="BL110" s="901"/>
      <c r="BM110" s="901"/>
      <c r="BN110" s="901"/>
      <c r="BO110" s="901"/>
      <c r="BP110" s="902"/>
      <c r="BQ110" s="934">
        <v>4451289</v>
      </c>
      <c r="BR110" s="935"/>
      <c r="BS110" s="935"/>
      <c r="BT110" s="935"/>
      <c r="BU110" s="935"/>
      <c r="BV110" s="935">
        <v>5520546</v>
      </c>
      <c r="BW110" s="935"/>
      <c r="BX110" s="935"/>
      <c r="BY110" s="935"/>
      <c r="BZ110" s="935"/>
      <c r="CA110" s="935">
        <v>5761353</v>
      </c>
      <c r="CB110" s="935"/>
      <c r="CC110" s="935"/>
      <c r="CD110" s="935"/>
      <c r="CE110" s="935"/>
      <c r="CF110" s="948">
        <v>279.5</v>
      </c>
      <c r="CG110" s="949"/>
      <c r="CH110" s="949"/>
      <c r="CI110" s="949"/>
      <c r="CJ110" s="949"/>
      <c r="CK110" s="950" t="s">
        <v>434</v>
      </c>
      <c r="CL110" s="951"/>
      <c r="CM110" s="933" t="s">
        <v>435</v>
      </c>
      <c r="CN110" s="901"/>
      <c r="CO110" s="901"/>
      <c r="CP110" s="901"/>
      <c r="CQ110" s="901"/>
      <c r="CR110" s="901"/>
      <c r="CS110" s="901"/>
      <c r="CT110" s="901"/>
      <c r="CU110" s="901"/>
      <c r="CV110" s="901"/>
      <c r="CW110" s="901"/>
      <c r="CX110" s="901"/>
      <c r="CY110" s="901"/>
      <c r="CZ110" s="901"/>
      <c r="DA110" s="901"/>
      <c r="DB110" s="901"/>
      <c r="DC110" s="901"/>
      <c r="DD110" s="901"/>
      <c r="DE110" s="901"/>
      <c r="DF110" s="902"/>
      <c r="DG110" s="934" t="s">
        <v>233</v>
      </c>
      <c r="DH110" s="935"/>
      <c r="DI110" s="935"/>
      <c r="DJ110" s="935"/>
      <c r="DK110" s="935"/>
      <c r="DL110" s="935" t="s">
        <v>233</v>
      </c>
      <c r="DM110" s="935"/>
      <c r="DN110" s="935"/>
      <c r="DO110" s="935"/>
      <c r="DP110" s="935"/>
      <c r="DQ110" s="935" t="s">
        <v>233</v>
      </c>
      <c r="DR110" s="935"/>
      <c r="DS110" s="935"/>
      <c r="DT110" s="935"/>
      <c r="DU110" s="935"/>
      <c r="DV110" s="936" t="s">
        <v>233</v>
      </c>
      <c r="DW110" s="936"/>
      <c r="DX110" s="936"/>
      <c r="DY110" s="936"/>
      <c r="DZ110" s="937"/>
    </row>
    <row r="111" spans="1:131" s="229" customFormat="1" ht="26.25" customHeight="1">
      <c r="A111" s="938" t="s">
        <v>436</v>
      </c>
      <c r="B111" s="939"/>
      <c r="C111" s="939"/>
      <c r="D111" s="939"/>
      <c r="E111" s="939"/>
      <c r="F111" s="939"/>
      <c r="G111" s="939"/>
      <c r="H111" s="939"/>
      <c r="I111" s="939"/>
      <c r="J111" s="939"/>
      <c r="K111" s="939"/>
      <c r="L111" s="939"/>
      <c r="M111" s="939"/>
      <c r="N111" s="939"/>
      <c r="O111" s="939"/>
      <c r="P111" s="939"/>
      <c r="Q111" s="939"/>
      <c r="R111" s="939"/>
      <c r="S111" s="939"/>
      <c r="T111" s="939"/>
      <c r="U111" s="939"/>
      <c r="V111" s="939"/>
      <c r="W111" s="939"/>
      <c r="X111" s="939"/>
      <c r="Y111" s="939"/>
      <c r="Z111" s="940"/>
      <c r="AA111" s="941" t="s">
        <v>233</v>
      </c>
      <c r="AB111" s="942"/>
      <c r="AC111" s="942"/>
      <c r="AD111" s="942"/>
      <c r="AE111" s="943"/>
      <c r="AF111" s="944" t="s">
        <v>233</v>
      </c>
      <c r="AG111" s="942"/>
      <c r="AH111" s="942"/>
      <c r="AI111" s="942"/>
      <c r="AJ111" s="943"/>
      <c r="AK111" s="944" t="s">
        <v>233</v>
      </c>
      <c r="AL111" s="942"/>
      <c r="AM111" s="942"/>
      <c r="AN111" s="942"/>
      <c r="AO111" s="943"/>
      <c r="AP111" s="945" t="s">
        <v>233</v>
      </c>
      <c r="AQ111" s="946"/>
      <c r="AR111" s="946"/>
      <c r="AS111" s="946"/>
      <c r="AT111" s="947"/>
      <c r="AU111" s="912"/>
      <c r="AV111" s="913"/>
      <c r="AW111" s="913"/>
      <c r="AX111" s="913"/>
      <c r="AY111" s="913"/>
      <c r="AZ111" s="926" t="s">
        <v>437</v>
      </c>
      <c r="BA111" s="927"/>
      <c r="BB111" s="927"/>
      <c r="BC111" s="927"/>
      <c r="BD111" s="927"/>
      <c r="BE111" s="927"/>
      <c r="BF111" s="927"/>
      <c r="BG111" s="927"/>
      <c r="BH111" s="927"/>
      <c r="BI111" s="927"/>
      <c r="BJ111" s="927"/>
      <c r="BK111" s="927"/>
      <c r="BL111" s="927"/>
      <c r="BM111" s="927"/>
      <c r="BN111" s="927"/>
      <c r="BO111" s="927"/>
      <c r="BP111" s="928"/>
      <c r="BQ111" s="929">
        <v>9042</v>
      </c>
      <c r="BR111" s="930"/>
      <c r="BS111" s="930"/>
      <c r="BT111" s="930"/>
      <c r="BU111" s="930"/>
      <c r="BV111" s="930">
        <v>6667</v>
      </c>
      <c r="BW111" s="930"/>
      <c r="BX111" s="930"/>
      <c r="BY111" s="930"/>
      <c r="BZ111" s="930"/>
      <c r="CA111" s="930">
        <v>4833</v>
      </c>
      <c r="CB111" s="930"/>
      <c r="CC111" s="930"/>
      <c r="CD111" s="930"/>
      <c r="CE111" s="930"/>
      <c r="CF111" s="924">
        <v>0.2</v>
      </c>
      <c r="CG111" s="925"/>
      <c r="CH111" s="925"/>
      <c r="CI111" s="925"/>
      <c r="CJ111" s="925"/>
      <c r="CK111" s="952"/>
      <c r="CL111" s="953"/>
      <c r="CM111" s="926" t="s">
        <v>438</v>
      </c>
      <c r="CN111" s="927"/>
      <c r="CO111" s="927"/>
      <c r="CP111" s="927"/>
      <c r="CQ111" s="927"/>
      <c r="CR111" s="927"/>
      <c r="CS111" s="927"/>
      <c r="CT111" s="927"/>
      <c r="CU111" s="927"/>
      <c r="CV111" s="927"/>
      <c r="CW111" s="927"/>
      <c r="CX111" s="927"/>
      <c r="CY111" s="927"/>
      <c r="CZ111" s="927"/>
      <c r="DA111" s="927"/>
      <c r="DB111" s="927"/>
      <c r="DC111" s="927"/>
      <c r="DD111" s="927"/>
      <c r="DE111" s="927"/>
      <c r="DF111" s="928"/>
      <c r="DG111" s="929" t="s">
        <v>233</v>
      </c>
      <c r="DH111" s="930"/>
      <c r="DI111" s="930"/>
      <c r="DJ111" s="930"/>
      <c r="DK111" s="930"/>
      <c r="DL111" s="930" t="s">
        <v>233</v>
      </c>
      <c r="DM111" s="930"/>
      <c r="DN111" s="930"/>
      <c r="DO111" s="930"/>
      <c r="DP111" s="930"/>
      <c r="DQ111" s="930" t="s">
        <v>233</v>
      </c>
      <c r="DR111" s="930"/>
      <c r="DS111" s="930"/>
      <c r="DT111" s="930"/>
      <c r="DU111" s="930"/>
      <c r="DV111" s="931" t="s">
        <v>233</v>
      </c>
      <c r="DW111" s="931"/>
      <c r="DX111" s="931"/>
      <c r="DY111" s="931"/>
      <c r="DZ111" s="932"/>
    </row>
    <row r="112" spans="1:131" s="229" customFormat="1" ht="26.25" customHeight="1">
      <c r="A112" s="956" t="s">
        <v>439</v>
      </c>
      <c r="B112" s="957"/>
      <c r="C112" s="927" t="s">
        <v>440</v>
      </c>
      <c r="D112" s="927"/>
      <c r="E112" s="927"/>
      <c r="F112" s="927"/>
      <c r="G112" s="927"/>
      <c r="H112" s="927"/>
      <c r="I112" s="927"/>
      <c r="J112" s="927"/>
      <c r="K112" s="927"/>
      <c r="L112" s="927"/>
      <c r="M112" s="927"/>
      <c r="N112" s="927"/>
      <c r="O112" s="927"/>
      <c r="P112" s="927"/>
      <c r="Q112" s="927"/>
      <c r="R112" s="927"/>
      <c r="S112" s="927"/>
      <c r="T112" s="927"/>
      <c r="U112" s="927"/>
      <c r="V112" s="927"/>
      <c r="W112" s="927"/>
      <c r="X112" s="927"/>
      <c r="Y112" s="927"/>
      <c r="Z112" s="928"/>
      <c r="AA112" s="962" t="s">
        <v>233</v>
      </c>
      <c r="AB112" s="963"/>
      <c r="AC112" s="963"/>
      <c r="AD112" s="963"/>
      <c r="AE112" s="964"/>
      <c r="AF112" s="965" t="s">
        <v>233</v>
      </c>
      <c r="AG112" s="963"/>
      <c r="AH112" s="963"/>
      <c r="AI112" s="963"/>
      <c r="AJ112" s="964"/>
      <c r="AK112" s="965" t="s">
        <v>233</v>
      </c>
      <c r="AL112" s="963"/>
      <c r="AM112" s="963"/>
      <c r="AN112" s="963"/>
      <c r="AO112" s="964"/>
      <c r="AP112" s="966" t="s">
        <v>233</v>
      </c>
      <c r="AQ112" s="967"/>
      <c r="AR112" s="967"/>
      <c r="AS112" s="967"/>
      <c r="AT112" s="968"/>
      <c r="AU112" s="912"/>
      <c r="AV112" s="913"/>
      <c r="AW112" s="913"/>
      <c r="AX112" s="913"/>
      <c r="AY112" s="913"/>
      <c r="AZ112" s="926" t="s">
        <v>441</v>
      </c>
      <c r="BA112" s="927"/>
      <c r="BB112" s="927"/>
      <c r="BC112" s="927"/>
      <c r="BD112" s="927"/>
      <c r="BE112" s="927"/>
      <c r="BF112" s="927"/>
      <c r="BG112" s="927"/>
      <c r="BH112" s="927"/>
      <c r="BI112" s="927"/>
      <c r="BJ112" s="927"/>
      <c r="BK112" s="927"/>
      <c r="BL112" s="927"/>
      <c r="BM112" s="927"/>
      <c r="BN112" s="927"/>
      <c r="BO112" s="927"/>
      <c r="BP112" s="928"/>
      <c r="BQ112" s="929">
        <v>60178</v>
      </c>
      <c r="BR112" s="930"/>
      <c r="BS112" s="930"/>
      <c r="BT112" s="930"/>
      <c r="BU112" s="930"/>
      <c r="BV112" s="930">
        <v>70973</v>
      </c>
      <c r="BW112" s="930"/>
      <c r="BX112" s="930"/>
      <c r="BY112" s="930"/>
      <c r="BZ112" s="930"/>
      <c r="CA112" s="930">
        <v>98569</v>
      </c>
      <c r="CB112" s="930"/>
      <c r="CC112" s="930"/>
      <c r="CD112" s="930"/>
      <c r="CE112" s="930"/>
      <c r="CF112" s="924">
        <v>4.8</v>
      </c>
      <c r="CG112" s="925"/>
      <c r="CH112" s="925"/>
      <c r="CI112" s="925"/>
      <c r="CJ112" s="925"/>
      <c r="CK112" s="952"/>
      <c r="CL112" s="953"/>
      <c r="CM112" s="926" t="s">
        <v>442</v>
      </c>
      <c r="CN112" s="927"/>
      <c r="CO112" s="927"/>
      <c r="CP112" s="927"/>
      <c r="CQ112" s="927"/>
      <c r="CR112" s="927"/>
      <c r="CS112" s="927"/>
      <c r="CT112" s="927"/>
      <c r="CU112" s="927"/>
      <c r="CV112" s="927"/>
      <c r="CW112" s="927"/>
      <c r="CX112" s="927"/>
      <c r="CY112" s="927"/>
      <c r="CZ112" s="927"/>
      <c r="DA112" s="927"/>
      <c r="DB112" s="927"/>
      <c r="DC112" s="927"/>
      <c r="DD112" s="927"/>
      <c r="DE112" s="927"/>
      <c r="DF112" s="928"/>
      <c r="DG112" s="929" t="s">
        <v>233</v>
      </c>
      <c r="DH112" s="930"/>
      <c r="DI112" s="930"/>
      <c r="DJ112" s="930"/>
      <c r="DK112" s="930"/>
      <c r="DL112" s="930" t="s">
        <v>233</v>
      </c>
      <c r="DM112" s="930"/>
      <c r="DN112" s="930"/>
      <c r="DO112" s="930"/>
      <c r="DP112" s="930"/>
      <c r="DQ112" s="930" t="s">
        <v>233</v>
      </c>
      <c r="DR112" s="930"/>
      <c r="DS112" s="930"/>
      <c r="DT112" s="930"/>
      <c r="DU112" s="930"/>
      <c r="DV112" s="931" t="s">
        <v>233</v>
      </c>
      <c r="DW112" s="931"/>
      <c r="DX112" s="931"/>
      <c r="DY112" s="931"/>
      <c r="DZ112" s="932"/>
    </row>
    <row r="113" spans="1:130" s="229" customFormat="1" ht="26.25" customHeight="1">
      <c r="A113" s="958"/>
      <c r="B113" s="959"/>
      <c r="C113" s="927" t="s">
        <v>443</v>
      </c>
      <c r="D113" s="927"/>
      <c r="E113" s="927"/>
      <c r="F113" s="927"/>
      <c r="G113" s="927"/>
      <c r="H113" s="927"/>
      <c r="I113" s="927"/>
      <c r="J113" s="927"/>
      <c r="K113" s="927"/>
      <c r="L113" s="927"/>
      <c r="M113" s="927"/>
      <c r="N113" s="927"/>
      <c r="O113" s="927"/>
      <c r="P113" s="927"/>
      <c r="Q113" s="927"/>
      <c r="R113" s="927"/>
      <c r="S113" s="927"/>
      <c r="T113" s="927"/>
      <c r="U113" s="927"/>
      <c r="V113" s="927"/>
      <c r="W113" s="927"/>
      <c r="X113" s="927"/>
      <c r="Y113" s="927"/>
      <c r="Z113" s="928"/>
      <c r="AA113" s="941">
        <v>19219</v>
      </c>
      <c r="AB113" s="942"/>
      <c r="AC113" s="942"/>
      <c r="AD113" s="942"/>
      <c r="AE113" s="943"/>
      <c r="AF113" s="944">
        <v>13180</v>
      </c>
      <c r="AG113" s="942"/>
      <c r="AH113" s="942"/>
      <c r="AI113" s="942"/>
      <c r="AJ113" s="943"/>
      <c r="AK113" s="944">
        <v>18692</v>
      </c>
      <c r="AL113" s="942"/>
      <c r="AM113" s="942"/>
      <c r="AN113" s="942"/>
      <c r="AO113" s="943"/>
      <c r="AP113" s="945">
        <v>0.9</v>
      </c>
      <c r="AQ113" s="946"/>
      <c r="AR113" s="946"/>
      <c r="AS113" s="946"/>
      <c r="AT113" s="947"/>
      <c r="AU113" s="912"/>
      <c r="AV113" s="913"/>
      <c r="AW113" s="913"/>
      <c r="AX113" s="913"/>
      <c r="AY113" s="913"/>
      <c r="AZ113" s="926" t="s">
        <v>444</v>
      </c>
      <c r="BA113" s="927"/>
      <c r="BB113" s="927"/>
      <c r="BC113" s="927"/>
      <c r="BD113" s="927"/>
      <c r="BE113" s="927"/>
      <c r="BF113" s="927"/>
      <c r="BG113" s="927"/>
      <c r="BH113" s="927"/>
      <c r="BI113" s="927"/>
      <c r="BJ113" s="927"/>
      <c r="BK113" s="927"/>
      <c r="BL113" s="927"/>
      <c r="BM113" s="927"/>
      <c r="BN113" s="927"/>
      <c r="BO113" s="927"/>
      <c r="BP113" s="928"/>
      <c r="BQ113" s="929">
        <v>115500</v>
      </c>
      <c r="BR113" s="930"/>
      <c r="BS113" s="930"/>
      <c r="BT113" s="930"/>
      <c r="BU113" s="930"/>
      <c r="BV113" s="930">
        <v>105683</v>
      </c>
      <c r="BW113" s="930"/>
      <c r="BX113" s="930"/>
      <c r="BY113" s="930"/>
      <c r="BZ113" s="930"/>
      <c r="CA113" s="930">
        <v>92195</v>
      </c>
      <c r="CB113" s="930"/>
      <c r="CC113" s="930"/>
      <c r="CD113" s="930"/>
      <c r="CE113" s="930"/>
      <c r="CF113" s="924">
        <v>4.5</v>
      </c>
      <c r="CG113" s="925"/>
      <c r="CH113" s="925"/>
      <c r="CI113" s="925"/>
      <c r="CJ113" s="925"/>
      <c r="CK113" s="952"/>
      <c r="CL113" s="953"/>
      <c r="CM113" s="926" t="s">
        <v>445</v>
      </c>
      <c r="CN113" s="927"/>
      <c r="CO113" s="927"/>
      <c r="CP113" s="927"/>
      <c r="CQ113" s="927"/>
      <c r="CR113" s="927"/>
      <c r="CS113" s="927"/>
      <c r="CT113" s="927"/>
      <c r="CU113" s="927"/>
      <c r="CV113" s="927"/>
      <c r="CW113" s="927"/>
      <c r="CX113" s="927"/>
      <c r="CY113" s="927"/>
      <c r="CZ113" s="927"/>
      <c r="DA113" s="927"/>
      <c r="DB113" s="927"/>
      <c r="DC113" s="927"/>
      <c r="DD113" s="927"/>
      <c r="DE113" s="927"/>
      <c r="DF113" s="928"/>
      <c r="DG113" s="962" t="s">
        <v>233</v>
      </c>
      <c r="DH113" s="963"/>
      <c r="DI113" s="963"/>
      <c r="DJ113" s="963"/>
      <c r="DK113" s="964"/>
      <c r="DL113" s="965">
        <v>6667</v>
      </c>
      <c r="DM113" s="963"/>
      <c r="DN113" s="963"/>
      <c r="DO113" s="963"/>
      <c r="DP113" s="964"/>
      <c r="DQ113" s="965">
        <v>4833</v>
      </c>
      <c r="DR113" s="963"/>
      <c r="DS113" s="963"/>
      <c r="DT113" s="963"/>
      <c r="DU113" s="964"/>
      <c r="DV113" s="966">
        <v>0.2</v>
      </c>
      <c r="DW113" s="967"/>
      <c r="DX113" s="967"/>
      <c r="DY113" s="967"/>
      <c r="DZ113" s="968"/>
    </row>
    <row r="114" spans="1:130" s="229" customFormat="1" ht="26.25" customHeight="1">
      <c r="A114" s="958"/>
      <c r="B114" s="959"/>
      <c r="C114" s="927" t="s">
        <v>446</v>
      </c>
      <c r="D114" s="927"/>
      <c r="E114" s="927"/>
      <c r="F114" s="927"/>
      <c r="G114" s="927"/>
      <c r="H114" s="927"/>
      <c r="I114" s="927"/>
      <c r="J114" s="927"/>
      <c r="K114" s="927"/>
      <c r="L114" s="927"/>
      <c r="M114" s="927"/>
      <c r="N114" s="927"/>
      <c r="O114" s="927"/>
      <c r="P114" s="927"/>
      <c r="Q114" s="927"/>
      <c r="R114" s="927"/>
      <c r="S114" s="927"/>
      <c r="T114" s="927"/>
      <c r="U114" s="927"/>
      <c r="V114" s="927"/>
      <c r="W114" s="927"/>
      <c r="X114" s="927"/>
      <c r="Y114" s="927"/>
      <c r="Z114" s="928"/>
      <c r="AA114" s="962">
        <v>8162</v>
      </c>
      <c r="AB114" s="963"/>
      <c r="AC114" s="963"/>
      <c r="AD114" s="963"/>
      <c r="AE114" s="964"/>
      <c r="AF114" s="965">
        <v>11237</v>
      </c>
      <c r="AG114" s="963"/>
      <c r="AH114" s="963"/>
      <c r="AI114" s="963"/>
      <c r="AJ114" s="964"/>
      <c r="AK114" s="965">
        <v>14997</v>
      </c>
      <c r="AL114" s="963"/>
      <c r="AM114" s="963"/>
      <c r="AN114" s="963"/>
      <c r="AO114" s="964"/>
      <c r="AP114" s="966">
        <v>0.7</v>
      </c>
      <c r="AQ114" s="967"/>
      <c r="AR114" s="967"/>
      <c r="AS114" s="967"/>
      <c r="AT114" s="968"/>
      <c r="AU114" s="912"/>
      <c r="AV114" s="913"/>
      <c r="AW114" s="913"/>
      <c r="AX114" s="913"/>
      <c r="AY114" s="913"/>
      <c r="AZ114" s="926" t="s">
        <v>447</v>
      </c>
      <c r="BA114" s="927"/>
      <c r="BB114" s="927"/>
      <c r="BC114" s="927"/>
      <c r="BD114" s="927"/>
      <c r="BE114" s="927"/>
      <c r="BF114" s="927"/>
      <c r="BG114" s="927"/>
      <c r="BH114" s="927"/>
      <c r="BI114" s="927"/>
      <c r="BJ114" s="927"/>
      <c r="BK114" s="927"/>
      <c r="BL114" s="927"/>
      <c r="BM114" s="927"/>
      <c r="BN114" s="927"/>
      <c r="BO114" s="927"/>
      <c r="BP114" s="928"/>
      <c r="BQ114" s="929">
        <v>648986</v>
      </c>
      <c r="BR114" s="930"/>
      <c r="BS114" s="930"/>
      <c r="BT114" s="930"/>
      <c r="BU114" s="930"/>
      <c r="BV114" s="930">
        <v>612046</v>
      </c>
      <c r="BW114" s="930"/>
      <c r="BX114" s="930"/>
      <c r="BY114" s="930"/>
      <c r="BZ114" s="930"/>
      <c r="CA114" s="930">
        <v>608195</v>
      </c>
      <c r="CB114" s="930"/>
      <c r="CC114" s="930"/>
      <c r="CD114" s="930"/>
      <c r="CE114" s="930"/>
      <c r="CF114" s="924">
        <v>29.5</v>
      </c>
      <c r="CG114" s="925"/>
      <c r="CH114" s="925"/>
      <c r="CI114" s="925"/>
      <c r="CJ114" s="925"/>
      <c r="CK114" s="952"/>
      <c r="CL114" s="953"/>
      <c r="CM114" s="926" t="s">
        <v>448</v>
      </c>
      <c r="CN114" s="927"/>
      <c r="CO114" s="927"/>
      <c r="CP114" s="927"/>
      <c r="CQ114" s="927"/>
      <c r="CR114" s="927"/>
      <c r="CS114" s="927"/>
      <c r="CT114" s="927"/>
      <c r="CU114" s="927"/>
      <c r="CV114" s="927"/>
      <c r="CW114" s="927"/>
      <c r="CX114" s="927"/>
      <c r="CY114" s="927"/>
      <c r="CZ114" s="927"/>
      <c r="DA114" s="927"/>
      <c r="DB114" s="927"/>
      <c r="DC114" s="927"/>
      <c r="DD114" s="927"/>
      <c r="DE114" s="927"/>
      <c r="DF114" s="928"/>
      <c r="DG114" s="962" t="s">
        <v>233</v>
      </c>
      <c r="DH114" s="963"/>
      <c r="DI114" s="963"/>
      <c r="DJ114" s="963"/>
      <c r="DK114" s="964"/>
      <c r="DL114" s="965" t="s">
        <v>233</v>
      </c>
      <c r="DM114" s="963"/>
      <c r="DN114" s="963"/>
      <c r="DO114" s="963"/>
      <c r="DP114" s="964"/>
      <c r="DQ114" s="965" t="s">
        <v>233</v>
      </c>
      <c r="DR114" s="963"/>
      <c r="DS114" s="963"/>
      <c r="DT114" s="963"/>
      <c r="DU114" s="964"/>
      <c r="DV114" s="966" t="s">
        <v>233</v>
      </c>
      <c r="DW114" s="967"/>
      <c r="DX114" s="967"/>
      <c r="DY114" s="967"/>
      <c r="DZ114" s="968"/>
    </row>
    <row r="115" spans="1:130" s="229" customFormat="1" ht="26.25" customHeight="1">
      <c r="A115" s="958"/>
      <c r="B115" s="959"/>
      <c r="C115" s="927" t="s">
        <v>449</v>
      </c>
      <c r="D115" s="927"/>
      <c r="E115" s="927"/>
      <c r="F115" s="927"/>
      <c r="G115" s="927"/>
      <c r="H115" s="927"/>
      <c r="I115" s="927"/>
      <c r="J115" s="927"/>
      <c r="K115" s="927"/>
      <c r="L115" s="927"/>
      <c r="M115" s="927"/>
      <c r="N115" s="927"/>
      <c r="O115" s="927"/>
      <c r="P115" s="927"/>
      <c r="Q115" s="927"/>
      <c r="R115" s="927"/>
      <c r="S115" s="927"/>
      <c r="T115" s="927"/>
      <c r="U115" s="927"/>
      <c r="V115" s="927"/>
      <c r="W115" s="927"/>
      <c r="X115" s="927"/>
      <c r="Y115" s="927"/>
      <c r="Z115" s="928"/>
      <c r="AA115" s="941">
        <v>2542</v>
      </c>
      <c r="AB115" s="942"/>
      <c r="AC115" s="942"/>
      <c r="AD115" s="942"/>
      <c r="AE115" s="943"/>
      <c r="AF115" s="944">
        <v>1834</v>
      </c>
      <c r="AG115" s="942"/>
      <c r="AH115" s="942"/>
      <c r="AI115" s="942"/>
      <c r="AJ115" s="943"/>
      <c r="AK115" s="944">
        <v>1431</v>
      </c>
      <c r="AL115" s="942"/>
      <c r="AM115" s="942"/>
      <c r="AN115" s="942"/>
      <c r="AO115" s="943"/>
      <c r="AP115" s="945">
        <v>0.1</v>
      </c>
      <c r="AQ115" s="946"/>
      <c r="AR115" s="946"/>
      <c r="AS115" s="946"/>
      <c r="AT115" s="947"/>
      <c r="AU115" s="912"/>
      <c r="AV115" s="913"/>
      <c r="AW115" s="913"/>
      <c r="AX115" s="913"/>
      <c r="AY115" s="913"/>
      <c r="AZ115" s="926" t="s">
        <v>450</v>
      </c>
      <c r="BA115" s="927"/>
      <c r="BB115" s="927"/>
      <c r="BC115" s="927"/>
      <c r="BD115" s="927"/>
      <c r="BE115" s="927"/>
      <c r="BF115" s="927"/>
      <c r="BG115" s="927"/>
      <c r="BH115" s="927"/>
      <c r="BI115" s="927"/>
      <c r="BJ115" s="927"/>
      <c r="BK115" s="927"/>
      <c r="BL115" s="927"/>
      <c r="BM115" s="927"/>
      <c r="BN115" s="927"/>
      <c r="BO115" s="927"/>
      <c r="BP115" s="928"/>
      <c r="BQ115" s="929" t="s">
        <v>233</v>
      </c>
      <c r="BR115" s="930"/>
      <c r="BS115" s="930"/>
      <c r="BT115" s="930"/>
      <c r="BU115" s="930"/>
      <c r="BV115" s="930" t="s">
        <v>233</v>
      </c>
      <c r="BW115" s="930"/>
      <c r="BX115" s="930"/>
      <c r="BY115" s="930"/>
      <c r="BZ115" s="930"/>
      <c r="CA115" s="930" t="s">
        <v>233</v>
      </c>
      <c r="CB115" s="930"/>
      <c r="CC115" s="930"/>
      <c r="CD115" s="930"/>
      <c r="CE115" s="930"/>
      <c r="CF115" s="924" t="s">
        <v>233</v>
      </c>
      <c r="CG115" s="925"/>
      <c r="CH115" s="925"/>
      <c r="CI115" s="925"/>
      <c r="CJ115" s="925"/>
      <c r="CK115" s="952"/>
      <c r="CL115" s="953"/>
      <c r="CM115" s="926" t="s">
        <v>451</v>
      </c>
      <c r="CN115" s="927"/>
      <c r="CO115" s="927"/>
      <c r="CP115" s="927"/>
      <c r="CQ115" s="927"/>
      <c r="CR115" s="927"/>
      <c r="CS115" s="927"/>
      <c r="CT115" s="927"/>
      <c r="CU115" s="927"/>
      <c r="CV115" s="927"/>
      <c r="CW115" s="927"/>
      <c r="CX115" s="927"/>
      <c r="CY115" s="927"/>
      <c r="CZ115" s="927"/>
      <c r="DA115" s="927"/>
      <c r="DB115" s="927"/>
      <c r="DC115" s="927"/>
      <c r="DD115" s="927"/>
      <c r="DE115" s="927"/>
      <c r="DF115" s="928"/>
      <c r="DG115" s="962" t="s">
        <v>233</v>
      </c>
      <c r="DH115" s="963"/>
      <c r="DI115" s="963"/>
      <c r="DJ115" s="963"/>
      <c r="DK115" s="964"/>
      <c r="DL115" s="965" t="s">
        <v>233</v>
      </c>
      <c r="DM115" s="963"/>
      <c r="DN115" s="963"/>
      <c r="DO115" s="963"/>
      <c r="DP115" s="964"/>
      <c r="DQ115" s="965" t="s">
        <v>233</v>
      </c>
      <c r="DR115" s="963"/>
      <c r="DS115" s="963"/>
      <c r="DT115" s="963"/>
      <c r="DU115" s="964"/>
      <c r="DV115" s="966" t="s">
        <v>233</v>
      </c>
      <c r="DW115" s="967"/>
      <c r="DX115" s="967"/>
      <c r="DY115" s="967"/>
      <c r="DZ115" s="968"/>
    </row>
    <row r="116" spans="1:130" s="229" customFormat="1" ht="26.25" customHeight="1">
      <c r="A116" s="960"/>
      <c r="B116" s="961"/>
      <c r="C116" s="969" t="s">
        <v>452</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62" t="s">
        <v>233</v>
      </c>
      <c r="AB116" s="963"/>
      <c r="AC116" s="963"/>
      <c r="AD116" s="963"/>
      <c r="AE116" s="964"/>
      <c r="AF116" s="965" t="s">
        <v>233</v>
      </c>
      <c r="AG116" s="963"/>
      <c r="AH116" s="963"/>
      <c r="AI116" s="963"/>
      <c r="AJ116" s="964"/>
      <c r="AK116" s="965" t="s">
        <v>233</v>
      </c>
      <c r="AL116" s="963"/>
      <c r="AM116" s="963"/>
      <c r="AN116" s="963"/>
      <c r="AO116" s="964"/>
      <c r="AP116" s="966" t="s">
        <v>233</v>
      </c>
      <c r="AQ116" s="967"/>
      <c r="AR116" s="967"/>
      <c r="AS116" s="967"/>
      <c r="AT116" s="968"/>
      <c r="AU116" s="912"/>
      <c r="AV116" s="913"/>
      <c r="AW116" s="913"/>
      <c r="AX116" s="913"/>
      <c r="AY116" s="913"/>
      <c r="AZ116" s="971" t="s">
        <v>453</v>
      </c>
      <c r="BA116" s="972"/>
      <c r="BB116" s="972"/>
      <c r="BC116" s="972"/>
      <c r="BD116" s="972"/>
      <c r="BE116" s="972"/>
      <c r="BF116" s="972"/>
      <c r="BG116" s="972"/>
      <c r="BH116" s="972"/>
      <c r="BI116" s="972"/>
      <c r="BJ116" s="972"/>
      <c r="BK116" s="972"/>
      <c r="BL116" s="972"/>
      <c r="BM116" s="972"/>
      <c r="BN116" s="972"/>
      <c r="BO116" s="972"/>
      <c r="BP116" s="973"/>
      <c r="BQ116" s="929" t="s">
        <v>233</v>
      </c>
      <c r="BR116" s="930"/>
      <c r="BS116" s="930"/>
      <c r="BT116" s="930"/>
      <c r="BU116" s="930"/>
      <c r="BV116" s="930" t="s">
        <v>233</v>
      </c>
      <c r="BW116" s="930"/>
      <c r="BX116" s="930"/>
      <c r="BY116" s="930"/>
      <c r="BZ116" s="930"/>
      <c r="CA116" s="930" t="s">
        <v>233</v>
      </c>
      <c r="CB116" s="930"/>
      <c r="CC116" s="930"/>
      <c r="CD116" s="930"/>
      <c r="CE116" s="930"/>
      <c r="CF116" s="924" t="s">
        <v>233</v>
      </c>
      <c r="CG116" s="925"/>
      <c r="CH116" s="925"/>
      <c r="CI116" s="925"/>
      <c r="CJ116" s="925"/>
      <c r="CK116" s="952"/>
      <c r="CL116" s="953"/>
      <c r="CM116" s="926" t="s">
        <v>454</v>
      </c>
      <c r="CN116" s="927"/>
      <c r="CO116" s="927"/>
      <c r="CP116" s="927"/>
      <c r="CQ116" s="927"/>
      <c r="CR116" s="927"/>
      <c r="CS116" s="927"/>
      <c r="CT116" s="927"/>
      <c r="CU116" s="927"/>
      <c r="CV116" s="927"/>
      <c r="CW116" s="927"/>
      <c r="CX116" s="927"/>
      <c r="CY116" s="927"/>
      <c r="CZ116" s="927"/>
      <c r="DA116" s="927"/>
      <c r="DB116" s="927"/>
      <c r="DC116" s="927"/>
      <c r="DD116" s="927"/>
      <c r="DE116" s="927"/>
      <c r="DF116" s="928"/>
      <c r="DG116" s="962" t="s">
        <v>233</v>
      </c>
      <c r="DH116" s="963"/>
      <c r="DI116" s="963"/>
      <c r="DJ116" s="963"/>
      <c r="DK116" s="964"/>
      <c r="DL116" s="965" t="s">
        <v>233</v>
      </c>
      <c r="DM116" s="963"/>
      <c r="DN116" s="963"/>
      <c r="DO116" s="963"/>
      <c r="DP116" s="964"/>
      <c r="DQ116" s="965" t="s">
        <v>233</v>
      </c>
      <c r="DR116" s="963"/>
      <c r="DS116" s="963"/>
      <c r="DT116" s="963"/>
      <c r="DU116" s="964"/>
      <c r="DV116" s="966" t="s">
        <v>233</v>
      </c>
      <c r="DW116" s="967"/>
      <c r="DX116" s="967"/>
      <c r="DY116" s="967"/>
      <c r="DZ116" s="968"/>
    </row>
    <row r="117" spans="1:130" s="229" customFormat="1" ht="26.25" customHeight="1">
      <c r="A117" s="916" t="s">
        <v>190</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1" t="s">
        <v>455</v>
      </c>
      <c r="Z117" s="898"/>
      <c r="AA117" s="982">
        <v>469378</v>
      </c>
      <c r="AB117" s="983"/>
      <c r="AC117" s="983"/>
      <c r="AD117" s="983"/>
      <c r="AE117" s="984"/>
      <c r="AF117" s="985">
        <v>544496</v>
      </c>
      <c r="AG117" s="983"/>
      <c r="AH117" s="983"/>
      <c r="AI117" s="983"/>
      <c r="AJ117" s="984"/>
      <c r="AK117" s="985">
        <v>571615</v>
      </c>
      <c r="AL117" s="983"/>
      <c r="AM117" s="983"/>
      <c r="AN117" s="983"/>
      <c r="AO117" s="984"/>
      <c r="AP117" s="986"/>
      <c r="AQ117" s="987"/>
      <c r="AR117" s="987"/>
      <c r="AS117" s="987"/>
      <c r="AT117" s="988"/>
      <c r="AU117" s="912"/>
      <c r="AV117" s="913"/>
      <c r="AW117" s="913"/>
      <c r="AX117" s="913"/>
      <c r="AY117" s="913"/>
      <c r="AZ117" s="978" t="s">
        <v>456</v>
      </c>
      <c r="BA117" s="979"/>
      <c r="BB117" s="979"/>
      <c r="BC117" s="979"/>
      <c r="BD117" s="979"/>
      <c r="BE117" s="979"/>
      <c r="BF117" s="979"/>
      <c r="BG117" s="979"/>
      <c r="BH117" s="979"/>
      <c r="BI117" s="979"/>
      <c r="BJ117" s="979"/>
      <c r="BK117" s="979"/>
      <c r="BL117" s="979"/>
      <c r="BM117" s="979"/>
      <c r="BN117" s="979"/>
      <c r="BO117" s="979"/>
      <c r="BP117" s="980"/>
      <c r="BQ117" s="929" t="s">
        <v>233</v>
      </c>
      <c r="BR117" s="930"/>
      <c r="BS117" s="930"/>
      <c r="BT117" s="930"/>
      <c r="BU117" s="930"/>
      <c r="BV117" s="930" t="s">
        <v>233</v>
      </c>
      <c r="BW117" s="930"/>
      <c r="BX117" s="930"/>
      <c r="BY117" s="930"/>
      <c r="BZ117" s="930"/>
      <c r="CA117" s="930" t="s">
        <v>233</v>
      </c>
      <c r="CB117" s="930"/>
      <c r="CC117" s="930"/>
      <c r="CD117" s="930"/>
      <c r="CE117" s="930"/>
      <c r="CF117" s="924" t="s">
        <v>233</v>
      </c>
      <c r="CG117" s="925"/>
      <c r="CH117" s="925"/>
      <c r="CI117" s="925"/>
      <c r="CJ117" s="925"/>
      <c r="CK117" s="952"/>
      <c r="CL117" s="953"/>
      <c r="CM117" s="926" t="s">
        <v>457</v>
      </c>
      <c r="CN117" s="927"/>
      <c r="CO117" s="927"/>
      <c r="CP117" s="927"/>
      <c r="CQ117" s="927"/>
      <c r="CR117" s="927"/>
      <c r="CS117" s="927"/>
      <c r="CT117" s="927"/>
      <c r="CU117" s="927"/>
      <c r="CV117" s="927"/>
      <c r="CW117" s="927"/>
      <c r="CX117" s="927"/>
      <c r="CY117" s="927"/>
      <c r="CZ117" s="927"/>
      <c r="DA117" s="927"/>
      <c r="DB117" s="927"/>
      <c r="DC117" s="927"/>
      <c r="DD117" s="927"/>
      <c r="DE117" s="927"/>
      <c r="DF117" s="928"/>
      <c r="DG117" s="962" t="s">
        <v>233</v>
      </c>
      <c r="DH117" s="963"/>
      <c r="DI117" s="963"/>
      <c r="DJ117" s="963"/>
      <c r="DK117" s="964"/>
      <c r="DL117" s="965" t="s">
        <v>233</v>
      </c>
      <c r="DM117" s="963"/>
      <c r="DN117" s="963"/>
      <c r="DO117" s="963"/>
      <c r="DP117" s="964"/>
      <c r="DQ117" s="965" t="s">
        <v>233</v>
      </c>
      <c r="DR117" s="963"/>
      <c r="DS117" s="963"/>
      <c r="DT117" s="963"/>
      <c r="DU117" s="964"/>
      <c r="DV117" s="966" t="s">
        <v>233</v>
      </c>
      <c r="DW117" s="967"/>
      <c r="DX117" s="967"/>
      <c r="DY117" s="967"/>
      <c r="DZ117" s="968"/>
    </row>
    <row r="118" spans="1:130" s="229" customFormat="1" ht="26.25" customHeight="1">
      <c r="A118" s="916" t="s">
        <v>431</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428</v>
      </c>
      <c r="AB118" s="897"/>
      <c r="AC118" s="897"/>
      <c r="AD118" s="897"/>
      <c r="AE118" s="898"/>
      <c r="AF118" s="896" t="s">
        <v>429</v>
      </c>
      <c r="AG118" s="897"/>
      <c r="AH118" s="897"/>
      <c r="AI118" s="897"/>
      <c r="AJ118" s="898"/>
      <c r="AK118" s="896" t="s">
        <v>313</v>
      </c>
      <c r="AL118" s="897"/>
      <c r="AM118" s="897"/>
      <c r="AN118" s="897"/>
      <c r="AO118" s="898"/>
      <c r="AP118" s="974" t="s">
        <v>430</v>
      </c>
      <c r="AQ118" s="975"/>
      <c r="AR118" s="975"/>
      <c r="AS118" s="975"/>
      <c r="AT118" s="976"/>
      <c r="AU118" s="912"/>
      <c r="AV118" s="913"/>
      <c r="AW118" s="913"/>
      <c r="AX118" s="913"/>
      <c r="AY118" s="913"/>
      <c r="AZ118" s="977" t="s">
        <v>458</v>
      </c>
      <c r="BA118" s="969"/>
      <c r="BB118" s="969"/>
      <c r="BC118" s="969"/>
      <c r="BD118" s="969"/>
      <c r="BE118" s="969"/>
      <c r="BF118" s="969"/>
      <c r="BG118" s="969"/>
      <c r="BH118" s="969"/>
      <c r="BI118" s="969"/>
      <c r="BJ118" s="969"/>
      <c r="BK118" s="969"/>
      <c r="BL118" s="969"/>
      <c r="BM118" s="969"/>
      <c r="BN118" s="969"/>
      <c r="BO118" s="969"/>
      <c r="BP118" s="970"/>
      <c r="BQ118" s="1003" t="s">
        <v>233</v>
      </c>
      <c r="BR118" s="1004"/>
      <c r="BS118" s="1004"/>
      <c r="BT118" s="1004"/>
      <c r="BU118" s="1004"/>
      <c r="BV118" s="1004" t="s">
        <v>233</v>
      </c>
      <c r="BW118" s="1004"/>
      <c r="BX118" s="1004"/>
      <c r="BY118" s="1004"/>
      <c r="BZ118" s="1004"/>
      <c r="CA118" s="1004" t="s">
        <v>233</v>
      </c>
      <c r="CB118" s="1004"/>
      <c r="CC118" s="1004"/>
      <c r="CD118" s="1004"/>
      <c r="CE118" s="1004"/>
      <c r="CF118" s="924" t="s">
        <v>233</v>
      </c>
      <c r="CG118" s="925"/>
      <c r="CH118" s="925"/>
      <c r="CI118" s="925"/>
      <c r="CJ118" s="925"/>
      <c r="CK118" s="952"/>
      <c r="CL118" s="953"/>
      <c r="CM118" s="926" t="s">
        <v>459</v>
      </c>
      <c r="CN118" s="927"/>
      <c r="CO118" s="927"/>
      <c r="CP118" s="927"/>
      <c r="CQ118" s="927"/>
      <c r="CR118" s="927"/>
      <c r="CS118" s="927"/>
      <c r="CT118" s="927"/>
      <c r="CU118" s="927"/>
      <c r="CV118" s="927"/>
      <c r="CW118" s="927"/>
      <c r="CX118" s="927"/>
      <c r="CY118" s="927"/>
      <c r="CZ118" s="927"/>
      <c r="DA118" s="927"/>
      <c r="DB118" s="927"/>
      <c r="DC118" s="927"/>
      <c r="DD118" s="927"/>
      <c r="DE118" s="927"/>
      <c r="DF118" s="928"/>
      <c r="DG118" s="962" t="s">
        <v>233</v>
      </c>
      <c r="DH118" s="963"/>
      <c r="DI118" s="963"/>
      <c r="DJ118" s="963"/>
      <c r="DK118" s="964"/>
      <c r="DL118" s="965" t="s">
        <v>233</v>
      </c>
      <c r="DM118" s="963"/>
      <c r="DN118" s="963"/>
      <c r="DO118" s="963"/>
      <c r="DP118" s="964"/>
      <c r="DQ118" s="965" t="s">
        <v>233</v>
      </c>
      <c r="DR118" s="963"/>
      <c r="DS118" s="963"/>
      <c r="DT118" s="963"/>
      <c r="DU118" s="964"/>
      <c r="DV118" s="966" t="s">
        <v>233</v>
      </c>
      <c r="DW118" s="967"/>
      <c r="DX118" s="967"/>
      <c r="DY118" s="967"/>
      <c r="DZ118" s="968"/>
    </row>
    <row r="119" spans="1:130" s="229" customFormat="1" ht="26.25" customHeight="1">
      <c r="A119" s="1060" t="s">
        <v>434</v>
      </c>
      <c r="B119" s="951"/>
      <c r="C119" s="933" t="s">
        <v>435</v>
      </c>
      <c r="D119" s="901"/>
      <c r="E119" s="901"/>
      <c r="F119" s="901"/>
      <c r="G119" s="901"/>
      <c r="H119" s="901"/>
      <c r="I119" s="901"/>
      <c r="J119" s="901"/>
      <c r="K119" s="901"/>
      <c r="L119" s="901"/>
      <c r="M119" s="901"/>
      <c r="N119" s="901"/>
      <c r="O119" s="901"/>
      <c r="P119" s="901"/>
      <c r="Q119" s="901"/>
      <c r="R119" s="901"/>
      <c r="S119" s="901"/>
      <c r="T119" s="901"/>
      <c r="U119" s="901"/>
      <c r="V119" s="901"/>
      <c r="W119" s="901"/>
      <c r="X119" s="901"/>
      <c r="Y119" s="901"/>
      <c r="Z119" s="902"/>
      <c r="AA119" s="903" t="s">
        <v>233</v>
      </c>
      <c r="AB119" s="904"/>
      <c r="AC119" s="904"/>
      <c r="AD119" s="904"/>
      <c r="AE119" s="905"/>
      <c r="AF119" s="906" t="s">
        <v>233</v>
      </c>
      <c r="AG119" s="904"/>
      <c r="AH119" s="904"/>
      <c r="AI119" s="904"/>
      <c r="AJ119" s="905"/>
      <c r="AK119" s="906" t="s">
        <v>233</v>
      </c>
      <c r="AL119" s="904"/>
      <c r="AM119" s="904"/>
      <c r="AN119" s="904"/>
      <c r="AO119" s="905"/>
      <c r="AP119" s="907" t="s">
        <v>233</v>
      </c>
      <c r="AQ119" s="908"/>
      <c r="AR119" s="908"/>
      <c r="AS119" s="908"/>
      <c r="AT119" s="909"/>
      <c r="AU119" s="914"/>
      <c r="AV119" s="915"/>
      <c r="AW119" s="915"/>
      <c r="AX119" s="915"/>
      <c r="AY119" s="915"/>
      <c r="AZ119" s="250" t="s">
        <v>190</v>
      </c>
      <c r="BA119" s="250"/>
      <c r="BB119" s="250"/>
      <c r="BC119" s="250"/>
      <c r="BD119" s="250"/>
      <c r="BE119" s="250"/>
      <c r="BF119" s="250"/>
      <c r="BG119" s="250"/>
      <c r="BH119" s="250"/>
      <c r="BI119" s="250"/>
      <c r="BJ119" s="250"/>
      <c r="BK119" s="250"/>
      <c r="BL119" s="250"/>
      <c r="BM119" s="250"/>
      <c r="BN119" s="250"/>
      <c r="BO119" s="981" t="s">
        <v>460</v>
      </c>
      <c r="BP119" s="1009"/>
      <c r="BQ119" s="1003">
        <v>5284995</v>
      </c>
      <c r="BR119" s="1004"/>
      <c r="BS119" s="1004"/>
      <c r="BT119" s="1004"/>
      <c r="BU119" s="1004"/>
      <c r="BV119" s="1004">
        <v>6315915</v>
      </c>
      <c r="BW119" s="1004"/>
      <c r="BX119" s="1004"/>
      <c r="BY119" s="1004"/>
      <c r="BZ119" s="1004"/>
      <c r="CA119" s="1004">
        <v>6565145</v>
      </c>
      <c r="CB119" s="1004"/>
      <c r="CC119" s="1004"/>
      <c r="CD119" s="1004"/>
      <c r="CE119" s="1004"/>
      <c r="CF119" s="1005"/>
      <c r="CG119" s="1006"/>
      <c r="CH119" s="1006"/>
      <c r="CI119" s="1006"/>
      <c r="CJ119" s="1007"/>
      <c r="CK119" s="954"/>
      <c r="CL119" s="955"/>
      <c r="CM119" s="977" t="s">
        <v>461</v>
      </c>
      <c r="CN119" s="969"/>
      <c r="CO119" s="969"/>
      <c r="CP119" s="969"/>
      <c r="CQ119" s="969"/>
      <c r="CR119" s="969"/>
      <c r="CS119" s="969"/>
      <c r="CT119" s="969"/>
      <c r="CU119" s="969"/>
      <c r="CV119" s="969"/>
      <c r="CW119" s="969"/>
      <c r="CX119" s="969"/>
      <c r="CY119" s="969"/>
      <c r="CZ119" s="969"/>
      <c r="DA119" s="969"/>
      <c r="DB119" s="969"/>
      <c r="DC119" s="969"/>
      <c r="DD119" s="969"/>
      <c r="DE119" s="969"/>
      <c r="DF119" s="970"/>
      <c r="DG119" s="1008" t="s">
        <v>233</v>
      </c>
      <c r="DH119" s="990"/>
      <c r="DI119" s="990"/>
      <c r="DJ119" s="990"/>
      <c r="DK119" s="991"/>
      <c r="DL119" s="989" t="s">
        <v>233</v>
      </c>
      <c r="DM119" s="990"/>
      <c r="DN119" s="990"/>
      <c r="DO119" s="990"/>
      <c r="DP119" s="991"/>
      <c r="DQ119" s="989" t="s">
        <v>233</v>
      </c>
      <c r="DR119" s="990"/>
      <c r="DS119" s="990"/>
      <c r="DT119" s="990"/>
      <c r="DU119" s="991"/>
      <c r="DV119" s="992" t="s">
        <v>233</v>
      </c>
      <c r="DW119" s="993"/>
      <c r="DX119" s="993"/>
      <c r="DY119" s="993"/>
      <c r="DZ119" s="994"/>
    </row>
    <row r="120" spans="1:130" s="229" customFormat="1" ht="26.25" customHeight="1">
      <c r="A120" s="1061"/>
      <c r="B120" s="953"/>
      <c r="C120" s="926" t="s">
        <v>438</v>
      </c>
      <c r="D120" s="927"/>
      <c r="E120" s="927"/>
      <c r="F120" s="927"/>
      <c r="G120" s="927"/>
      <c r="H120" s="927"/>
      <c r="I120" s="927"/>
      <c r="J120" s="927"/>
      <c r="K120" s="927"/>
      <c r="L120" s="927"/>
      <c r="M120" s="927"/>
      <c r="N120" s="927"/>
      <c r="O120" s="927"/>
      <c r="P120" s="927"/>
      <c r="Q120" s="927"/>
      <c r="R120" s="927"/>
      <c r="S120" s="927"/>
      <c r="T120" s="927"/>
      <c r="U120" s="927"/>
      <c r="V120" s="927"/>
      <c r="W120" s="927"/>
      <c r="X120" s="927"/>
      <c r="Y120" s="927"/>
      <c r="Z120" s="928"/>
      <c r="AA120" s="962">
        <v>2542</v>
      </c>
      <c r="AB120" s="963"/>
      <c r="AC120" s="963"/>
      <c r="AD120" s="963"/>
      <c r="AE120" s="964"/>
      <c r="AF120" s="965">
        <v>1834</v>
      </c>
      <c r="AG120" s="963"/>
      <c r="AH120" s="963"/>
      <c r="AI120" s="963"/>
      <c r="AJ120" s="964"/>
      <c r="AK120" s="965">
        <v>1431</v>
      </c>
      <c r="AL120" s="963"/>
      <c r="AM120" s="963"/>
      <c r="AN120" s="963"/>
      <c r="AO120" s="964"/>
      <c r="AP120" s="966">
        <v>0.1</v>
      </c>
      <c r="AQ120" s="967"/>
      <c r="AR120" s="967"/>
      <c r="AS120" s="967"/>
      <c r="AT120" s="968"/>
      <c r="AU120" s="995" t="s">
        <v>462</v>
      </c>
      <c r="AV120" s="996"/>
      <c r="AW120" s="996"/>
      <c r="AX120" s="996"/>
      <c r="AY120" s="997"/>
      <c r="AZ120" s="933" t="s">
        <v>463</v>
      </c>
      <c r="BA120" s="901"/>
      <c r="BB120" s="901"/>
      <c r="BC120" s="901"/>
      <c r="BD120" s="901"/>
      <c r="BE120" s="901"/>
      <c r="BF120" s="901"/>
      <c r="BG120" s="901"/>
      <c r="BH120" s="901"/>
      <c r="BI120" s="901"/>
      <c r="BJ120" s="901"/>
      <c r="BK120" s="901"/>
      <c r="BL120" s="901"/>
      <c r="BM120" s="901"/>
      <c r="BN120" s="901"/>
      <c r="BO120" s="901"/>
      <c r="BP120" s="902"/>
      <c r="BQ120" s="934">
        <v>1669505</v>
      </c>
      <c r="BR120" s="935"/>
      <c r="BS120" s="935"/>
      <c r="BT120" s="935"/>
      <c r="BU120" s="935"/>
      <c r="BV120" s="935">
        <v>1597843</v>
      </c>
      <c r="BW120" s="935"/>
      <c r="BX120" s="935"/>
      <c r="BY120" s="935"/>
      <c r="BZ120" s="935"/>
      <c r="CA120" s="935">
        <v>1716939</v>
      </c>
      <c r="CB120" s="935"/>
      <c r="CC120" s="935"/>
      <c r="CD120" s="935"/>
      <c r="CE120" s="935"/>
      <c r="CF120" s="948">
        <v>83.3</v>
      </c>
      <c r="CG120" s="949"/>
      <c r="CH120" s="949"/>
      <c r="CI120" s="949"/>
      <c r="CJ120" s="949"/>
      <c r="CK120" s="1010" t="s">
        <v>464</v>
      </c>
      <c r="CL120" s="1011"/>
      <c r="CM120" s="1011"/>
      <c r="CN120" s="1011"/>
      <c r="CO120" s="1012"/>
      <c r="CP120" s="1018" t="s">
        <v>409</v>
      </c>
      <c r="CQ120" s="1019"/>
      <c r="CR120" s="1019"/>
      <c r="CS120" s="1019"/>
      <c r="CT120" s="1019"/>
      <c r="CU120" s="1019"/>
      <c r="CV120" s="1019"/>
      <c r="CW120" s="1019"/>
      <c r="CX120" s="1019"/>
      <c r="CY120" s="1019"/>
      <c r="CZ120" s="1019"/>
      <c r="DA120" s="1019"/>
      <c r="DB120" s="1019"/>
      <c r="DC120" s="1019"/>
      <c r="DD120" s="1019"/>
      <c r="DE120" s="1019"/>
      <c r="DF120" s="1020"/>
      <c r="DG120" s="934">
        <v>60178</v>
      </c>
      <c r="DH120" s="935"/>
      <c r="DI120" s="935"/>
      <c r="DJ120" s="935"/>
      <c r="DK120" s="935"/>
      <c r="DL120" s="935">
        <v>69869</v>
      </c>
      <c r="DM120" s="935"/>
      <c r="DN120" s="935"/>
      <c r="DO120" s="935"/>
      <c r="DP120" s="935"/>
      <c r="DQ120" s="935">
        <v>74781</v>
      </c>
      <c r="DR120" s="935"/>
      <c r="DS120" s="935"/>
      <c r="DT120" s="935"/>
      <c r="DU120" s="935"/>
      <c r="DV120" s="936">
        <v>3.6</v>
      </c>
      <c r="DW120" s="936"/>
      <c r="DX120" s="936"/>
      <c r="DY120" s="936"/>
      <c r="DZ120" s="937"/>
    </row>
    <row r="121" spans="1:130" s="229" customFormat="1" ht="26.25" customHeight="1">
      <c r="A121" s="1061"/>
      <c r="B121" s="953"/>
      <c r="C121" s="978" t="s">
        <v>465</v>
      </c>
      <c r="D121" s="979"/>
      <c r="E121" s="979"/>
      <c r="F121" s="979"/>
      <c r="G121" s="979"/>
      <c r="H121" s="979"/>
      <c r="I121" s="979"/>
      <c r="J121" s="979"/>
      <c r="K121" s="979"/>
      <c r="L121" s="979"/>
      <c r="M121" s="979"/>
      <c r="N121" s="979"/>
      <c r="O121" s="979"/>
      <c r="P121" s="979"/>
      <c r="Q121" s="979"/>
      <c r="R121" s="979"/>
      <c r="S121" s="979"/>
      <c r="T121" s="979"/>
      <c r="U121" s="979"/>
      <c r="V121" s="979"/>
      <c r="W121" s="979"/>
      <c r="X121" s="979"/>
      <c r="Y121" s="979"/>
      <c r="Z121" s="980"/>
      <c r="AA121" s="962" t="s">
        <v>233</v>
      </c>
      <c r="AB121" s="963"/>
      <c r="AC121" s="963"/>
      <c r="AD121" s="963"/>
      <c r="AE121" s="964"/>
      <c r="AF121" s="965" t="s">
        <v>233</v>
      </c>
      <c r="AG121" s="963"/>
      <c r="AH121" s="963"/>
      <c r="AI121" s="963"/>
      <c r="AJ121" s="964"/>
      <c r="AK121" s="965" t="s">
        <v>233</v>
      </c>
      <c r="AL121" s="963"/>
      <c r="AM121" s="963"/>
      <c r="AN121" s="963"/>
      <c r="AO121" s="964"/>
      <c r="AP121" s="966" t="s">
        <v>233</v>
      </c>
      <c r="AQ121" s="967"/>
      <c r="AR121" s="967"/>
      <c r="AS121" s="967"/>
      <c r="AT121" s="968"/>
      <c r="AU121" s="998"/>
      <c r="AV121" s="999"/>
      <c r="AW121" s="999"/>
      <c r="AX121" s="999"/>
      <c r="AY121" s="1000"/>
      <c r="AZ121" s="926" t="s">
        <v>466</v>
      </c>
      <c r="BA121" s="927"/>
      <c r="BB121" s="927"/>
      <c r="BC121" s="927"/>
      <c r="BD121" s="927"/>
      <c r="BE121" s="927"/>
      <c r="BF121" s="927"/>
      <c r="BG121" s="927"/>
      <c r="BH121" s="927"/>
      <c r="BI121" s="927"/>
      <c r="BJ121" s="927"/>
      <c r="BK121" s="927"/>
      <c r="BL121" s="927"/>
      <c r="BM121" s="927"/>
      <c r="BN121" s="927"/>
      <c r="BO121" s="927"/>
      <c r="BP121" s="928"/>
      <c r="BQ121" s="929">
        <v>1744</v>
      </c>
      <c r="BR121" s="930"/>
      <c r="BS121" s="930"/>
      <c r="BT121" s="930"/>
      <c r="BU121" s="930"/>
      <c r="BV121" s="930">
        <v>127813</v>
      </c>
      <c r="BW121" s="930"/>
      <c r="BX121" s="930"/>
      <c r="BY121" s="930"/>
      <c r="BZ121" s="930"/>
      <c r="CA121" s="930">
        <v>123719</v>
      </c>
      <c r="CB121" s="930"/>
      <c r="CC121" s="930"/>
      <c r="CD121" s="930"/>
      <c r="CE121" s="930"/>
      <c r="CF121" s="924">
        <v>6</v>
      </c>
      <c r="CG121" s="925"/>
      <c r="CH121" s="925"/>
      <c r="CI121" s="925"/>
      <c r="CJ121" s="925"/>
      <c r="CK121" s="1013"/>
      <c r="CL121" s="1014"/>
      <c r="CM121" s="1014"/>
      <c r="CN121" s="1014"/>
      <c r="CO121" s="1015"/>
      <c r="CP121" s="1023" t="s">
        <v>412</v>
      </c>
      <c r="CQ121" s="1024"/>
      <c r="CR121" s="1024"/>
      <c r="CS121" s="1024"/>
      <c r="CT121" s="1024"/>
      <c r="CU121" s="1024"/>
      <c r="CV121" s="1024"/>
      <c r="CW121" s="1024"/>
      <c r="CX121" s="1024"/>
      <c r="CY121" s="1024"/>
      <c r="CZ121" s="1024"/>
      <c r="DA121" s="1024"/>
      <c r="DB121" s="1024"/>
      <c r="DC121" s="1024"/>
      <c r="DD121" s="1024"/>
      <c r="DE121" s="1024"/>
      <c r="DF121" s="1025"/>
      <c r="DG121" s="929" t="s">
        <v>233</v>
      </c>
      <c r="DH121" s="930"/>
      <c r="DI121" s="930"/>
      <c r="DJ121" s="930"/>
      <c r="DK121" s="930"/>
      <c r="DL121" s="930">
        <v>1104</v>
      </c>
      <c r="DM121" s="930"/>
      <c r="DN121" s="930"/>
      <c r="DO121" s="930"/>
      <c r="DP121" s="930"/>
      <c r="DQ121" s="930">
        <v>23788</v>
      </c>
      <c r="DR121" s="930"/>
      <c r="DS121" s="930"/>
      <c r="DT121" s="930"/>
      <c r="DU121" s="930"/>
      <c r="DV121" s="931">
        <v>1.2</v>
      </c>
      <c r="DW121" s="931"/>
      <c r="DX121" s="931"/>
      <c r="DY121" s="931"/>
      <c r="DZ121" s="932"/>
    </row>
    <row r="122" spans="1:130" s="229" customFormat="1" ht="26.25" customHeight="1">
      <c r="A122" s="1061"/>
      <c r="B122" s="953"/>
      <c r="C122" s="926" t="s">
        <v>448</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8"/>
      <c r="AA122" s="962" t="s">
        <v>233</v>
      </c>
      <c r="AB122" s="963"/>
      <c r="AC122" s="963"/>
      <c r="AD122" s="963"/>
      <c r="AE122" s="964"/>
      <c r="AF122" s="965" t="s">
        <v>233</v>
      </c>
      <c r="AG122" s="963"/>
      <c r="AH122" s="963"/>
      <c r="AI122" s="963"/>
      <c r="AJ122" s="964"/>
      <c r="AK122" s="965" t="s">
        <v>233</v>
      </c>
      <c r="AL122" s="963"/>
      <c r="AM122" s="963"/>
      <c r="AN122" s="963"/>
      <c r="AO122" s="964"/>
      <c r="AP122" s="966" t="s">
        <v>233</v>
      </c>
      <c r="AQ122" s="967"/>
      <c r="AR122" s="967"/>
      <c r="AS122" s="967"/>
      <c r="AT122" s="968"/>
      <c r="AU122" s="998"/>
      <c r="AV122" s="999"/>
      <c r="AW122" s="999"/>
      <c r="AX122" s="999"/>
      <c r="AY122" s="1000"/>
      <c r="AZ122" s="977" t="s">
        <v>467</v>
      </c>
      <c r="BA122" s="969"/>
      <c r="BB122" s="969"/>
      <c r="BC122" s="969"/>
      <c r="BD122" s="969"/>
      <c r="BE122" s="969"/>
      <c r="BF122" s="969"/>
      <c r="BG122" s="969"/>
      <c r="BH122" s="969"/>
      <c r="BI122" s="969"/>
      <c r="BJ122" s="969"/>
      <c r="BK122" s="969"/>
      <c r="BL122" s="969"/>
      <c r="BM122" s="969"/>
      <c r="BN122" s="969"/>
      <c r="BO122" s="969"/>
      <c r="BP122" s="970"/>
      <c r="BQ122" s="1003">
        <v>3525857</v>
      </c>
      <c r="BR122" s="1004"/>
      <c r="BS122" s="1004"/>
      <c r="BT122" s="1004"/>
      <c r="BU122" s="1004"/>
      <c r="BV122" s="1004">
        <v>3935351</v>
      </c>
      <c r="BW122" s="1004"/>
      <c r="BX122" s="1004"/>
      <c r="BY122" s="1004"/>
      <c r="BZ122" s="1004"/>
      <c r="CA122" s="1004">
        <v>4045877</v>
      </c>
      <c r="CB122" s="1004"/>
      <c r="CC122" s="1004"/>
      <c r="CD122" s="1004"/>
      <c r="CE122" s="1004"/>
      <c r="CF122" s="1021">
        <v>196.3</v>
      </c>
      <c r="CG122" s="1022"/>
      <c r="CH122" s="1022"/>
      <c r="CI122" s="1022"/>
      <c r="CJ122" s="1022"/>
      <c r="CK122" s="1013"/>
      <c r="CL122" s="1014"/>
      <c r="CM122" s="1014"/>
      <c r="CN122" s="1014"/>
      <c r="CO122" s="1015"/>
      <c r="CP122" s="1023" t="s">
        <v>410</v>
      </c>
      <c r="CQ122" s="1024"/>
      <c r="CR122" s="1024"/>
      <c r="CS122" s="1024"/>
      <c r="CT122" s="1024"/>
      <c r="CU122" s="1024"/>
      <c r="CV122" s="1024"/>
      <c r="CW122" s="1024"/>
      <c r="CX122" s="1024"/>
      <c r="CY122" s="1024"/>
      <c r="CZ122" s="1024"/>
      <c r="DA122" s="1024"/>
      <c r="DB122" s="1024"/>
      <c r="DC122" s="1024"/>
      <c r="DD122" s="1024"/>
      <c r="DE122" s="1024"/>
      <c r="DF122" s="1025"/>
      <c r="DG122" s="929" t="s">
        <v>233</v>
      </c>
      <c r="DH122" s="930"/>
      <c r="DI122" s="930"/>
      <c r="DJ122" s="930"/>
      <c r="DK122" s="930"/>
      <c r="DL122" s="930" t="s">
        <v>233</v>
      </c>
      <c r="DM122" s="930"/>
      <c r="DN122" s="930"/>
      <c r="DO122" s="930"/>
      <c r="DP122" s="930"/>
      <c r="DQ122" s="930" t="s">
        <v>233</v>
      </c>
      <c r="DR122" s="930"/>
      <c r="DS122" s="930"/>
      <c r="DT122" s="930"/>
      <c r="DU122" s="930"/>
      <c r="DV122" s="931" t="s">
        <v>233</v>
      </c>
      <c r="DW122" s="931"/>
      <c r="DX122" s="931"/>
      <c r="DY122" s="931"/>
      <c r="DZ122" s="932"/>
    </row>
    <row r="123" spans="1:130" s="229" customFormat="1" ht="26.25" customHeight="1">
      <c r="A123" s="1061"/>
      <c r="B123" s="953"/>
      <c r="C123" s="926" t="s">
        <v>454</v>
      </c>
      <c r="D123" s="927"/>
      <c r="E123" s="927"/>
      <c r="F123" s="927"/>
      <c r="G123" s="927"/>
      <c r="H123" s="927"/>
      <c r="I123" s="927"/>
      <c r="J123" s="927"/>
      <c r="K123" s="927"/>
      <c r="L123" s="927"/>
      <c r="M123" s="927"/>
      <c r="N123" s="927"/>
      <c r="O123" s="927"/>
      <c r="P123" s="927"/>
      <c r="Q123" s="927"/>
      <c r="R123" s="927"/>
      <c r="S123" s="927"/>
      <c r="T123" s="927"/>
      <c r="U123" s="927"/>
      <c r="V123" s="927"/>
      <c r="W123" s="927"/>
      <c r="X123" s="927"/>
      <c r="Y123" s="927"/>
      <c r="Z123" s="928"/>
      <c r="AA123" s="962" t="s">
        <v>233</v>
      </c>
      <c r="AB123" s="963"/>
      <c r="AC123" s="963"/>
      <c r="AD123" s="963"/>
      <c r="AE123" s="964"/>
      <c r="AF123" s="965" t="s">
        <v>233</v>
      </c>
      <c r="AG123" s="963"/>
      <c r="AH123" s="963"/>
      <c r="AI123" s="963"/>
      <c r="AJ123" s="964"/>
      <c r="AK123" s="965" t="s">
        <v>233</v>
      </c>
      <c r="AL123" s="963"/>
      <c r="AM123" s="963"/>
      <c r="AN123" s="963"/>
      <c r="AO123" s="964"/>
      <c r="AP123" s="966" t="s">
        <v>233</v>
      </c>
      <c r="AQ123" s="967"/>
      <c r="AR123" s="967"/>
      <c r="AS123" s="967"/>
      <c r="AT123" s="968"/>
      <c r="AU123" s="1001"/>
      <c r="AV123" s="1002"/>
      <c r="AW123" s="1002"/>
      <c r="AX123" s="1002"/>
      <c r="AY123" s="1002"/>
      <c r="AZ123" s="250" t="s">
        <v>190</v>
      </c>
      <c r="BA123" s="250"/>
      <c r="BB123" s="250"/>
      <c r="BC123" s="250"/>
      <c r="BD123" s="250"/>
      <c r="BE123" s="250"/>
      <c r="BF123" s="250"/>
      <c r="BG123" s="250"/>
      <c r="BH123" s="250"/>
      <c r="BI123" s="250"/>
      <c r="BJ123" s="250"/>
      <c r="BK123" s="250"/>
      <c r="BL123" s="250"/>
      <c r="BM123" s="250"/>
      <c r="BN123" s="250"/>
      <c r="BO123" s="981" t="s">
        <v>468</v>
      </c>
      <c r="BP123" s="1009"/>
      <c r="BQ123" s="1067">
        <v>5197106</v>
      </c>
      <c r="BR123" s="1068"/>
      <c r="BS123" s="1068"/>
      <c r="BT123" s="1068"/>
      <c r="BU123" s="1068"/>
      <c r="BV123" s="1068">
        <v>5661007</v>
      </c>
      <c r="BW123" s="1068"/>
      <c r="BX123" s="1068"/>
      <c r="BY123" s="1068"/>
      <c r="BZ123" s="1068"/>
      <c r="CA123" s="1068">
        <v>5886535</v>
      </c>
      <c r="CB123" s="1068"/>
      <c r="CC123" s="1068"/>
      <c r="CD123" s="1068"/>
      <c r="CE123" s="1068"/>
      <c r="CF123" s="1005"/>
      <c r="CG123" s="1006"/>
      <c r="CH123" s="1006"/>
      <c r="CI123" s="1006"/>
      <c r="CJ123" s="1007"/>
      <c r="CK123" s="1013"/>
      <c r="CL123" s="1014"/>
      <c r="CM123" s="1014"/>
      <c r="CN123" s="1014"/>
      <c r="CO123" s="1015"/>
      <c r="CP123" s="1023" t="s">
        <v>411</v>
      </c>
      <c r="CQ123" s="1024"/>
      <c r="CR123" s="1024"/>
      <c r="CS123" s="1024"/>
      <c r="CT123" s="1024"/>
      <c r="CU123" s="1024"/>
      <c r="CV123" s="1024"/>
      <c r="CW123" s="1024"/>
      <c r="CX123" s="1024"/>
      <c r="CY123" s="1024"/>
      <c r="CZ123" s="1024"/>
      <c r="DA123" s="1024"/>
      <c r="DB123" s="1024"/>
      <c r="DC123" s="1024"/>
      <c r="DD123" s="1024"/>
      <c r="DE123" s="1024"/>
      <c r="DF123" s="1025"/>
      <c r="DG123" s="962" t="s">
        <v>233</v>
      </c>
      <c r="DH123" s="963"/>
      <c r="DI123" s="963"/>
      <c r="DJ123" s="963"/>
      <c r="DK123" s="964"/>
      <c r="DL123" s="965" t="s">
        <v>233</v>
      </c>
      <c r="DM123" s="963"/>
      <c r="DN123" s="963"/>
      <c r="DO123" s="963"/>
      <c r="DP123" s="964"/>
      <c r="DQ123" s="965" t="s">
        <v>233</v>
      </c>
      <c r="DR123" s="963"/>
      <c r="DS123" s="963"/>
      <c r="DT123" s="963"/>
      <c r="DU123" s="964"/>
      <c r="DV123" s="966" t="s">
        <v>233</v>
      </c>
      <c r="DW123" s="967"/>
      <c r="DX123" s="967"/>
      <c r="DY123" s="967"/>
      <c r="DZ123" s="968"/>
    </row>
    <row r="124" spans="1:130" s="229" customFormat="1" ht="26.25" customHeight="1" thickBot="1">
      <c r="A124" s="1061"/>
      <c r="B124" s="953"/>
      <c r="C124" s="926" t="s">
        <v>457</v>
      </c>
      <c r="D124" s="927"/>
      <c r="E124" s="927"/>
      <c r="F124" s="927"/>
      <c r="G124" s="927"/>
      <c r="H124" s="927"/>
      <c r="I124" s="927"/>
      <c r="J124" s="927"/>
      <c r="K124" s="927"/>
      <c r="L124" s="927"/>
      <c r="M124" s="927"/>
      <c r="N124" s="927"/>
      <c r="O124" s="927"/>
      <c r="P124" s="927"/>
      <c r="Q124" s="927"/>
      <c r="R124" s="927"/>
      <c r="S124" s="927"/>
      <c r="T124" s="927"/>
      <c r="U124" s="927"/>
      <c r="V124" s="927"/>
      <c r="W124" s="927"/>
      <c r="X124" s="927"/>
      <c r="Y124" s="927"/>
      <c r="Z124" s="928"/>
      <c r="AA124" s="962" t="s">
        <v>233</v>
      </c>
      <c r="AB124" s="963"/>
      <c r="AC124" s="963"/>
      <c r="AD124" s="963"/>
      <c r="AE124" s="964"/>
      <c r="AF124" s="965" t="s">
        <v>233</v>
      </c>
      <c r="AG124" s="963"/>
      <c r="AH124" s="963"/>
      <c r="AI124" s="963"/>
      <c r="AJ124" s="964"/>
      <c r="AK124" s="965" t="s">
        <v>233</v>
      </c>
      <c r="AL124" s="963"/>
      <c r="AM124" s="963"/>
      <c r="AN124" s="963"/>
      <c r="AO124" s="964"/>
      <c r="AP124" s="966" t="s">
        <v>233</v>
      </c>
      <c r="AQ124" s="967"/>
      <c r="AR124" s="967"/>
      <c r="AS124" s="967"/>
      <c r="AT124" s="968"/>
      <c r="AU124" s="1063" t="s">
        <v>469</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v>4.5999999999999996</v>
      </c>
      <c r="BR124" s="1031"/>
      <c r="BS124" s="1031"/>
      <c r="BT124" s="1031"/>
      <c r="BU124" s="1031"/>
      <c r="BV124" s="1031">
        <v>31.3</v>
      </c>
      <c r="BW124" s="1031"/>
      <c r="BX124" s="1031"/>
      <c r="BY124" s="1031"/>
      <c r="BZ124" s="1031"/>
      <c r="CA124" s="1031">
        <v>32.9</v>
      </c>
      <c r="CB124" s="1031"/>
      <c r="CC124" s="1031"/>
      <c r="CD124" s="1031"/>
      <c r="CE124" s="1031"/>
      <c r="CF124" s="1032"/>
      <c r="CG124" s="1033"/>
      <c r="CH124" s="1033"/>
      <c r="CI124" s="1033"/>
      <c r="CJ124" s="1034"/>
      <c r="CK124" s="1016"/>
      <c r="CL124" s="1016"/>
      <c r="CM124" s="1016"/>
      <c r="CN124" s="1016"/>
      <c r="CO124" s="1017"/>
      <c r="CP124" s="1023" t="s">
        <v>470</v>
      </c>
      <c r="CQ124" s="1024"/>
      <c r="CR124" s="1024"/>
      <c r="CS124" s="1024"/>
      <c r="CT124" s="1024"/>
      <c r="CU124" s="1024"/>
      <c r="CV124" s="1024"/>
      <c r="CW124" s="1024"/>
      <c r="CX124" s="1024"/>
      <c r="CY124" s="1024"/>
      <c r="CZ124" s="1024"/>
      <c r="DA124" s="1024"/>
      <c r="DB124" s="1024"/>
      <c r="DC124" s="1024"/>
      <c r="DD124" s="1024"/>
      <c r="DE124" s="1024"/>
      <c r="DF124" s="1025"/>
      <c r="DG124" s="1008" t="s">
        <v>471</v>
      </c>
      <c r="DH124" s="990"/>
      <c r="DI124" s="990"/>
      <c r="DJ124" s="990"/>
      <c r="DK124" s="991"/>
      <c r="DL124" s="989" t="s">
        <v>471</v>
      </c>
      <c r="DM124" s="990"/>
      <c r="DN124" s="990"/>
      <c r="DO124" s="990"/>
      <c r="DP124" s="991"/>
      <c r="DQ124" s="989" t="s">
        <v>471</v>
      </c>
      <c r="DR124" s="990"/>
      <c r="DS124" s="990"/>
      <c r="DT124" s="990"/>
      <c r="DU124" s="991"/>
      <c r="DV124" s="992" t="s">
        <v>471</v>
      </c>
      <c r="DW124" s="993"/>
      <c r="DX124" s="993"/>
      <c r="DY124" s="993"/>
      <c r="DZ124" s="994"/>
    </row>
    <row r="125" spans="1:130" s="229" customFormat="1" ht="26.25" customHeight="1">
      <c r="A125" s="1061"/>
      <c r="B125" s="953"/>
      <c r="C125" s="926" t="s">
        <v>459</v>
      </c>
      <c r="D125" s="927"/>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8"/>
      <c r="AA125" s="962" t="s">
        <v>471</v>
      </c>
      <c r="AB125" s="963"/>
      <c r="AC125" s="963"/>
      <c r="AD125" s="963"/>
      <c r="AE125" s="964"/>
      <c r="AF125" s="965" t="s">
        <v>471</v>
      </c>
      <c r="AG125" s="963"/>
      <c r="AH125" s="963"/>
      <c r="AI125" s="963"/>
      <c r="AJ125" s="964"/>
      <c r="AK125" s="965" t="s">
        <v>471</v>
      </c>
      <c r="AL125" s="963"/>
      <c r="AM125" s="963"/>
      <c r="AN125" s="963"/>
      <c r="AO125" s="964"/>
      <c r="AP125" s="966" t="s">
        <v>471</v>
      </c>
      <c r="AQ125" s="967"/>
      <c r="AR125" s="967"/>
      <c r="AS125" s="967"/>
      <c r="AT125" s="968"/>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1026" t="s">
        <v>472</v>
      </c>
      <c r="CL125" s="1011"/>
      <c r="CM125" s="1011"/>
      <c r="CN125" s="1011"/>
      <c r="CO125" s="1012"/>
      <c r="CP125" s="933" t="s">
        <v>473</v>
      </c>
      <c r="CQ125" s="901"/>
      <c r="CR125" s="901"/>
      <c r="CS125" s="901"/>
      <c r="CT125" s="901"/>
      <c r="CU125" s="901"/>
      <c r="CV125" s="901"/>
      <c r="CW125" s="901"/>
      <c r="CX125" s="901"/>
      <c r="CY125" s="901"/>
      <c r="CZ125" s="901"/>
      <c r="DA125" s="901"/>
      <c r="DB125" s="901"/>
      <c r="DC125" s="901"/>
      <c r="DD125" s="901"/>
      <c r="DE125" s="901"/>
      <c r="DF125" s="902"/>
      <c r="DG125" s="934" t="s">
        <v>471</v>
      </c>
      <c r="DH125" s="935"/>
      <c r="DI125" s="935"/>
      <c r="DJ125" s="935"/>
      <c r="DK125" s="935"/>
      <c r="DL125" s="935" t="s">
        <v>471</v>
      </c>
      <c r="DM125" s="935"/>
      <c r="DN125" s="935"/>
      <c r="DO125" s="935"/>
      <c r="DP125" s="935"/>
      <c r="DQ125" s="935" t="s">
        <v>471</v>
      </c>
      <c r="DR125" s="935"/>
      <c r="DS125" s="935"/>
      <c r="DT125" s="935"/>
      <c r="DU125" s="935"/>
      <c r="DV125" s="936" t="s">
        <v>471</v>
      </c>
      <c r="DW125" s="936"/>
      <c r="DX125" s="936"/>
      <c r="DY125" s="936"/>
      <c r="DZ125" s="937"/>
    </row>
    <row r="126" spans="1:130" s="229" customFormat="1" ht="26.25" customHeight="1" thickBot="1">
      <c r="A126" s="1061"/>
      <c r="B126" s="953"/>
      <c r="C126" s="926" t="s">
        <v>461</v>
      </c>
      <c r="D126" s="927"/>
      <c r="E126" s="927"/>
      <c r="F126" s="927"/>
      <c r="G126" s="927"/>
      <c r="H126" s="927"/>
      <c r="I126" s="927"/>
      <c r="J126" s="927"/>
      <c r="K126" s="927"/>
      <c r="L126" s="927"/>
      <c r="M126" s="927"/>
      <c r="N126" s="927"/>
      <c r="O126" s="927"/>
      <c r="P126" s="927"/>
      <c r="Q126" s="927"/>
      <c r="R126" s="927"/>
      <c r="S126" s="927"/>
      <c r="T126" s="927"/>
      <c r="U126" s="927"/>
      <c r="V126" s="927"/>
      <c r="W126" s="927"/>
      <c r="X126" s="927"/>
      <c r="Y126" s="927"/>
      <c r="Z126" s="928"/>
      <c r="AA126" s="962" t="s">
        <v>471</v>
      </c>
      <c r="AB126" s="963"/>
      <c r="AC126" s="963"/>
      <c r="AD126" s="963"/>
      <c r="AE126" s="964"/>
      <c r="AF126" s="965" t="s">
        <v>471</v>
      </c>
      <c r="AG126" s="963"/>
      <c r="AH126" s="963"/>
      <c r="AI126" s="963"/>
      <c r="AJ126" s="964"/>
      <c r="AK126" s="965" t="s">
        <v>471</v>
      </c>
      <c r="AL126" s="963"/>
      <c r="AM126" s="963"/>
      <c r="AN126" s="963"/>
      <c r="AO126" s="964"/>
      <c r="AP126" s="966" t="s">
        <v>471</v>
      </c>
      <c r="AQ126" s="967"/>
      <c r="AR126" s="967"/>
      <c r="AS126" s="967"/>
      <c r="AT126" s="968"/>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1027"/>
      <c r="CL126" s="1014"/>
      <c r="CM126" s="1014"/>
      <c r="CN126" s="1014"/>
      <c r="CO126" s="1015"/>
      <c r="CP126" s="926" t="s">
        <v>474</v>
      </c>
      <c r="CQ126" s="927"/>
      <c r="CR126" s="927"/>
      <c r="CS126" s="927"/>
      <c r="CT126" s="927"/>
      <c r="CU126" s="927"/>
      <c r="CV126" s="927"/>
      <c r="CW126" s="927"/>
      <c r="CX126" s="927"/>
      <c r="CY126" s="927"/>
      <c r="CZ126" s="927"/>
      <c r="DA126" s="927"/>
      <c r="DB126" s="927"/>
      <c r="DC126" s="927"/>
      <c r="DD126" s="927"/>
      <c r="DE126" s="927"/>
      <c r="DF126" s="928"/>
      <c r="DG126" s="929" t="s">
        <v>471</v>
      </c>
      <c r="DH126" s="930"/>
      <c r="DI126" s="930"/>
      <c r="DJ126" s="930"/>
      <c r="DK126" s="930"/>
      <c r="DL126" s="930" t="s">
        <v>471</v>
      </c>
      <c r="DM126" s="930"/>
      <c r="DN126" s="930"/>
      <c r="DO126" s="930"/>
      <c r="DP126" s="930"/>
      <c r="DQ126" s="930" t="s">
        <v>471</v>
      </c>
      <c r="DR126" s="930"/>
      <c r="DS126" s="930"/>
      <c r="DT126" s="930"/>
      <c r="DU126" s="930"/>
      <c r="DV126" s="931" t="s">
        <v>471</v>
      </c>
      <c r="DW126" s="931"/>
      <c r="DX126" s="931"/>
      <c r="DY126" s="931"/>
      <c r="DZ126" s="932"/>
    </row>
    <row r="127" spans="1:130" s="229" customFormat="1" ht="26.25" customHeight="1">
      <c r="A127" s="1062"/>
      <c r="B127" s="955"/>
      <c r="C127" s="977" t="s">
        <v>475</v>
      </c>
      <c r="D127" s="969"/>
      <c r="E127" s="969"/>
      <c r="F127" s="969"/>
      <c r="G127" s="969"/>
      <c r="H127" s="969"/>
      <c r="I127" s="969"/>
      <c r="J127" s="969"/>
      <c r="K127" s="969"/>
      <c r="L127" s="969"/>
      <c r="M127" s="969"/>
      <c r="N127" s="969"/>
      <c r="O127" s="969"/>
      <c r="P127" s="969"/>
      <c r="Q127" s="969"/>
      <c r="R127" s="969"/>
      <c r="S127" s="969"/>
      <c r="T127" s="969"/>
      <c r="U127" s="969"/>
      <c r="V127" s="969"/>
      <c r="W127" s="969"/>
      <c r="X127" s="969"/>
      <c r="Y127" s="969"/>
      <c r="Z127" s="970"/>
      <c r="AA127" s="962" t="s">
        <v>471</v>
      </c>
      <c r="AB127" s="963"/>
      <c r="AC127" s="963"/>
      <c r="AD127" s="963"/>
      <c r="AE127" s="964"/>
      <c r="AF127" s="965" t="s">
        <v>471</v>
      </c>
      <c r="AG127" s="963"/>
      <c r="AH127" s="963"/>
      <c r="AI127" s="963"/>
      <c r="AJ127" s="964"/>
      <c r="AK127" s="965" t="s">
        <v>471</v>
      </c>
      <c r="AL127" s="963"/>
      <c r="AM127" s="963"/>
      <c r="AN127" s="963"/>
      <c r="AO127" s="964"/>
      <c r="AP127" s="966" t="s">
        <v>471</v>
      </c>
      <c r="AQ127" s="967"/>
      <c r="AR127" s="967"/>
      <c r="AS127" s="967"/>
      <c r="AT127" s="968"/>
      <c r="AU127" s="231"/>
      <c r="AV127" s="231"/>
      <c r="AW127" s="231"/>
      <c r="AX127" s="1035" t="s">
        <v>476</v>
      </c>
      <c r="AY127" s="1036"/>
      <c r="AZ127" s="1036"/>
      <c r="BA127" s="1036"/>
      <c r="BB127" s="1036"/>
      <c r="BC127" s="1036"/>
      <c r="BD127" s="1036"/>
      <c r="BE127" s="1037"/>
      <c r="BF127" s="1038" t="s">
        <v>477</v>
      </c>
      <c r="BG127" s="1036"/>
      <c r="BH127" s="1036"/>
      <c r="BI127" s="1036"/>
      <c r="BJ127" s="1036"/>
      <c r="BK127" s="1036"/>
      <c r="BL127" s="1037"/>
      <c r="BM127" s="1038" t="s">
        <v>478</v>
      </c>
      <c r="BN127" s="1036"/>
      <c r="BO127" s="1036"/>
      <c r="BP127" s="1036"/>
      <c r="BQ127" s="1036"/>
      <c r="BR127" s="1036"/>
      <c r="BS127" s="1037"/>
      <c r="BT127" s="1038" t="s">
        <v>479</v>
      </c>
      <c r="BU127" s="1036"/>
      <c r="BV127" s="1036"/>
      <c r="BW127" s="1036"/>
      <c r="BX127" s="1036"/>
      <c r="BY127" s="1036"/>
      <c r="BZ127" s="1059"/>
      <c r="CA127" s="231"/>
      <c r="CB127" s="231"/>
      <c r="CC127" s="231"/>
      <c r="CD127" s="254"/>
      <c r="CE127" s="254"/>
      <c r="CF127" s="254"/>
      <c r="CG127" s="231"/>
      <c r="CH127" s="231"/>
      <c r="CI127" s="231"/>
      <c r="CJ127" s="253"/>
      <c r="CK127" s="1027"/>
      <c r="CL127" s="1014"/>
      <c r="CM127" s="1014"/>
      <c r="CN127" s="1014"/>
      <c r="CO127" s="1015"/>
      <c r="CP127" s="926" t="s">
        <v>480</v>
      </c>
      <c r="CQ127" s="927"/>
      <c r="CR127" s="927"/>
      <c r="CS127" s="927"/>
      <c r="CT127" s="927"/>
      <c r="CU127" s="927"/>
      <c r="CV127" s="927"/>
      <c r="CW127" s="927"/>
      <c r="CX127" s="927"/>
      <c r="CY127" s="927"/>
      <c r="CZ127" s="927"/>
      <c r="DA127" s="927"/>
      <c r="DB127" s="927"/>
      <c r="DC127" s="927"/>
      <c r="DD127" s="927"/>
      <c r="DE127" s="927"/>
      <c r="DF127" s="928"/>
      <c r="DG127" s="929" t="s">
        <v>471</v>
      </c>
      <c r="DH127" s="930"/>
      <c r="DI127" s="930"/>
      <c r="DJ127" s="930"/>
      <c r="DK127" s="930"/>
      <c r="DL127" s="930" t="s">
        <v>471</v>
      </c>
      <c r="DM127" s="930"/>
      <c r="DN127" s="930"/>
      <c r="DO127" s="930"/>
      <c r="DP127" s="930"/>
      <c r="DQ127" s="930" t="s">
        <v>471</v>
      </c>
      <c r="DR127" s="930"/>
      <c r="DS127" s="930"/>
      <c r="DT127" s="930"/>
      <c r="DU127" s="930"/>
      <c r="DV127" s="931" t="s">
        <v>471</v>
      </c>
      <c r="DW127" s="931"/>
      <c r="DX127" s="931"/>
      <c r="DY127" s="931"/>
      <c r="DZ127" s="932"/>
    </row>
    <row r="128" spans="1:130" s="229" customFormat="1" ht="26.25" customHeight="1" thickBot="1">
      <c r="A128" s="1045" t="s">
        <v>481</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482</v>
      </c>
      <c r="X128" s="1047"/>
      <c r="Y128" s="1047"/>
      <c r="Z128" s="1048"/>
      <c r="AA128" s="1049">
        <v>1731</v>
      </c>
      <c r="AB128" s="1050"/>
      <c r="AC128" s="1050"/>
      <c r="AD128" s="1050"/>
      <c r="AE128" s="1051"/>
      <c r="AF128" s="1052">
        <v>12304</v>
      </c>
      <c r="AG128" s="1050"/>
      <c r="AH128" s="1050"/>
      <c r="AI128" s="1050"/>
      <c r="AJ128" s="1051"/>
      <c r="AK128" s="1052">
        <v>15286</v>
      </c>
      <c r="AL128" s="1050"/>
      <c r="AM128" s="1050"/>
      <c r="AN128" s="1050"/>
      <c r="AO128" s="1051"/>
      <c r="AP128" s="1053"/>
      <c r="AQ128" s="1054"/>
      <c r="AR128" s="1054"/>
      <c r="AS128" s="1054"/>
      <c r="AT128" s="1055"/>
      <c r="AU128" s="231"/>
      <c r="AV128" s="231"/>
      <c r="AW128" s="231"/>
      <c r="AX128" s="900" t="s">
        <v>483</v>
      </c>
      <c r="AY128" s="901"/>
      <c r="AZ128" s="901"/>
      <c r="BA128" s="901"/>
      <c r="BB128" s="901"/>
      <c r="BC128" s="901"/>
      <c r="BD128" s="901"/>
      <c r="BE128" s="902"/>
      <c r="BF128" s="1056" t="s">
        <v>484</v>
      </c>
      <c r="BG128" s="1057"/>
      <c r="BH128" s="1057"/>
      <c r="BI128" s="1057"/>
      <c r="BJ128" s="1057"/>
      <c r="BK128" s="1057"/>
      <c r="BL128" s="1058"/>
      <c r="BM128" s="1056">
        <v>15</v>
      </c>
      <c r="BN128" s="1057"/>
      <c r="BO128" s="1057"/>
      <c r="BP128" s="1057"/>
      <c r="BQ128" s="1057"/>
      <c r="BR128" s="1057"/>
      <c r="BS128" s="1058"/>
      <c r="BT128" s="1056">
        <v>20</v>
      </c>
      <c r="BU128" s="1057"/>
      <c r="BV128" s="1057"/>
      <c r="BW128" s="1057"/>
      <c r="BX128" s="1057"/>
      <c r="BY128" s="1057"/>
      <c r="BZ128" s="1080"/>
      <c r="CA128" s="254"/>
      <c r="CB128" s="254"/>
      <c r="CC128" s="254"/>
      <c r="CD128" s="254"/>
      <c r="CE128" s="254"/>
      <c r="CF128" s="254"/>
      <c r="CG128" s="231"/>
      <c r="CH128" s="231"/>
      <c r="CI128" s="231"/>
      <c r="CJ128" s="253"/>
      <c r="CK128" s="1028"/>
      <c r="CL128" s="1029"/>
      <c r="CM128" s="1029"/>
      <c r="CN128" s="1029"/>
      <c r="CO128" s="1030"/>
      <c r="CP128" s="1039" t="s">
        <v>485</v>
      </c>
      <c r="CQ128" s="726"/>
      <c r="CR128" s="726"/>
      <c r="CS128" s="726"/>
      <c r="CT128" s="726"/>
      <c r="CU128" s="726"/>
      <c r="CV128" s="726"/>
      <c r="CW128" s="726"/>
      <c r="CX128" s="726"/>
      <c r="CY128" s="726"/>
      <c r="CZ128" s="726"/>
      <c r="DA128" s="726"/>
      <c r="DB128" s="726"/>
      <c r="DC128" s="726"/>
      <c r="DD128" s="726"/>
      <c r="DE128" s="726"/>
      <c r="DF128" s="1040"/>
      <c r="DG128" s="1041" t="s">
        <v>484</v>
      </c>
      <c r="DH128" s="1042"/>
      <c r="DI128" s="1042"/>
      <c r="DJ128" s="1042"/>
      <c r="DK128" s="1042"/>
      <c r="DL128" s="1042" t="s">
        <v>484</v>
      </c>
      <c r="DM128" s="1042"/>
      <c r="DN128" s="1042"/>
      <c r="DO128" s="1042"/>
      <c r="DP128" s="1042"/>
      <c r="DQ128" s="1042" t="s">
        <v>484</v>
      </c>
      <c r="DR128" s="1042"/>
      <c r="DS128" s="1042"/>
      <c r="DT128" s="1042"/>
      <c r="DU128" s="1042"/>
      <c r="DV128" s="1043" t="s">
        <v>484</v>
      </c>
      <c r="DW128" s="1043"/>
      <c r="DX128" s="1043"/>
      <c r="DY128" s="1043"/>
      <c r="DZ128" s="1044"/>
    </row>
    <row r="129" spans="1:131" s="229" customFormat="1" ht="26.25" customHeight="1">
      <c r="A129" s="938" t="s">
        <v>109</v>
      </c>
      <c r="B129" s="939"/>
      <c r="C129" s="939"/>
      <c r="D129" s="939"/>
      <c r="E129" s="939"/>
      <c r="F129" s="939"/>
      <c r="G129" s="939"/>
      <c r="H129" s="939"/>
      <c r="I129" s="939"/>
      <c r="J129" s="939"/>
      <c r="K129" s="939"/>
      <c r="L129" s="939"/>
      <c r="M129" s="939"/>
      <c r="N129" s="939"/>
      <c r="O129" s="939"/>
      <c r="P129" s="939"/>
      <c r="Q129" s="939"/>
      <c r="R129" s="939"/>
      <c r="S129" s="939"/>
      <c r="T129" s="939"/>
      <c r="U129" s="939"/>
      <c r="V129" s="939"/>
      <c r="W129" s="1074" t="s">
        <v>486</v>
      </c>
      <c r="X129" s="1075"/>
      <c r="Y129" s="1075"/>
      <c r="Z129" s="1076"/>
      <c r="AA129" s="962">
        <v>2250298</v>
      </c>
      <c r="AB129" s="963"/>
      <c r="AC129" s="963"/>
      <c r="AD129" s="963"/>
      <c r="AE129" s="964"/>
      <c r="AF129" s="965">
        <v>2497092</v>
      </c>
      <c r="AG129" s="963"/>
      <c r="AH129" s="963"/>
      <c r="AI129" s="963"/>
      <c r="AJ129" s="964"/>
      <c r="AK129" s="965">
        <v>2476622</v>
      </c>
      <c r="AL129" s="963"/>
      <c r="AM129" s="963"/>
      <c r="AN129" s="963"/>
      <c r="AO129" s="964"/>
      <c r="AP129" s="1077"/>
      <c r="AQ129" s="1078"/>
      <c r="AR129" s="1078"/>
      <c r="AS129" s="1078"/>
      <c r="AT129" s="1079"/>
      <c r="AU129" s="232"/>
      <c r="AV129" s="232"/>
      <c r="AW129" s="232"/>
      <c r="AX129" s="1069" t="s">
        <v>487</v>
      </c>
      <c r="AY129" s="927"/>
      <c r="AZ129" s="927"/>
      <c r="BA129" s="927"/>
      <c r="BB129" s="927"/>
      <c r="BC129" s="927"/>
      <c r="BD129" s="927"/>
      <c r="BE129" s="928"/>
      <c r="BF129" s="1070" t="s">
        <v>484</v>
      </c>
      <c r="BG129" s="1071"/>
      <c r="BH129" s="1071"/>
      <c r="BI129" s="1071"/>
      <c r="BJ129" s="1071"/>
      <c r="BK129" s="1071"/>
      <c r="BL129" s="1072"/>
      <c r="BM129" s="1070">
        <v>20</v>
      </c>
      <c r="BN129" s="1071"/>
      <c r="BO129" s="1071"/>
      <c r="BP129" s="1071"/>
      <c r="BQ129" s="1071"/>
      <c r="BR129" s="1071"/>
      <c r="BS129" s="1072"/>
      <c r="BT129" s="1070">
        <v>30</v>
      </c>
      <c r="BU129" s="1071"/>
      <c r="BV129" s="1071"/>
      <c r="BW129" s="1071"/>
      <c r="BX129" s="1071"/>
      <c r="BY129" s="1071"/>
      <c r="BZ129" s="1073"/>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c r="A130" s="938" t="s">
        <v>488</v>
      </c>
      <c r="B130" s="939"/>
      <c r="C130" s="939"/>
      <c r="D130" s="939"/>
      <c r="E130" s="939"/>
      <c r="F130" s="939"/>
      <c r="G130" s="939"/>
      <c r="H130" s="939"/>
      <c r="I130" s="939"/>
      <c r="J130" s="939"/>
      <c r="K130" s="939"/>
      <c r="L130" s="939"/>
      <c r="M130" s="939"/>
      <c r="N130" s="939"/>
      <c r="O130" s="939"/>
      <c r="P130" s="939"/>
      <c r="Q130" s="939"/>
      <c r="R130" s="939"/>
      <c r="S130" s="939"/>
      <c r="T130" s="939"/>
      <c r="U130" s="939"/>
      <c r="V130" s="939"/>
      <c r="W130" s="1074" t="s">
        <v>489</v>
      </c>
      <c r="X130" s="1075"/>
      <c r="Y130" s="1075"/>
      <c r="Z130" s="1076"/>
      <c r="AA130" s="962">
        <v>353869</v>
      </c>
      <c r="AB130" s="963"/>
      <c r="AC130" s="963"/>
      <c r="AD130" s="963"/>
      <c r="AE130" s="964"/>
      <c r="AF130" s="965">
        <v>407255</v>
      </c>
      <c r="AG130" s="963"/>
      <c r="AH130" s="963"/>
      <c r="AI130" s="963"/>
      <c r="AJ130" s="964"/>
      <c r="AK130" s="965">
        <v>415112</v>
      </c>
      <c r="AL130" s="963"/>
      <c r="AM130" s="963"/>
      <c r="AN130" s="963"/>
      <c r="AO130" s="964"/>
      <c r="AP130" s="1077"/>
      <c r="AQ130" s="1078"/>
      <c r="AR130" s="1078"/>
      <c r="AS130" s="1078"/>
      <c r="AT130" s="1079"/>
      <c r="AU130" s="232"/>
      <c r="AV130" s="232"/>
      <c r="AW130" s="232"/>
      <c r="AX130" s="1069" t="s">
        <v>490</v>
      </c>
      <c r="AY130" s="927"/>
      <c r="AZ130" s="927"/>
      <c r="BA130" s="927"/>
      <c r="BB130" s="927"/>
      <c r="BC130" s="927"/>
      <c r="BD130" s="927"/>
      <c r="BE130" s="928"/>
      <c r="BF130" s="1105">
        <v>6.2</v>
      </c>
      <c r="BG130" s="1106"/>
      <c r="BH130" s="1106"/>
      <c r="BI130" s="1106"/>
      <c r="BJ130" s="1106"/>
      <c r="BK130" s="1106"/>
      <c r="BL130" s="1107"/>
      <c r="BM130" s="1105">
        <v>25</v>
      </c>
      <c r="BN130" s="1106"/>
      <c r="BO130" s="1106"/>
      <c r="BP130" s="1106"/>
      <c r="BQ130" s="1106"/>
      <c r="BR130" s="1106"/>
      <c r="BS130" s="1107"/>
      <c r="BT130" s="1105">
        <v>35</v>
      </c>
      <c r="BU130" s="1106"/>
      <c r="BV130" s="1106"/>
      <c r="BW130" s="1106"/>
      <c r="BX130" s="1106"/>
      <c r="BY130" s="1106"/>
      <c r="BZ130" s="1108"/>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491</v>
      </c>
      <c r="X131" s="1112"/>
      <c r="Y131" s="1112"/>
      <c r="Z131" s="1113"/>
      <c r="AA131" s="1008">
        <v>1896429</v>
      </c>
      <c r="AB131" s="990"/>
      <c r="AC131" s="990"/>
      <c r="AD131" s="990"/>
      <c r="AE131" s="991"/>
      <c r="AF131" s="989">
        <v>2089837</v>
      </c>
      <c r="AG131" s="990"/>
      <c r="AH131" s="990"/>
      <c r="AI131" s="990"/>
      <c r="AJ131" s="991"/>
      <c r="AK131" s="989">
        <v>2061510</v>
      </c>
      <c r="AL131" s="990"/>
      <c r="AM131" s="990"/>
      <c r="AN131" s="990"/>
      <c r="AO131" s="991"/>
      <c r="AP131" s="1114"/>
      <c r="AQ131" s="1115"/>
      <c r="AR131" s="1115"/>
      <c r="AS131" s="1115"/>
      <c r="AT131" s="1116"/>
      <c r="AU131" s="232"/>
      <c r="AV131" s="232"/>
      <c r="AW131" s="232"/>
      <c r="AX131" s="1087" t="s">
        <v>492</v>
      </c>
      <c r="AY131" s="726"/>
      <c r="AZ131" s="726"/>
      <c r="BA131" s="726"/>
      <c r="BB131" s="726"/>
      <c r="BC131" s="726"/>
      <c r="BD131" s="726"/>
      <c r="BE131" s="1040"/>
      <c r="BF131" s="1088">
        <v>32.9</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c r="A132" s="1094" t="s">
        <v>493</v>
      </c>
      <c r="B132" s="1095"/>
      <c r="C132" s="1095"/>
      <c r="D132" s="1095"/>
      <c r="E132" s="1095"/>
      <c r="F132" s="1095"/>
      <c r="G132" s="1095"/>
      <c r="H132" s="1095"/>
      <c r="I132" s="1095"/>
      <c r="J132" s="1095"/>
      <c r="K132" s="1095"/>
      <c r="L132" s="1095"/>
      <c r="M132" s="1095"/>
      <c r="N132" s="1095"/>
      <c r="O132" s="1095"/>
      <c r="P132" s="1095"/>
      <c r="Q132" s="1095"/>
      <c r="R132" s="1095"/>
      <c r="S132" s="1095"/>
      <c r="T132" s="1095"/>
      <c r="U132" s="1095"/>
      <c r="V132" s="1098" t="s">
        <v>494</v>
      </c>
      <c r="W132" s="1098"/>
      <c r="X132" s="1098"/>
      <c r="Y132" s="1098"/>
      <c r="Z132" s="1099"/>
      <c r="AA132" s="1100">
        <v>5.9995918640000001</v>
      </c>
      <c r="AB132" s="1101"/>
      <c r="AC132" s="1101"/>
      <c r="AD132" s="1101"/>
      <c r="AE132" s="1102"/>
      <c r="AF132" s="1103">
        <v>5.9783131410000001</v>
      </c>
      <c r="AG132" s="1101"/>
      <c r="AH132" s="1101"/>
      <c r="AI132" s="1101"/>
      <c r="AJ132" s="1102"/>
      <c r="AK132" s="1103">
        <v>6.8501729310000004</v>
      </c>
      <c r="AL132" s="1101"/>
      <c r="AM132" s="1101"/>
      <c r="AN132" s="1101"/>
      <c r="AO132" s="1102"/>
      <c r="AP132" s="1005"/>
      <c r="AQ132" s="1006"/>
      <c r="AR132" s="1006"/>
      <c r="AS132" s="1006"/>
      <c r="AT132" s="1104"/>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c r="A133" s="1096"/>
      <c r="B133" s="1097"/>
      <c r="C133" s="1097"/>
      <c r="D133" s="1097"/>
      <c r="E133" s="1097"/>
      <c r="F133" s="1097"/>
      <c r="G133" s="1097"/>
      <c r="H133" s="1097"/>
      <c r="I133" s="1097"/>
      <c r="J133" s="1097"/>
      <c r="K133" s="1097"/>
      <c r="L133" s="1097"/>
      <c r="M133" s="1097"/>
      <c r="N133" s="1097"/>
      <c r="O133" s="1097"/>
      <c r="P133" s="1097"/>
      <c r="Q133" s="1097"/>
      <c r="R133" s="1097"/>
      <c r="S133" s="1097"/>
      <c r="T133" s="1097"/>
      <c r="U133" s="1097"/>
      <c r="V133" s="1081" t="s">
        <v>495</v>
      </c>
      <c r="W133" s="1081"/>
      <c r="X133" s="1081"/>
      <c r="Y133" s="1081"/>
      <c r="Z133" s="1082"/>
      <c r="AA133" s="1083">
        <v>5.2</v>
      </c>
      <c r="AB133" s="1084"/>
      <c r="AC133" s="1084"/>
      <c r="AD133" s="1084"/>
      <c r="AE133" s="1085"/>
      <c r="AF133" s="1083">
        <v>5.6</v>
      </c>
      <c r="AG133" s="1084"/>
      <c r="AH133" s="1084"/>
      <c r="AI133" s="1084"/>
      <c r="AJ133" s="1085"/>
      <c r="AK133" s="1083">
        <v>6.2</v>
      </c>
      <c r="AL133" s="1084"/>
      <c r="AM133" s="1084"/>
      <c r="AN133" s="1084"/>
      <c r="AO133" s="1085"/>
      <c r="AP133" s="1032"/>
      <c r="AQ133" s="1033"/>
      <c r="AR133" s="1033"/>
      <c r="AS133" s="1033"/>
      <c r="AT133" s="1086"/>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25" hidden="1">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qhXQ4rLeeLJbORa0dYQJLICaBmmsziTzDChFoMym9abPH22J2GVj/SnGka43azdJoIWkDwnE2hsPrw6QoYerXw==" saltValue="gr9/eqhbsfVFXWTC2DXw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9" customWidth="1"/>
    <col min="121" max="121" width="0" style="258" hidden="1" customWidth="1"/>
    <col min="122" max="16384" width="9" style="258" hidden="1"/>
  </cols>
  <sheetData>
    <row r="1" spans="1:120">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row r="3" spans="1:120"/>
    <row r="4" spans="1:120"/>
    <row r="5" spans="1:120"/>
    <row r="6" spans="1:120"/>
    <row r="7" spans="1:120"/>
    <row r="8" spans="1:120"/>
    <row r="9" spans="1:120"/>
    <row r="10" spans="1:120"/>
    <row r="11" spans="1:120"/>
    <row r="12" spans="1:120"/>
    <row r="13" spans="1:120"/>
    <row r="14" spans="1:120"/>
    <row r="15" spans="1:120"/>
    <row r="16" spans="1:120">
      <c r="DP16" s="258"/>
    </row>
    <row r="17" spans="119:120">
      <c r="DP17" s="258"/>
    </row>
    <row r="18" spans="119:120"/>
    <row r="19" spans="119:120"/>
    <row r="20" spans="119:120">
      <c r="DO20" s="258"/>
      <c r="DP20" s="258"/>
    </row>
    <row r="21" spans="119:120">
      <c r="DP21" s="258"/>
    </row>
    <row r="22" spans="119:120"/>
    <row r="23" spans="119:120">
      <c r="DO23" s="258"/>
      <c r="DP23" s="258"/>
    </row>
    <row r="24" spans="119:120">
      <c r="DP24" s="258"/>
    </row>
    <row r="25" spans="119:120">
      <c r="DP25" s="258"/>
    </row>
    <row r="26" spans="119:120">
      <c r="DO26" s="258"/>
      <c r="DP26" s="258"/>
    </row>
    <row r="27" spans="119:120"/>
    <row r="28" spans="119:120">
      <c r="DO28" s="258"/>
      <c r="DP28" s="258"/>
    </row>
    <row r="29" spans="119:120">
      <c r="DP29" s="258"/>
    </row>
    <row r="30" spans="119:120"/>
    <row r="31" spans="119:120">
      <c r="DO31" s="258"/>
      <c r="DP31" s="258"/>
    </row>
    <row r="32" spans="119:120"/>
    <row r="33" spans="98:120">
      <c r="DO33" s="258"/>
      <c r="DP33" s="258"/>
    </row>
    <row r="34" spans="98:120">
      <c r="DM34" s="258"/>
    </row>
    <row r="35" spans="98:120">
      <c r="CT35" s="258"/>
      <c r="CU35" s="258"/>
      <c r="CV35" s="258"/>
      <c r="CY35" s="258"/>
      <c r="CZ35" s="258"/>
      <c r="DA35" s="258"/>
      <c r="DD35" s="258"/>
      <c r="DE35" s="258"/>
      <c r="DF35" s="258"/>
      <c r="DI35" s="258"/>
      <c r="DJ35" s="258"/>
      <c r="DK35" s="258"/>
      <c r="DM35" s="258"/>
      <c r="DN35" s="258"/>
      <c r="DO35" s="258"/>
      <c r="DP35" s="258"/>
    </row>
    <row r="36" spans="98:120"/>
    <row r="37" spans="98:120">
      <c r="CW37" s="258"/>
      <c r="DB37" s="258"/>
      <c r="DG37" s="258"/>
      <c r="DL37" s="258"/>
      <c r="DP37" s="258"/>
    </row>
    <row r="38" spans="98:120">
      <c r="CT38" s="258"/>
      <c r="CU38" s="258"/>
      <c r="CV38" s="258"/>
      <c r="CW38" s="258"/>
      <c r="CY38" s="258"/>
      <c r="CZ38" s="258"/>
      <c r="DA38" s="258"/>
      <c r="DB38" s="258"/>
      <c r="DD38" s="258"/>
      <c r="DE38" s="258"/>
      <c r="DF38" s="258"/>
      <c r="DG38" s="258"/>
      <c r="DI38" s="258"/>
      <c r="DJ38" s="258"/>
      <c r="DK38" s="258"/>
      <c r="DL38" s="258"/>
      <c r="DN38" s="258"/>
      <c r="DO38" s="258"/>
      <c r="DP38" s="258"/>
    </row>
    <row r="39" spans="98:120"/>
    <row r="40" spans="98:120"/>
    <row r="41" spans="98:120"/>
    <row r="42" spans="98:120"/>
    <row r="43" spans="98:120"/>
    <row r="44" spans="98:120"/>
    <row r="45" spans="98:120"/>
    <row r="46" spans="98:120"/>
    <row r="47" spans="98:120"/>
    <row r="48" spans="98:120"/>
    <row r="49" spans="22:120">
      <c r="DN49" s="258"/>
      <c r="DO49" s="258"/>
      <c r="DP49" s="25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8"/>
      <c r="CS63" s="258"/>
      <c r="CX63" s="258"/>
      <c r="DC63" s="258"/>
      <c r="DH63" s="258"/>
    </row>
    <row r="64" spans="22:120">
      <c r="V64" s="258"/>
    </row>
    <row r="65" spans="15:120">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c r="Q66" s="258"/>
      <c r="S66" s="258"/>
      <c r="U66" s="258"/>
      <c r="DM66" s="258"/>
    </row>
    <row r="67" spans="15:120">
      <c r="O67" s="258"/>
      <c r="P67" s="258"/>
      <c r="R67" s="258"/>
      <c r="T67" s="258"/>
      <c r="Y67" s="258"/>
      <c r="CT67" s="258"/>
      <c r="CV67" s="258"/>
      <c r="CW67" s="258"/>
      <c r="CY67" s="258"/>
      <c r="DA67" s="258"/>
      <c r="DB67" s="258"/>
      <c r="DD67" s="258"/>
      <c r="DF67" s="258"/>
      <c r="DG67" s="258"/>
      <c r="DI67" s="258"/>
      <c r="DK67" s="258"/>
      <c r="DL67" s="258"/>
      <c r="DN67" s="258"/>
      <c r="DO67" s="258"/>
      <c r="DP67" s="258"/>
    </row>
    <row r="68" spans="15:120"/>
    <row r="69" spans="15:120"/>
    <row r="70" spans="15:120"/>
    <row r="71" spans="15:120"/>
    <row r="72" spans="15:120">
      <c r="DP72" s="258"/>
    </row>
    <row r="73" spans="15:120">
      <c r="DP73" s="25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8"/>
      <c r="CX96" s="258"/>
      <c r="DC96" s="258"/>
      <c r="DH96" s="258"/>
    </row>
    <row r="97" spans="24:120">
      <c r="CS97" s="258"/>
      <c r="CX97" s="258"/>
      <c r="DC97" s="258"/>
      <c r="DH97" s="258"/>
      <c r="DP97" s="259" t="s">
        <v>496</v>
      </c>
    </row>
    <row r="98" spans="24:120" hidden="1">
      <c r="CS98" s="258"/>
      <c r="CX98" s="258"/>
      <c r="DC98" s="258"/>
      <c r="DH98" s="258"/>
    </row>
    <row r="99" spans="24:120" hidden="1">
      <c r="CS99" s="258"/>
      <c r="CX99" s="258"/>
      <c r="DC99" s="258"/>
      <c r="DH99" s="258"/>
    </row>
    <row r="101" spans="24:120" ht="12" hidden="1" customHeight="1">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c r="CU102" s="258"/>
      <c r="CZ102" s="258"/>
      <c r="DE102" s="258"/>
      <c r="DJ102" s="258"/>
      <c r="DM102" s="258"/>
    </row>
    <row r="103" spans="24:120" hidden="1">
      <c r="CT103" s="258"/>
      <c r="CV103" s="258"/>
      <c r="CW103" s="258"/>
      <c r="CY103" s="258"/>
      <c r="DA103" s="258"/>
      <c r="DB103" s="258"/>
      <c r="DD103" s="258"/>
      <c r="DF103" s="258"/>
      <c r="DG103" s="258"/>
      <c r="DI103" s="258"/>
      <c r="DK103" s="258"/>
      <c r="DL103" s="258"/>
      <c r="DM103" s="258"/>
      <c r="DN103" s="258"/>
      <c r="DO103" s="258"/>
      <c r="DP103" s="258"/>
    </row>
    <row r="104" spans="24:120" hidden="1">
      <c r="CV104" s="258"/>
      <c r="CW104" s="258"/>
      <c r="DA104" s="258"/>
      <c r="DB104" s="258"/>
      <c r="DF104" s="258"/>
      <c r="DG104" s="258"/>
      <c r="DK104" s="258"/>
      <c r="DL104" s="258"/>
      <c r="DN104" s="258"/>
      <c r="DO104" s="258"/>
      <c r="DP104" s="258"/>
    </row>
    <row r="105" spans="24:120" ht="12.75" hidden="1" customHeight="1"/>
  </sheetData>
  <sheetProtection algorithmName="SHA-512" hashValue="jCy4Nb0vuzyFMIR/f/2uJovpzWjBigJPh6EomcAUKM3n6jfQPbEz8f8MnSEww1sWCauf6kZtVArxB1db9nMmfw==" saltValue="/RBTpF+THYd2PD2mqAvJ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9" customWidth="1"/>
    <col min="117" max="16384" width="9" style="258" hidden="1"/>
  </cols>
  <sheetData>
    <row r="1" spans="2:116">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row r="3" spans="2:116"/>
    <row r="4" spans="2:116">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row r="7" spans="2:116"/>
    <row r="8" spans="2:116"/>
    <row r="9" spans="2:116"/>
    <row r="10" spans="2:116"/>
    <row r="11" spans="2:116"/>
    <row r="12" spans="2:116"/>
    <row r="13" spans="2:116"/>
    <row r="14" spans="2:116"/>
    <row r="15" spans="2:116"/>
    <row r="16" spans="2:116"/>
    <row r="17" spans="9:116"/>
    <row r="18" spans="9:116">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row r="20" spans="9:116"/>
    <row r="21" spans="9:116">
      <c r="DL21" s="258"/>
    </row>
    <row r="22" spans="9:116">
      <c r="DI22" s="258"/>
      <c r="DJ22" s="258"/>
      <c r="DK22" s="258"/>
      <c r="DL22" s="258"/>
    </row>
    <row r="23" spans="9:116">
      <c r="CY23" s="258"/>
      <c r="CZ23" s="258"/>
      <c r="DA23" s="258"/>
      <c r="DB23" s="258"/>
      <c r="DC23" s="258"/>
      <c r="DD23" s="258"/>
      <c r="DE23" s="258"/>
      <c r="DF23" s="258"/>
      <c r="DG23" s="258"/>
      <c r="DH23" s="258"/>
      <c r="DI23" s="258"/>
      <c r="DJ23" s="258"/>
      <c r="DK23" s="258"/>
      <c r="DL23" s="258"/>
    </row>
    <row r="24" spans="9:116"/>
    <row r="25" spans="9:116"/>
    <row r="26" spans="9:116"/>
    <row r="27" spans="9:116"/>
    <row r="28" spans="9:116"/>
    <row r="29" spans="9:116"/>
    <row r="30" spans="9:116"/>
    <row r="31" spans="9:116"/>
    <row r="32" spans="9:116"/>
    <row r="33" spans="15:116"/>
    <row r="34" spans="15:116"/>
    <row r="35" spans="15:116">
      <c r="CZ35" s="258"/>
      <c r="DA35" s="258"/>
      <c r="DB35" s="258"/>
      <c r="DC35" s="258"/>
      <c r="DD35" s="258"/>
      <c r="DE35" s="258"/>
      <c r="DF35" s="258"/>
      <c r="DG35" s="258"/>
      <c r="DH35" s="258"/>
      <c r="DI35" s="258"/>
      <c r="DJ35" s="258"/>
      <c r="DK35" s="258"/>
      <c r="DL35" s="258"/>
    </row>
    <row r="36" spans="15:116"/>
    <row r="37" spans="15:116">
      <c r="DL37" s="258"/>
    </row>
    <row r="38" spans="15:116">
      <c r="DI38" s="258"/>
      <c r="DJ38" s="258"/>
      <c r="DK38" s="258"/>
      <c r="DL38" s="258"/>
    </row>
    <row r="39" spans="15:116"/>
    <row r="40" spans="15:116"/>
    <row r="41" spans="15:116"/>
    <row r="42" spans="15:116"/>
    <row r="43" spans="15:116">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c r="DL44" s="258"/>
    </row>
    <row r="45" spans="15:116"/>
    <row r="46" spans="15:116">
      <c r="DA46" s="258"/>
      <c r="DB46" s="258"/>
      <c r="DC46" s="258"/>
      <c r="DD46" s="258"/>
      <c r="DE46" s="258"/>
      <c r="DF46" s="258"/>
      <c r="DG46" s="258"/>
      <c r="DH46" s="258"/>
      <c r="DI46" s="258"/>
      <c r="DJ46" s="258"/>
      <c r="DK46" s="258"/>
      <c r="DL46" s="258"/>
    </row>
    <row r="47" spans="15:116"/>
    <row r="48" spans="15:116"/>
    <row r="49" spans="104:116"/>
    <row r="50" spans="104:116">
      <c r="CZ50" s="258"/>
      <c r="DA50" s="258"/>
      <c r="DB50" s="258"/>
      <c r="DC50" s="258"/>
      <c r="DD50" s="258"/>
      <c r="DE50" s="258"/>
      <c r="DF50" s="258"/>
      <c r="DG50" s="258"/>
      <c r="DH50" s="258"/>
      <c r="DI50" s="258"/>
      <c r="DJ50" s="258"/>
      <c r="DK50" s="258"/>
      <c r="DL50" s="258"/>
    </row>
    <row r="51" spans="104:116"/>
    <row r="52" spans="104:116"/>
    <row r="53" spans="104:116">
      <c r="DL53" s="258"/>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8"/>
      <c r="DD67" s="258"/>
      <c r="DE67" s="258"/>
      <c r="DF67" s="258"/>
      <c r="DG67" s="258"/>
      <c r="DH67" s="258"/>
      <c r="DI67" s="258"/>
      <c r="DJ67" s="258"/>
      <c r="DK67" s="258"/>
      <c r="DL67" s="258"/>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2+uuogcHW3ZsrshvqutazrsCjw3s1z+rpVB2Yt4AsyAS30PaMq1dGMYX958QDNbumOUqtBtImvQz4/TXbiyqA==" saltValue="/hfHwlZIViVKmoptZZCnt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c r="AS1" s="261"/>
      <c r="AT1" s="261"/>
    </row>
    <row r="2" spans="1:46">
      <c r="AS2" s="261"/>
      <c r="AT2" s="261"/>
    </row>
    <row r="3" spans="1:46">
      <c r="AS3" s="261"/>
      <c r="AT3" s="261"/>
    </row>
    <row r="4" spans="1:46">
      <c r="AS4" s="261"/>
      <c r="AT4" s="261"/>
    </row>
    <row r="5" spans="1:46" ht="17.25">
      <c r="A5" s="262" t="s">
        <v>497</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498</v>
      </c>
      <c r="AL6" s="266"/>
      <c r="AM6" s="266"/>
      <c r="AN6" s="266"/>
      <c r="AO6" s="261"/>
      <c r="AP6" s="261"/>
      <c r="AQ6" s="261"/>
      <c r="AR6" s="261"/>
    </row>
    <row r="7" spans="1:46" ht="13.5" customHeight="1">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18" t="s">
        <v>499</v>
      </c>
      <c r="AP7" s="271"/>
      <c r="AQ7" s="272" t="s">
        <v>500</v>
      </c>
      <c r="AR7" s="273"/>
    </row>
    <row r="8" spans="1:46">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19"/>
      <c r="AP8" s="277" t="s">
        <v>501</v>
      </c>
      <c r="AQ8" s="278" t="s">
        <v>502</v>
      </c>
      <c r="AR8" s="279" t="s">
        <v>503</v>
      </c>
    </row>
    <row r="9" spans="1:46">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20" t="s">
        <v>504</v>
      </c>
      <c r="AL9" s="1121"/>
      <c r="AM9" s="1121"/>
      <c r="AN9" s="1122"/>
      <c r="AO9" s="280">
        <v>715075</v>
      </c>
      <c r="AP9" s="280">
        <v>195322</v>
      </c>
      <c r="AQ9" s="281">
        <v>255467</v>
      </c>
      <c r="AR9" s="282">
        <v>-23.5</v>
      </c>
    </row>
    <row r="10" spans="1:46" ht="13.5" customHeight="1">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20" t="s">
        <v>505</v>
      </c>
      <c r="AL10" s="1121"/>
      <c r="AM10" s="1121"/>
      <c r="AN10" s="1122"/>
      <c r="AO10" s="283">
        <v>83612</v>
      </c>
      <c r="AP10" s="283">
        <v>22839</v>
      </c>
      <c r="AQ10" s="284">
        <v>29275</v>
      </c>
      <c r="AR10" s="285">
        <v>-22</v>
      </c>
    </row>
    <row r="11" spans="1:46" ht="13.5" customHeight="1">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20" t="s">
        <v>506</v>
      </c>
      <c r="AL11" s="1121"/>
      <c r="AM11" s="1121"/>
      <c r="AN11" s="1122"/>
      <c r="AO11" s="283" t="s">
        <v>507</v>
      </c>
      <c r="AP11" s="283" t="s">
        <v>507</v>
      </c>
      <c r="AQ11" s="284">
        <v>3959</v>
      </c>
      <c r="AR11" s="285" t="s">
        <v>507</v>
      </c>
    </row>
    <row r="12" spans="1:46" ht="13.5" customHeight="1">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20" t="s">
        <v>508</v>
      </c>
      <c r="AL12" s="1121"/>
      <c r="AM12" s="1121"/>
      <c r="AN12" s="1122"/>
      <c r="AO12" s="283" t="s">
        <v>507</v>
      </c>
      <c r="AP12" s="283" t="s">
        <v>507</v>
      </c>
      <c r="AQ12" s="284" t="s">
        <v>507</v>
      </c>
      <c r="AR12" s="285" t="s">
        <v>507</v>
      </c>
    </row>
    <row r="13" spans="1:46" ht="13.5" customHeight="1">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20" t="s">
        <v>509</v>
      </c>
      <c r="AL13" s="1121"/>
      <c r="AM13" s="1121"/>
      <c r="AN13" s="1122"/>
      <c r="AO13" s="283">
        <v>58341</v>
      </c>
      <c r="AP13" s="283">
        <v>15936</v>
      </c>
      <c r="AQ13" s="284">
        <v>9349</v>
      </c>
      <c r="AR13" s="285">
        <v>70.5</v>
      </c>
    </row>
    <row r="14" spans="1:46" ht="13.5" customHeight="1">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20" t="s">
        <v>510</v>
      </c>
      <c r="AL14" s="1121"/>
      <c r="AM14" s="1121"/>
      <c r="AN14" s="1122"/>
      <c r="AO14" s="283">
        <v>59809</v>
      </c>
      <c r="AP14" s="283">
        <v>16337</v>
      </c>
      <c r="AQ14" s="284">
        <v>4659</v>
      </c>
      <c r="AR14" s="285">
        <v>250.7</v>
      </c>
    </row>
    <row r="15" spans="1:46" ht="13.5" customHeight="1">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23" t="s">
        <v>511</v>
      </c>
      <c r="AL15" s="1124"/>
      <c r="AM15" s="1124"/>
      <c r="AN15" s="1125"/>
      <c r="AO15" s="283">
        <v>-62943</v>
      </c>
      <c r="AP15" s="283">
        <v>-17193</v>
      </c>
      <c r="AQ15" s="284">
        <v>-18111</v>
      </c>
      <c r="AR15" s="285">
        <v>-5.0999999999999996</v>
      </c>
    </row>
    <row r="16" spans="1:46">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23" t="s">
        <v>190</v>
      </c>
      <c r="AL16" s="1124"/>
      <c r="AM16" s="1124"/>
      <c r="AN16" s="1125"/>
      <c r="AO16" s="283">
        <v>853894</v>
      </c>
      <c r="AP16" s="283">
        <v>233241</v>
      </c>
      <c r="AQ16" s="284">
        <v>284598</v>
      </c>
      <c r="AR16" s="285">
        <v>-18</v>
      </c>
    </row>
    <row r="17" spans="1:46">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512</v>
      </c>
      <c r="AL19" s="261"/>
      <c r="AM19" s="261"/>
      <c r="AN19" s="261"/>
      <c r="AO19" s="261"/>
      <c r="AP19" s="261"/>
      <c r="AQ19" s="261"/>
      <c r="AR19" s="261"/>
    </row>
    <row r="20" spans="1:46">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513</v>
      </c>
      <c r="AP20" s="292" t="s">
        <v>514</v>
      </c>
      <c r="AQ20" s="293" t="s">
        <v>515</v>
      </c>
      <c r="AR20" s="294"/>
    </row>
    <row r="21" spans="1:46" s="300" customFormat="1">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26" t="s">
        <v>516</v>
      </c>
      <c r="AL21" s="1127"/>
      <c r="AM21" s="1127"/>
      <c r="AN21" s="1128"/>
      <c r="AO21" s="296">
        <v>18.850000000000001</v>
      </c>
      <c r="AP21" s="297">
        <v>25.07</v>
      </c>
      <c r="AQ21" s="298">
        <v>-6.22</v>
      </c>
      <c r="AR21" s="266"/>
      <c r="AS21" s="299"/>
      <c r="AT21" s="295"/>
    </row>
    <row r="22" spans="1:46" s="300" customFormat="1">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26" t="s">
        <v>517</v>
      </c>
      <c r="AL22" s="1127"/>
      <c r="AM22" s="1127"/>
      <c r="AN22" s="1128"/>
      <c r="AO22" s="301">
        <v>94.4</v>
      </c>
      <c r="AP22" s="302">
        <v>94.5</v>
      </c>
      <c r="AQ22" s="303">
        <v>-0.1</v>
      </c>
      <c r="AR22" s="287"/>
      <c r="AS22" s="299"/>
      <c r="AT22" s="295"/>
    </row>
    <row r="23" spans="1:46" s="300" customFormat="1">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c r="A26" s="1117" t="s">
        <v>518</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c r="AT26" s="266"/>
    </row>
    <row r="27" spans="1:46">
      <c r="A27" s="308"/>
      <c r="AO27" s="261"/>
      <c r="AP27" s="261"/>
      <c r="AQ27" s="261"/>
      <c r="AR27" s="261"/>
      <c r="AS27" s="261"/>
      <c r="AT27" s="261"/>
    </row>
    <row r="28" spans="1:46" ht="17.25">
      <c r="A28" s="262" t="s">
        <v>519</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520</v>
      </c>
      <c r="AL29" s="266"/>
      <c r="AM29" s="266"/>
      <c r="AN29" s="266"/>
      <c r="AO29" s="261"/>
      <c r="AP29" s="261"/>
      <c r="AQ29" s="261"/>
      <c r="AR29" s="261"/>
      <c r="AS29" s="310"/>
    </row>
    <row r="30" spans="1:46" ht="13.5" customHeight="1">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18" t="s">
        <v>499</v>
      </c>
      <c r="AP30" s="271"/>
      <c r="AQ30" s="272" t="s">
        <v>500</v>
      </c>
      <c r="AR30" s="273"/>
    </row>
    <row r="31" spans="1:46">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19"/>
      <c r="AP31" s="277" t="s">
        <v>501</v>
      </c>
      <c r="AQ31" s="278" t="s">
        <v>502</v>
      </c>
      <c r="AR31" s="279" t="s">
        <v>503</v>
      </c>
    </row>
    <row r="32" spans="1:46" ht="27" customHeight="1">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34" t="s">
        <v>521</v>
      </c>
      <c r="AL32" s="1135"/>
      <c r="AM32" s="1135"/>
      <c r="AN32" s="1136"/>
      <c r="AO32" s="311">
        <v>536495</v>
      </c>
      <c r="AP32" s="311">
        <v>146543</v>
      </c>
      <c r="AQ32" s="312">
        <v>156764</v>
      </c>
      <c r="AR32" s="313">
        <v>-6.5</v>
      </c>
    </row>
    <row r="33" spans="1:46" ht="13.5" customHeight="1">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34" t="s">
        <v>522</v>
      </c>
      <c r="AL33" s="1135"/>
      <c r="AM33" s="1135"/>
      <c r="AN33" s="1136"/>
      <c r="AO33" s="311" t="s">
        <v>507</v>
      </c>
      <c r="AP33" s="311" t="s">
        <v>507</v>
      </c>
      <c r="AQ33" s="312" t="s">
        <v>507</v>
      </c>
      <c r="AR33" s="313" t="s">
        <v>507</v>
      </c>
    </row>
    <row r="34" spans="1:46" ht="27" customHeight="1">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34" t="s">
        <v>523</v>
      </c>
      <c r="AL34" s="1135"/>
      <c r="AM34" s="1135"/>
      <c r="AN34" s="1136"/>
      <c r="AO34" s="311" t="s">
        <v>507</v>
      </c>
      <c r="AP34" s="311" t="s">
        <v>507</v>
      </c>
      <c r="AQ34" s="312" t="s">
        <v>507</v>
      </c>
      <c r="AR34" s="313" t="s">
        <v>507</v>
      </c>
    </row>
    <row r="35" spans="1:46" ht="27" customHeight="1">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34" t="s">
        <v>524</v>
      </c>
      <c r="AL35" s="1135"/>
      <c r="AM35" s="1135"/>
      <c r="AN35" s="1136"/>
      <c r="AO35" s="311">
        <v>18692</v>
      </c>
      <c r="AP35" s="311">
        <v>5106</v>
      </c>
      <c r="AQ35" s="312">
        <v>30923</v>
      </c>
      <c r="AR35" s="313">
        <v>-83.5</v>
      </c>
    </row>
    <row r="36" spans="1:46" ht="27" customHeight="1">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34" t="s">
        <v>525</v>
      </c>
      <c r="AL36" s="1135"/>
      <c r="AM36" s="1135"/>
      <c r="AN36" s="1136"/>
      <c r="AO36" s="311">
        <v>14997</v>
      </c>
      <c r="AP36" s="311">
        <v>4096</v>
      </c>
      <c r="AQ36" s="312">
        <v>4657</v>
      </c>
      <c r="AR36" s="313">
        <v>-12</v>
      </c>
    </row>
    <row r="37" spans="1:46" ht="13.5" customHeight="1">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34" t="s">
        <v>526</v>
      </c>
      <c r="AL37" s="1135"/>
      <c r="AM37" s="1135"/>
      <c r="AN37" s="1136"/>
      <c r="AO37" s="311">
        <v>1431</v>
      </c>
      <c r="AP37" s="311">
        <v>391</v>
      </c>
      <c r="AQ37" s="312">
        <v>888</v>
      </c>
      <c r="AR37" s="313">
        <v>-56</v>
      </c>
    </row>
    <row r="38" spans="1:46" ht="27" customHeight="1">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37" t="s">
        <v>527</v>
      </c>
      <c r="AL38" s="1138"/>
      <c r="AM38" s="1138"/>
      <c r="AN38" s="1139"/>
      <c r="AO38" s="314" t="s">
        <v>507</v>
      </c>
      <c r="AP38" s="314" t="s">
        <v>507</v>
      </c>
      <c r="AQ38" s="315">
        <v>21</v>
      </c>
      <c r="AR38" s="303" t="s">
        <v>507</v>
      </c>
      <c r="AS38" s="310"/>
    </row>
    <row r="39" spans="1:46">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37" t="s">
        <v>528</v>
      </c>
      <c r="AL39" s="1138"/>
      <c r="AM39" s="1138"/>
      <c r="AN39" s="1139"/>
      <c r="AO39" s="311">
        <v>-15286</v>
      </c>
      <c r="AP39" s="311">
        <v>-4175</v>
      </c>
      <c r="AQ39" s="312">
        <v>-6724</v>
      </c>
      <c r="AR39" s="313">
        <v>-37.9</v>
      </c>
      <c r="AS39" s="310"/>
    </row>
    <row r="40" spans="1:46" ht="27" customHeight="1">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34" t="s">
        <v>529</v>
      </c>
      <c r="AL40" s="1135"/>
      <c r="AM40" s="1135"/>
      <c r="AN40" s="1136"/>
      <c r="AO40" s="311">
        <v>-415112</v>
      </c>
      <c r="AP40" s="311">
        <v>-113388</v>
      </c>
      <c r="AQ40" s="312">
        <v>-136123</v>
      </c>
      <c r="AR40" s="313">
        <v>-16.7</v>
      </c>
      <c r="AS40" s="310"/>
    </row>
    <row r="41" spans="1:46">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40" t="s">
        <v>305</v>
      </c>
      <c r="AL41" s="1141"/>
      <c r="AM41" s="1141"/>
      <c r="AN41" s="1142"/>
      <c r="AO41" s="311">
        <v>141217</v>
      </c>
      <c r="AP41" s="311">
        <v>38573</v>
      </c>
      <c r="AQ41" s="312">
        <v>50405</v>
      </c>
      <c r="AR41" s="313">
        <v>-23.5</v>
      </c>
      <c r="AS41" s="310"/>
    </row>
    <row r="42" spans="1:46">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t="s">
        <v>530</v>
      </c>
      <c r="AL42" s="261"/>
      <c r="AM42" s="261"/>
      <c r="AN42" s="261"/>
      <c r="AO42" s="261"/>
      <c r="AP42" s="261"/>
      <c r="AQ42" s="287"/>
      <c r="AR42" s="287"/>
      <c r="AS42" s="310"/>
    </row>
    <row r="43" spans="1:46">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c r="A47" s="320" t="s">
        <v>531</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532</v>
      </c>
      <c r="AL48" s="321"/>
      <c r="AM48" s="321"/>
      <c r="AN48" s="321"/>
      <c r="AO48" s="321"/>
      <c r="AP48" s="321"/>
      <c r="AQ48" s="322"/>
      <c r="AR48" s="321"/>
    </row>
    <row r="49" spans="1:44" ht="13.5" customHeight="1">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29" t="s">
        <v>499</v>
      </c>
      <c r="AN49" s="1131" t="s">
        <v>533</v>
      </c>
      <c r="AO49" s="1132"/>
      <c r="AP49" s="1132"/>
      <c r="AQ49" s="1132"/>
      <c r="AR49" s="1133"/>
    </row>
    <row r="50" spans="1:44">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30"/>
      <c r="AN50" s="327" t="s">
        <v>534</v>
      </c>
      <c r="AO50" s="328" t="s">
        <v>535</v>
      </c>
      <c r="AP50" s="329" t="s">
        <v>536</v>
      </c>
      <c r="AQ50" s="330" t="s">
        <v>537</v>
      </c>
      <c r="AR50" s="331" t="s">
        <v>538</v>
      </c>
    </row>
    <row r="51" spans="1:44">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539</v>
      </c>
      <c r="AL51" s="324"/>
      <c r="AM51" s="332">
        <v>443369</v>
      </c>
      <c r="AN51" s="333">
        <v>110787</v>
      </c>
      <c r="AO51" s="334">
        <v>-37.700000000000003</v>
      </c>
      <c r="AP51" s="335">
        <v>289738</v>
      </c>
      <c r="AQ51" s="336">
        <v>-8.6999999999999993</v>
      </c>
      <c r="AR51" s="337">
        <v>-29</v>
      </c>
    </row>
    <row r="52" spans="1:44">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540</v>
      </c>
      <c r="AM52" s="340">
        <v>271529</v>
      </c>
      <c r="AN52" s="341">
        <v>67848</v>
      </c>
      <c r="AO52" s="342">
        <v>-31.6</v>
      </c>
      <c r="AP52" s="343">
        <v>156238</v>
      </c>
      <c r="AQ52" s="344">
        <v>-4.9000000000000004</v>
      </c>
      <c r="AR52" s="345">
        <v>-26.7</v>
      </c>
    </row>
    <row r="53" spans="1:44">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541</v>
      </c>
      <c r="AL53" s="324"/>
      <c r="AM53" s="332">
        <v>679662</v>
      </c>
      <c r="AN53" s="333">
        <v>173383</v>
      </c>
      <c r="AO53" s="334">
        <v>56.5</v>
      </c>
      <c r="AP53" s="335">
        <v>316937</v>
      </c>
      <c r="AQ53" s="336">
        <v>9.4</v>
      </c>
      <c r="AR53" s="337">
        <v>47.1</v>
      </c>
    </row>
    <row r="54" spans="1:44">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540</v>
      </c>
      <c r="AM54" s="340">
        <v>538990</v>
      </c>
      <c r="AN54" s="341">
        <v>137497</v>
      </c>
      <c r="AO54" s="342">
        <v>102.7</v>
      </c>
      <c r="AP54" s="343">
        <v>199150</v>
      </c>
      <c r="AQ54" s="344">
        <v>27.5</v>
      </c>
      <c r="AR54" s="345">
        <v>75.2</v>
      </c>
    </row>
    <row r="55" spans="1:44">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542</v>
      </c>
      <c r="AL55" s="324"/>
      <c r="AM55" s="332">
        <v>709497</v>
      </c>
      <c r="AN55" s="333">
        <v>186024</v>
      </c>
      <c r="AO55" s="334">
        <v>7.3</v>
      </c>
      <c r="AP55" s="335">
        <v>332350</v>
      </c>
      <c r="AQ55" s="336">
        <v>4.9000000000000004</v>
      </c>
      <c r="AR55" s="337">
        <v>2.4</v>
      </c>
    </row>
    <row r="56" spans="1:44">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540</v>
      </c>
      <c r="AM56" s="340">
        <v>539197</v>
      </c>
      <c r="AN56" s="341">
        <v>141373</v>
      </c>
      <c r="AO56" s="342">
        <v>2.8</v>
      </c>
      <c r="AP56" s="343">
        <v>200453</v>
      </c>
      <c r="AQ56" s="344">
        <v>0.7</v>
      </c>
      <c r="AR56" s="345">
        <v>2.1</v>
      </c>
    </row>
    <row r="57" spans="1:44">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543</v>
      </c>
      <c r="AL57" s="324"/>
      <c r="AM57" s="332">
        <v>2267349</v>
      </c>
      <c r="AN57" s="333">
        <v>605110</v>
      </c>
      <c r="AO57" s="334">
        <v>225.3</v>
      </c>
      <c r="AP57" s="335">
        <v>362690</v>
      </c>
      <c r="AQ57" s="336">
        <v>9.1</v>
      </c>
      <c r="AR57" s="337">
        <v>216.2</v>
      </c>
    </row>
    <row r="58" spans="1:44">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540</v>
      </c>
      <c r="AM58" s="340">
        <v>1970957</v>
      </c>
      <c r="AN58" s="341">
        <v>526009</v>
      </c>
      <c r="AO58" s="342">
        <v>272.10000000000002</v>
      </c>
      <c r="AP58" s="343">
        <v>172580</v>
      </c>
      <c r="AQ58" s="344">
        <v>-13.9</v>
      </c>
      <c r="AR58" s="345">
        <v>286</v>
      </c>
    </row>
    <row r="59" spans="1:44">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544</v>
      </c>
      <c r="AL59" s="324"/>
      <c r="AM59" s="332">
        <v>1085566</v>
      </c>
      <c r="AN59" s="333">
        <v>296522</v>
      </c>
      <c r="AO59" s="334">
        <v>-51</v>
      </c>
      <c r="AP59" s="335">
        <v>296093</v>
      </c>
      <c r="AQ59" s="336">
        <v>-18.399999999999999</v>
      </c>
      <c r="AR59" s="337">
        <v>-32.6</v>
      </c>
    </row>
    <row r="60" spans="1:44">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540</v>
      </c>
      <c r="AM60" s="340">
        <v>899691</v>
      </c>
      <c r="AN60" s="341">
        <v>245750</v>
      </c>
      <c r="AO60" s="342">
        <v>-53.3</v>
      </c>
      <c r="AP60" s="343">
        <v>140545</v>
      </c>
      <c r="AQ60" s="344">
        <v>-18.600000000000001</v>
      </c>
      <c r="AR60" s="345">
        <v>-34.700000000000003</v>
      </c>
    </row>
    <row r="61" spans="1:44">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545</v>
      </c>
      <c r="AL61" s="346"/>
      <c r="AM61" s="347">
        <v>1037089</v>
      </c>
      <c r="AN61" s="348">
        <v>274365</v>
      </c>
      <c r="AO61" s="349">
        <v>40.1</v>
      </c>
      <c r="AP61" s="350">
        <v>319562</v>
      </c>
      <c r="AQ61" s="351">
        <v>-0.7</v>
      </c>
      <c r="AR61" s="337">
        <v>40.799999999999997</v>
      </c>
    </row>
    <row r="62" spans="1:44">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540</v>
      </c>
      <c r="AM62" s="340">
        <v>844073</v>
      </c>
      <c r="AN62" s="341">
        <v>223695</v>
      </c>
      <c r="AO62" s="342">
        <v>58.5</v>
      </c>
      <c r="AP62" s="343">
        <v>173793</v>
      </c>
      <c r="AQ62" s="344">
        <v>-1.8</v>
      </c>
      <c r="AR62" s="345">
        <v>60.3</v>
      </c>
    </row>
    <row r="63" spans="1:44">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c r="AK67" s="261"/>
      <c r="AL67" s="261"/>
      <c r="AM67" s="261"/>
      <c r="AN67" s="261"/>
      <c r="AO67" s="261"/>
      <c r="AP67" s="261"/>
      <c r="AQ67" s="261"/>
      <c r="AR67" s="261"/>
      <c r="AS67" s="261"/>
      <c r="AT67" s="261"/>
    </row>
    <row r="68" spans="1:46" ht="13.5" hidden="1" customHeight="1">
      <c r="AK68" s="261"/>
      <c r="AL68" s="261"/>
      <c r="AM68" s="261"/>
      <c r="AN68" s="261"/>
      <c r="AO68" s="261"/>
      <c r="AP68" s="261"/>
      <c r="AQ68" s="261"/>
      <c r="AR68" s="261"/>
    </row>
    <row r="69" spans="1:46" ht="13.5" hidden="1" customHeight="1">
      <c r="AK69" s="261"/>
      <c r="AL69" s="261"/>
      <c r="AM69" s="261"/>
      <c r="AN69" s="261"/>
      <c r="AO69" s="261"/>
      <c r="AP69" s="261"/>
      <c r="AQ69" s="261"/>
      <c r="AR69" s="261"/>
    </row>
    <row r="70" spans="1:46" hidden="1">
      <c r="AK70" s="261"/>
      <c r="AL70" s="261"/>
      <c r="AM70" s="261"/>
      <c r="AN70" s="261"/>
      <c r="AO70" s="261"/>
      <c r="AP70" s="261"/>
      <c r="AQ70" s="261"/>
      <c r="AR70" s="261"/>
    </row>
    <row r="71" spans="1:46" hidden="1">
      <c r="AK71" s="261"/>
      <c r="AL71" s="261"/>
      <c r="AM71" s="261"/>
      <c r="AN71" s="261"/>
      <c r="AO71" s="261"/>
      <c r="AP71" s="261"/>
      <c r="AQ71" s="261"/>
      <c r="AR71" s="261"/>
    </row>
    <row r="72" spans="1:46" hidden="1">
      <c r="AK72" s="261"/>
      <c r="AL72" s="261"/>
      <c r="AM72" s="261"/>
      <c r="AN72" s="261"/>
      <c r="AO72" s="261"/>
      <c r="AP72" s="261"/>
      <c r="AQ72" s="261"/>
      <c r="AR72" s="261"/>
    </row>
    <row r="73" spans="1:46" hidden="1">
      <c r="AK73" s="261"/>
      <c r="AL73" s="261"/>
      <c r="AM73" s="261"/>
      <c r="AN73" s="261"/>
      <c r="AO73" s="261"/>
      <c r="AP73" s="261"/>
      <c r="AQ73" s="261"/>
      <c r="AR73" s="261"/>
    </row>
  </sheetData>
  <sheetProtection algorithmName="SHA-512" hashValue="AR1RzKY2qj1xiriRf0DSrtjTHyQuWilh8DTvqvqs5oE9ZA+0e1s5h8i2oZMs8wWnzEnAg7EoMTWxGTmAHI+efw==" saltValue="4WREtoMb3GdvFYXVOL2R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9" customWidth="1"/>
    <col min="126" max="16384" width="9" style="258" hidden="1"/>
  </cols>
  <sheetData>
    <row r="1" spans="2:125" ht="13.5" customHeight="1">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c r="B2" s="258"/>
      <c r="DG2" s="258"/>
    </row>
    <row r="3" spans="2:12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row r="5" spans="2:125"/>
    <row r="6" spans="2:125"/>
    <row r="7" spans="2:125"/>
    <row r="8" spans="2:125"/>
    <row r="9" spans="2:125">
      <c r="DU9" s="258"/>
    </row>
    <row r="10" spans="2:125"/>
    <row r="11" spans="2:125"/>
    <row r="12" spans="2:125"/>
    <row r="13" spans="2:125"/>
    <row r="14" spans="2:125"/>
    <row r="15" spans="2:125"/>
    <row r="16" spans="2:125"/>
    <row r="17" spans="125:125">
      <c r="DU17" s="258"/>
    </row>
    <row r="18" spans="125:125"/>
    <row r="19" spans="125:125"/>
    <row r="20" spans="125:125">
      <c r="DU20" s="258"/>
    </row>
    <row r="21" spans="125:125">
      <c r="DU21" s="258"/>
    </row>
    <row r="22" spans="125:125"/>
    <row r="23" spans="125:125"/>
    <row r="24" spans="125:125"/>
    <row r="25" spans="125:125"/>
    <row r="26" spans="125:125"/>
    <row r="27" spans="125:125"/>
    <row r="28" spans="125:125">
      <c r="DU28" s="258"/>
    </row>
    <row r="29" spans="125:125"/>
    <row r="30" spans="125:125"/>
    <row r="31" spans="125:125"/>
    <row r="32" spans="125:125"/>
    <row r="33" spans="2:125">
      <c r="B33" s="258"/>
      <c r="G33" s="258"/>
      <c r="I33" s="258"/>
    </row>
    <row r="34" spans="2:125">
      <c r="C34" s="258"/>
      <c r="P34" s="258"/>
      <c r="DE34" s="258"/>
      <c r="DH34" s="258"/>
    </row>
    <row r="35" spans="2:125">
      <c r="D35" s="258"/>
      <c r="E35" s="258"/>
      <c r="DG35" s="258"/>
      <c r="DJ35" s="258"/>
      <c r="DP35" s="258"/>
      <c r="DQ35" s="258"/>
      <c r="DR35" s="258"/>
      <c r="DS35" s="258"/>
      <c r="DT35" s="258"/>
      <c r="DU35" s="258"/>
    </row>
    <row r="36" spans="2:125">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c r="DU37" s="258"/>
    </row>
    <row r="38" spans="2:125">
      <c r="DT38" s="258"/>
      <c r="DU38" s="258"/>
    </row>
    <row r="39" spans="2:125"/>
    <row r="40" spans="2:125">
      <c r="DH40" s="258"/>
    </row>
    <row r="41" spans="2:125">
      <c r="DE41" s="258"/>
    </row>
    <row r="42" spans="2:125">
      <c r="DG42" s="258"/>
      <c r="DJ42" s="258"/>
    </row>
    <row r="43" spans="2:125">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c r="DU44" s="258"/>
    </row>
    <row r="45" spans="2:125"/>
    <row r="46" spans="2:125"/>
    <row r="47" spans="2:125"/>
    <row r="48" spans="2:125">
      <c r="DT48" s="258"/>
      <c r="DU48" s="258"/>
    </row>
    <row r="49" spans="120:125">
      <c r="DU49" s="258"/>
    </row>
    <row r="50" spans="120:125">
      <c r="DU50" s="258"/>
    </row>
    <row r="51" spans="120:125">
      <c r="DP51" s="258"/>
      <c r="DQ51" s="258"/>
      <c r="DR51" s="258"/>
      <c r="DS51" s="258"/>
      <c r="DT51" s="258"/>
      <c r="DU51" s="258"/>
    </row>
    <row r="52" spans="120:125"/>
    <row r="53" spans="120:125"/>
    <row r="54" spans="120:125">
      <c r="DU54" s="258"/>
    </row>
    <row r="55" spans="120:125"/>
    <row r="56" spans="120:125"/>
    <row r="57" spans="120:125"/>
    <row r="58" spans="120:125">
      <c r="DU58" s="258"/>
    </row>
    <row r="59" spans="120:125"/>
    <row r="60" spans="120:125"/>
    <row r="61" spans="120:125"/>
    <row r="62" spans="120:125"/>
    <row r="63" spans="120:125">
      <c r="DU63" s="258"/>
    </row>
    <row r="64" spans="120:125">
      <c r="DT64" s="258"/>
      <c r="DU64" s="258"/>
    </row>
    <row r="65" spans="123:125"/>
    <row r="66" spans="123:125"/>
    <row r="67" spans="123:125"/>
    <row r="68" spans="123:125"/>
    <row r="69" spans="123:125">
      <c r="DS69" s="258"/>
      <c r="DT69" s="258"/>
      <c r="DU69" s="258"/>
    </row>
    <row r="70" spans="123:125"/>
    <row r="71" spans="123:125"/>
    <row r="72" spans="123:125"/>
    <row r="73" spans="123:125"/>
    <row r="74" spans="123:125"/>
    <row r="75" spans="123:125"/>
    <row r="76" spans="123:125"/>
    <row r="77" spans="123:125"/>
    <row r="78" spans="123:125"/>
    <row r="79" spans="123:125"/>
    <row r="80" spans="123:125"/>
    <row r="81" spans="116:125"/>
    <row r="82" spans="116:125">
      <c r="DL82" s="258"/>
    </row>
    <row r="83" spans="116:125">
      <c r="DM83" s="258"/>
      <c r="DN83" s="258"/>
      <c r="DO83" s="258"/>
      <c r="DP83" s="258"/>
      <c r="DQ83" s="258"/>
      <c r="DR83" s="258"/>
      <c r="DS83" s="258"/>
      <c r="DT83" s="258"/>
      <c r="DU83" s="258"/>
    </row>
    <row r="84" spans="116:125"/>
    <row r="85" spans="116:125"/>
    <row r="86" spans="116:125"/>
    <row r="87" spans="116:125"/>
    <row r="88" spans="116:125">
      <c r="DU88" s="258"/>
    </row>
    <row r="89" spans="116:125"/>
    <row r="90" spans="116:125"/>
    <row r="91" spans="116:125"/>
    <row r="92" spans="116:125" ht="13.5" customHeight="1"/>
    <row r="93" spans="116:125" ht="13.5" customHeight="1"/>
    <row r="94" spans="116:125" ht="13.5" customHeight="1">
      <c r="DS94" s="258"/>
      <c r="DT94" s="258"/>
      <c r="DU94" s="258"/>
    </row>
    <row r="95" spans="116:125" ht="13.5" customHeight="1">
      <c r="DU95" s="258"/>
    </row>
    <row r="96" spans="116:125" ht="13.5" customHeight="1"/>
    <row r="97" spans="124:125" ht="13.5" customHeight="1"/>
    <row r="98" spans="124:125" ht="13.5" customHeight="1"/>
    <row r="99" spans="124:125" ht="13.5" customHeight="1"/>
    <row r="100" spans="124:125" ht="13.5" customHeight="1"/>
    <row r="101" spans="124:125" ht="13.5" customHeight="1">
      <c r="DU101" s="258"/>
    </row>
    <row r="102" spans="124:125" ht="13.5" customHeight="1"/>
    <row r="103" spans="124:125" ht="13.5" customHeight="1"/>
    <row r="104" spans="124:125" ht="13.5" customHeight="1">
      <c r="DT104" s="258"/>
      <c r="DU104" s="25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8" t="s">
        <v>547</v>
      </c>
    </row>
    <row r="120" spans="125:125" ht="13.5" hidden="1" customHeight="1"/>
    <row r="121" spans="125:125" ht="13.5" hidden="1" customHeight="1">
      <c r="DU121" s="258"/>
    </row>
  </sheetData>
  <sheetProtection algorithmName="SHA-512" hashValue="Ry1qckOB514V+gVVnCXLF2Jmry9AB2EfpmYZQeSr9QkHn1z8WupuUrhgiWGGjygPu1/SQuuUCQT8e17OsNE/Tw==" saltValue="LCJYe5MxeQf2YpZlWiakZ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9" customWidth="1"/>
    <col min="126" max="142" width="0" style="258" hidden="1" customWidth="1"/>
    <col min="143" max="16384" width="9" style="258" hidden="1"/>
  </cols>
  <sheetData>
    <row r="1" spans="1:125" ht="13.5" customHeight="1">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c r="B2" s="258"/>
      <c r="T2" s="258"/>
    </row>
    <row r="3" spans="1:12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8"/>
      <c r="G33" s="258"/>
      <c r="I33" s="258"/>
    </row>
    <row r="34" spans="2:125">
      <c r="C34" s="258"/>
      <c r="P34" s="258"/>
      <c r="R34" s="258"/>
      <c r="U34" s="258"/>
    </row>
    <row r="35" spans="2:125">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c r="F36" s="258"/>
      <c r="H36" s="258"/>
      <c r="J36" s="258"/>
      <c r="K36" s="258"/>
      <c r="L36" s="258"/>
      <c r="M36" s="258"/>
      <c r="N36" s="258"/>
      <c r="O36" s="258"/>
      <c r="Q36" s="258"/>
      <c r="S36" s="258"/>
      <c r="V36" s="258"/>
    </row>
    <row r="37" spans="2:125"/>
    <row r="38" spans="2:125"/>
    <row r="39" spans="2:125"/>
    <row r="40" spans="2:125">
      <c r="U40" s="258"/>
    </row>
    <row r="41" spans="2:125">
      <c r="R41" s="258"/>
    </row>
    <row r="42" spans="2:125">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c r="Q43" s="258"/>
      <c r="S43" s="258"/>
      <c r="V43" s="25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9" t="s">
        <v>548</v>
      </c>
    </row>
  </sheetData>
  <sheetProtection algorithmName="SHA-512" hashValue="JBultMItNTCXDPc7xXHOH78w8DexbY06jmpU9JFivayPqAaxeXxYelueGmiZowiXaf+p6y5bMLbmsmxCeURbXw==" saltValue="LDRn7dmfA+gdhMc5phjJ7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143" t="s">
        <v>3</v>
      </c>
      <c r="D47" s="1143"/>
      <c r="E47" s="1144"/>
      <c r="F47" s="11">
        <v>40.69</v>
      </c>
      <c r="G47" s="12">
        <v>40.74</v>
      </c>
      <c r="H47" s="12">
        <v>40.299999999999997</v>
      </c>
      <c r="I47" s="12">
        <v>38.619999999999997</v>
      </c>
      <c r="J47" s="13">
        <v>44.46</v>
      </c>
    </row>
    <row r="48" spans="2:10" ht="57.75" customHeight="1">
      <c r="B48" s="14"/>
      <c r="C48" s="1145" t="s">
        <v>4</v>
      </c>
      <c r="D48" s="1145"/>
      <c r="E48" s="1146"/>
      <c r="F48" s="15">
        <v>3.02</v>
      </c>
      <c r="G48" s="16">
        <v>3.26</v>
      </c>
      <c r="H48" s="16">
        <v>2.94</v>
      </c>
      <c r="I48" s="16">
        <v>9.0500000000000007</v>
      </c>
      <c r="J48" s="17">
        <v>5.64</v>
      </c>
    </row>
    <row r="49" spans="2:10" ht="57.75" customHeight="1" thickBot="1">
      <c r="B49" s="18"/>
      <c r="C49" s="1147" t="s">
        <v>5</v>
      </c>
      <c r="D49" s="1147"/>
      <c r="E49" s="1148"/>
      <c r="F49" s="19" t="s">
        <v>554</v>
      </c>
      <c r="G49" s="20" t="s">
        <v>555</v>
      </c>
      <c r="H49" s="20" t="s">
        <v>556</v>
      </c>
      <c r="I49" s="20">
        <v>6.43</v>
      </c>
      <c r="J49" s="21" t="s">
        <v>557</v>
      </c>
    </row>
    <row r="50" spans="2:10"/>
  </sheetData>
  <sheetProtection algorithmName="SHA-512" hashValue="HnFFGMbDcuhR2z1LT+A7b3N9GthguOvgPWBmMyb9frjjMLfuASYXaupUI4VsBXlkLwrZMzN9niapc5BO2/DmZQ==" saltValue="/XsEn7z57el+vhqTFCLX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2024-03-25T01:54:15Z</cp:lastPrinted>
  <dcterms:created xsi:type="dcterms:W3CDTF">2024-02-05T03:09:55Z</dcterms:created>
  <dcterms:modified xsi:type="dcterms:W3CDTF">2024-09-11T06:17:03Z</dcterms:modified>
  <cp:category/>
</cp:coreProperties>
</file>