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9CC09498-5823-48D8-8941-EFB621E726FF}"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3" i="12" l="1"/>
  <c r="AA40" i="12" l="1"/>
  <c r="AA38" i="12"/>
  <c r="AA37" i="12"/>
  <c r="AA36" i="12"/>
  <c r="AA35" i="12"/>
  <c r="AA34" i="12"/>
  <c r="AA33" i="12"/>
  <c r="AA32" i="12"/>
  <c r="AA31" i="12"/>
  <c r="AA30" i="12"/>
  <c r="AA28" i="12"/>
  <c r="AP23" i="12" l="1"/>
  <c r="AA23" i="12"/>
  <c r="V23" i="12"/>
  <c r="Q23" i="12"/>
  <c r="BG37" i="10" l="1"/>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AM37" i="10"/>
  <c r="C37" i="10"/>
  <c r="C36" i="10"/>
  <c r="C34" i="10"/>
  <c r="C35" i="10" s="1"/>
  <c r="U34" i="10" l="1"/>
  <c r="U35" i="10" s="1"/>
  <c r="U36" i="10" s="1"/>
  <c r="U37" i="10" s="1"/>
  <c r="U38" i="10" s="1"/>
  <c r="U39"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E37" i="10" l="1"/>
  <c r="BW34" i="10" s="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<sst xmlns="http://schemas.openxmlformats.org/spreadsheetml/2006/main" count="1196" uniqueCount="629">
  <si>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</si>
  <si>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</si>
  <si>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</si>
  <si>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</si>
  <si>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</si>
  <si>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</si>
  <si>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</si>
  <si>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</si>
  <si>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</si>
  <si>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</si>
  <si>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</si>
  <si>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</si>
  <si>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</si>
  <si>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</si>
  <si>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</si>
  <si>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</si>
  <si>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</si>
  <si>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</si>
  <si>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</si>
  <si>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</si>
  <si>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</si>
  <si>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</si>
  <si>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</si>
  <si>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</si>
  <si>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</si>
  <si>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</si>
  <si>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</si>
  <si>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</si>
  <si>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</si>
  <si>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</si>
  <si>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</si>
  <si>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</si>
  <si>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</si>
  <si>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</si>
  <si>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</si>
  <si>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</si>
  <si>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</si>
  <si>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</si>
  <si>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</si>
  <si>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</si>
  <si>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</si>
  <si>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</si>
  <si>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</si>
  <si>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</si>
  <si>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</si>
  <si>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</si>
  <si>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</si>
  <si>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</si>
  <si>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</si>
  <si>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</si>
  <si>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</si>
  <si>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</si>
  <si>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</si>
  <si>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</si>
  <si>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</si>
  <si>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</si>
  <si>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</si>
  <si>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</si>
  <si>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</si>
  <si>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</si>
  <si>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</si>
  <si>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</si>
  <si>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</si>
  <si>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</si>
  <si>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</si>
  <si>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</si>
  <si>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</si>
  <si>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</si>
  <si>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</si>
  <si>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</si>
  <si>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</si>
  <si>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</si>
  <si>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</si>
  <si>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</si>
  <si>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</si>
  <si>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</si>
  <si>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</si>
  <si>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</si>
  <si>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</si>
  <si>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</si>
  <si>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</si>
  <si>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</si>
  <si>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</si>
  <si>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</si>
  <si>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</si>
  <si>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</si>
  <si>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</si>
  <si>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</si>
  <si>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</si>
  <si>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</si>
  <si>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</si>
  <si>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</si>
  <si>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</si>
  <si>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</si>
  <si>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</si>
  <si>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</si>
  <si>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</si>
  <si>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</si>
  <si>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</si>
  <si>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</si>
  <si>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</si>
  <si>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</si>
  <si>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</si>
  <si>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</si>
  <si>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</si>
  <si>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</si>
  <si>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</si>
  <si>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</si>
  <si>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</si>
  <si>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</si>
  <si>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</si>
  <si>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</si>
  <si>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</si>
  <si>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</si>
  <si>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</si>
  <si>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</si>
  <si>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</si>
  <si>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</si>
  <si>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</si>
  <si>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</si>
  <si>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</si>
  <si>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</si>
  <si>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</si>
  <si>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</si>
  <si>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</si>
  <si>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</si>
  <si>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</si>
  <si>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</si>
  <si>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</si>
  <si>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</si>
  <si>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</si>
  <si>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</si>
  <si>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</si>
  <si>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</si>
  <si>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</si>
  <si>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</si>
  <si>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</si>
  <si>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</si>
  <si>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</si>
  <si>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</si>
  <si>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</si>
  <si>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</si>
  <si>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</si>
  <si>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</si>
  <si>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</si>
  <si>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</si>
  <si>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</si>
  <si>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</si>
  <si>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</si>
  <si>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</si>
  <si>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</si>
  <si>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</si>
  <si>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</si>
  <si>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</si>
  <si>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</si>
  <si>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</si>
  <si>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</si>
  <si>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</si>
  <si>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</si>
  <si>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</si>
  <si>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</si>
  <si>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</si>
  <si>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</si>
  <si>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</si>
  <si>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</si>
  <si>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</si>
  <si>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</si>
  <si>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</si>
  <si>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</si>
  <si>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</si>
  <si>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</si>
  <si>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</si>
  <si>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</si>
  <si>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</si>
  <si>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</si>
  <si>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</si>
  <si>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</si>
  <si>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</si>
  <si>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</si>
  <si>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</si>
  <si>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</si>
  <si>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</si>
  <si>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</si>
  <si>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</si>
  <si>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</si>
  <si>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</si>
  <si>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</si>
  <si>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</si>
  <si>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</si>
  <si>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</si>
  <si>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</si>
  <si>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</si>
  <si>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</si>
  <si>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</si>
  <si>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</si>
  <si>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</si>
  <si>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</si>
  <si>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</si>
  <si>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</si>
  <si>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</si>
  <si>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</si>
  <si>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</si>
  <si>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</si>
  <si>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</si>
  <si>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</si>
  <si>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</si>
  <si>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</si>
  <si>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</si>
  <si>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</si>
  <si>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</si>
  <si>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</si>
  <si>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</si>
  <si>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</si>
  <si>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</si>
  <si>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</si>
  <si>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</si>
  <si>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</si>
  <si>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愛媛県四国中央市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</si>
  <si>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</si>
  <si>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</si>
  <si>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</si>
  <si>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</si>
  <si>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</si>
  <si>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</si>
  <si>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</si>
  <si>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</si>
  <si>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</si>
  <si>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</si>
  <si>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</si>
  <si>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</si>
  <si>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</si>
  <si>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</si>
  <si>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</si>
  <si>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</si>
  <si>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</si>
  <si>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</si>
  <si>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</si>
  <si>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</si>
  <si>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</si>
  <si>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</si>
  <si>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</si>
  <si>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</si>
  <si>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</si>
  <si>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</si>
  <si>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</si>
  <si>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</si>
  <si>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</si>
  <si>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</si>
  <si>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</si>
  <si>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</si>
  <si>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</si>
  <si>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</si>
  <si>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</si>
  <si>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</si>
  <si>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</si>
  <si>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</si>
  <si>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</si>
  <si>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</si>
  <si>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</si>
  <si>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</si>
  <si>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</si>
  <si>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</si>
  <si>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</si>
  <si>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</si>
  <si>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</si>
  <si>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</si>
  <si>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</si>
  <si>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</si>
  <si>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</si>
  <si>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</si>
  <si>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</si>
  <si>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</si>
  <si>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</si>
  <si>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</si>
  <si>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</si>
  <si>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</si>
  <si>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</si>
  <si>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</si>
  <si>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</si>
  <si>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</si>
  <si>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</si>
  <si>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</si>
  <si>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</si>
  <si>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</si>
  <si>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</si>
  <si>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</si>
  <si>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</si>
  <si>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</si>
  <si>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</si>
  <si>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</si>
  <si>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</si>
  <si>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</si>
  <si>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</si>
  <si>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</si>
  <si>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</si>
  <si>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</si>
  <si>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</si>
  <si>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</si>
  <si>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</si>
  <si>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</si>
  <si>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</si>
  <si>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</si>
  <si>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</si>
  <si>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</si>
  <si>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</si>
  <si>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</si>
  <si>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</si>
  <si>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</si>
  <si>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</si>
  <si>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</si>
  <si>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</si>
  <si>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</si>
  <si>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</si>
  <si>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</si>
  <si>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</si>
  <si>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</si>
  <si>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</si>
  <si>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</si>
  <si>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</si>
  <si>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</si>
  <si>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</si>
  <si>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</si>
  <si>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</si>
  <si>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</si>
  <si>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</si>
  <si>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</si>
  <si>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</si>
  <si>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</si>
  <si>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</si>
  <si>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</si>
  <si>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</si>
  <si>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</si>
  <si>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</si>
  <si>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</si>
  <si>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</si>
  <si>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</si>
  <si>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</si>
  <si>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</si>
  <si>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</si>
  <si>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</si>
  <si>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</si>
  <si>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</si>
  <si>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</si>
  <si>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</si>
  <si>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</si>
  <si>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</si>
  <si>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</si>
  <si>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</si>
  <si>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</si>
  <si>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</si>
  <si>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</si>
  <si>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</si>
  <si>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</si>
  <si>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</si>
  <si>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</si>
  <si>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</si>
  <si>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</si>
  <si>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</si>
  <si>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</si>
  <si>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</si>
  <si>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</si>
  <si>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</si>
  <si>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</si>
  <si>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</si>
  <si>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</si>
  <si>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</si>
  <si>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</si>
  <si>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</si>
  <si>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</si>
  <si>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</si>
  <si>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</si>
  <si>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愛媛県四国中央市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</si>
  <si>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</si>
  <si>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</si>
  <si>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</si>
  <si>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</si>
  <si>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</si>
  <si>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</si>
  <si>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</si>
  <si>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</si>
  <si>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</si>
  <si>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</si>
  <si>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</si>
  <si>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</si>
  <si>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</si>
  <si>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</si>
  <si>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</si>
  <si>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</si>
  <si>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</si>
  <si>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</si>
  <si>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</si>
  <si>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</si>
  <si>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</si>
  <si>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</si>
  <si>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</si>
  <si>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</si>
  <si>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</si>
  <si>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</si>
  <si>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</si>
  <si>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</si>
  <si>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</si>
  <si>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</si>
  <si>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</si>
  <si>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</si>
  <si>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</si>
  <si>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</si>
  <si>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</si>
  <si>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</si>
  <si>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</si>
  <si>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</si>
  <si>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</si>
  <si>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</si>
  <si>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</si>
  <si>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</si>
  <si>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</si>
  <si>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</si>
  <si>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</si>
  <si>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</si>
  <si>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</si>
  <si>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港湾上屋事業特別会計</t>
    <phoneticPr fontId="5"/>
  </si>
  <si>
    <t>法非適用企業</t>
    <phoneticPr fontId="5"/>
  </si>
  <si>
    <t>西部臨海土地造成事業特別会計</t>
    <phoneticPr fontId="5"/>
  </si>
  <si>
    <t>-</t>
    <phoneticPr fontId="5"/>
  </si>
  <si>
    <t>寒川東部臨海土地造成事業特別会計</t>
    <phoneticPr fontId="5"/>
  </si>
  <si>
    <t>法非適用企業</t>
    <phoneticPr fontId="5"/>
  </si>
  <si>
    <t>城山下臨海土地造成事業特別会計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</si>
  <si>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</si>
  <si>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</si>
  <si>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</si>
  <si>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</si>
  <si>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</si>
  <si>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</si>
  <si>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</si>
  <si>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</si>
  <si>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</si>
  <si>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</si>
  <si>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</si>
  <si>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</si>
  <si>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</si>
  <si>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</si>
  <si>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</si>
  <si>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</si>
  <si>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</si>
  <si>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</si>
  <si>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</si>
  <si>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</si>
  <si>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</si>
  <si>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</si>
  <si>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</si>
  <si>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</si>
  <si>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</si>
  <si>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</si>
  <si>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</si>
  <si>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</si>
  <si>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</si>
  <si>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</si>
  <si>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</si>
  <si>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</si>
  <si>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</si>
  <si>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</si>
  <si>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</si>
  <si>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</si>
  <si>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</si>
  <si>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</si>
  <si>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</si>
  <si>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</si>
  <si>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</si>
  <si>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</si>
  <si>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</si>
  <si>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</si>
  <si>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</si>
  <si>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</si>
  <si>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</si>
  <si>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</si>
  <si>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</si>
  <si>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</si>
  <si>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</si>
  <si>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</si>
  <si>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</si>
  <si>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</si>
  <si>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</si>
  <si>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</si>
  <si>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</si>
  <si>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</si>
  <si>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</si>
  <si>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</si>
  <si>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</si>
  <si>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</si>
  <si>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</si>
  <si>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</si>
  <si>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寒川東部臨海土地造成事業特別会計</t>
    <phoneticPr fontId="5"/>
  </si>
  <si>
    <t>(Ｆ)</t>
    <phoneticPr fontId="5"/>
  </si>
  <si>
    <t>国民健康保険診療所事業特別会計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</si>
  <si>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</si>
  <si>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</si>
  <si>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</si>
  <si>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</si>
  <si>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</si>
  <si>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</si>
  <si>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</si>
  <si>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</si>
  <si>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</si>
  <si>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</si>
  <si>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</si>
  <si>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</si>
  <si>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</si>
  <si>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</si>
  <si>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</si>
  <si>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</si>
  <si>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</si>
  <si>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</si>
  <si>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</si>
  <si>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</si>
  <si>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</si>
  <si>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</si>
  <si>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</si>
  <si>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</si>
  <si>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</si>
  <si>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</si>
  <si>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</si>
  <si>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</si>
  <si>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</si>
  <si>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</si>
  <si>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</si>
  <si>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</si>
  <si>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</si>
  <si>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</si>
  <si>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</si>
  <si>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</si>
  <si>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</si>
  <si>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</si>
  <si>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</si>
  <si>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</si>
  <si>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</si>
  <si>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</si>
  <si>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</si>
  <si>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</si>
  <si>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</si>
  <si>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</si>
  <si>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</si>
  <si>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</si>
  <si>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</si>
  <si>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</si>
  <si>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</si>
  <si>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</si>
  <si>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</si>
  <si>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</si>
  <si>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</si>
  <si>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</si>
  <si>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</si>
  <si>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</si>
  <si>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</si>
  <si>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</si>
  <si>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</si>
  <si>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</si>
  <si>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</si>
  <si>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</si>
  <si>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</si>
  <si>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</si>
  <si>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</si>
  <si>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</si>
  <si>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</si>
  <si>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</si>
  <si>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</si>
  <si>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</si>
  <si>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</si>
  <si>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</si>
  <si>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</si>
  <si>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</si>
  <si>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</si>
  <si>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</si>
  <si>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</si>
  <si>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</si>
  <si>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</si>
  <si>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</si>
  <si>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</si>
  <si>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1.96</t>
  </si>
  <si>
    <t>▲ 3.44</t>
  </si>
  <si>
    <t>工業用水道事業会計</t>
  </si>
  <si>
    <t>一般会計</t>
  </si>
  <si>
    <t>水道事業会計</t>
  </si>
  <si>
    <t>介護保険事業特別会計</t>
  </si>
  <si>
    <t>港湾上屋事業特別会計</t>
  </si>
  <si>
    <t>公共下水道事業会計</t>
  </si>
  <si>
    <t>後期高齢者医療保険事業特別会計</t>
  </si>
  <si>
    <t>国民健康保険事業特別会計</t>
  </si>
  <si>
    <t>その他会計（赤字）</t>
  </si>
  <si>
    <t>▲ 0.03</t>
  </si>
  <si>
    <t>▲ 0.01</t>
  </si>
  <si>
    <t>▲ 0.00</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</si>
  <si>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</si>
  <si>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</si>
  <si>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</si>
  <si>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</si>
  <si>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</si>
  <si>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</si>
  <si>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</si>
  <si>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</si>
  <si>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</si>
  <si>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株式会社やまびこ</t>
    <rPh sb="0" eb="2">
      <t>カブシキ</t>
    </rPh>
    <rPh sb="2" eb="4">
      <t>カイシャ</t>
    </rPh>
    <phoneticPr fontId="29"/>
  </si>
  <si>
    <t>公益財団法人四国中央市スポーツ協会</t>
    <rPh sb="0" eb="2">
      <t>コウエキ</t>
    </rPh>
    <rPh sb="2" eb="4">
      <t>ザイダン</t>
    </rPh>
    <rPh sb="4" eb="6">
      <t>ホウジン</t>
    </rPh>
    <rPh sb="6" eb="11">
      <t>シ</t>
    </rPh>
    <rPh sb="15" eb="17">
      <t>キョウカイ</t>
    </rPh>
    <phoneticPr fontId="29"/>
  </si>
  <si>
    <t>株式会社四国中央テレビ</t>
    <rPh sb="0" eb="2">
      <t>カブシキ</t>
    </rPh>
    <rPh sb="2" eb="4">
      <t>カイシャ</t>
    </rPh>
    <rPh sb="4" eb="8">
      <t>シコクチュウオウ</t>
    </rPh>
    <phoneticPr fontId="29"/>
  </si>
  <si>
    <t>株式会社四国中央市総合サービスセンター</t>
    <rPh sb="0" eb="2">
      <t>カブシキ</t>
    </rPh>
    <rPh sb="2" eb="4">
      <t>カイシャ</t>
    </rPh>
    <rPh sb="4" eb="9">
      <t>シ</t>
    </rPh>
    <rPh sb="9" eb="11">
      <t>ソウゴウ</t>
    </rPh>
    <phoneticPr fontId="29"/>
  </si>
  <si>
    <t>合併振興基金</t>
    <rPh sb="0" eb="6">
      <t>ガッペイシンコウキキン</t>
    </rPh>
    <phoneticPr fontId="5"/>
  </si>
  <si>
    <t>公共施設等総合管理基金</t>
    <rPh sb="0" eb="5">
      <t>コウキョウシセツトウ</t>
    </rPh>
    <rPh sb="5" eb="11">
      <t>ソウゴウカンリキキン</t>
    </rPh>
    <phoneticPr fontId="5"/>
  </si>
  <si>
    <t>地域医療再生基金</t>
    <rPh sb="0" eb="8">
      <t>チイキイリョウサイセイキキン</t>
    </rPh>
    <phoneticPr fontId="5"/>
  </si>
  <si>
    <t>ふるさと応援基金</t>
    <rPh sb="4" eb="8">
      <t>オウエンキキン</t>
    </rPh>
    <phoneticPr fontId="5"/>
  </si>
  <si>
    <t>子育て基金</t>
    <rPh sb="0" eb="2">
      <t>コソダ</t>
    </rPh>
    <rPh sb="3" eb="5">
      <t>キキン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</si>
  <si>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9"/>
  </si>
  <si>
    <t>愛媛県市町総合事務組合（消防補償事業分）</t>
    <rPh sb="12" eb="14">
      <t>ショウボウ</t>
    </rPh>
    <rPh sb="14" eb="16">
      <t>ホショウ</t>
    </rPh>
    <rPh sb="16" eb="18">
      <t>ジギョウ</t>
    </rPh>
    <rPh sb="18" eb="19">
      <t>ブン</t>
    </rPh>
    <phoneticPr fontId="29"/>
  </si>
  <si>
    <t>愛媛県市町総合事務組合（交通災害事業分）</t>
    <rPh sb="12" eb="14">
      <t>コウツウ</t>
    </rPh>
    <rPh sb="14" eb="16">
      <t>サイガイ</t>
    </rPh>
    <rPh sb="16" eb="18">
      <t>ジギョウ</t>
    </rPh>
    <rPh sb="18" eb="19">
      <t>ブン</t>
    </rPh>
    <phoneticPr fontId="29"/>
  </si>
  <si>
    <t>愛媛県市町総合事務組合（自治会館事業分）</t>
    <rPh sb="12" eb="14">
      <t>ジチ</t>
    </rPh>
    <rPh sb="14" eb="16">
      <t>カイカン</t>
    </rPh>
    <rPh sb="16" eb="18">
      <t>ジギョウ</t>
    </rPh>
    <rPh sb="18" eb="19">
      <t>ブン</t>
    </rPh>
    <phoneticPr fontId="29"/>
  </si>
  <si>
    <t>愛媛県市町総合事務組合（議員公務災害事業分）</t>
    <rPh sb="12" eb="14">
      <t>ギイン</t>
    </rPh>
    <rPh sb="14" eb="16">
      <t>コウム</t>
    </rPh>
    <rPh sb="16" eb="18">
      <t>サイガイ</t>
    </rPh>
    <rPh sb="18" eb="20">
      <t>ジギョウ</t>
    </rPh>
    <rPh sb="20" eb="21">
      <t>ブン</t>
    </rPh>
    <phoneticPr fontId="29"/>
  </si>
  <si>
    <t>愛媛県市町総合事務組合（共通経費分）</t>
    <rPh sb="12" eb="14">
      <t>キョウツウ</t>
    </rPh>
    <rPh sb="14" eb="16">
      <t>ケイヒ</t>
    </rPh>
    <phoneticPr fontId="29"/>
  </si>
  <si>
    <t>愛媛地方税滞納整理機構</t>
    <rPh sb="0" eb="2">
      <t>エヒメ</t>
    </rPh>
    <rPh sb="2" eb="5">
      <t>チホウゼイ</t>
    </rPh>
    <rPh sb="5" eb="7">
      <t>タイノウ</t>
    </rPh>
    <rPh sb="7" eb="9">
      <t>セイリ</t>
    </rPh>
    <rPh sb="9" eb="11">
      <t>キコウ</t>
    </rPh>
    <phoneticPr fontId="29"/>
  </si>
  <si>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9"/>
  </si>
  <si>
    <t>愛媛県後期高齢者医療広域連合（後期高齢者医療特別会計）</t>
    <rPh sb="15" eb="17">
      <t>コウキ</t>
    </rPh>
    <rPh sb="17" eb="20">
      <t>コウレイシャ</t>
    </rPh>
    <rPh sb="20" eb="22">
      <t>イリョウ</t>
    </rPh>
    <rPh sb="22" eb="24">
      <t>トクベツ</t>
    </rPh>
    <phoneticPr fontId="29"/>
  </si>
  <si>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</si>
  <si>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</si>
  <si>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</si>
  <si>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</si>
  <si>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</si>
  <si>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</si>
  <si>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平均よりも高い水準にある。主な要因として、これまでに、川之江小学校及び三島東中学校の建替え、緊急防災事業による小・中学校の耐震化事業、さらに、新庁舎建設事業や市民文化ホール建設事業、消防防災センター建設事業、東部学校給食センター建設事業など新市建設計画に基づいた大規模な建設事業を継続的に実施したことに伴う地方債の発行によるものと考えられる。今後においては、先行き不透明な社会経済情勢や行政需要の増大により将来負担比率及び実質公債費比率の上昇も予想されるが、その増加を抑制するよう、引き続き財政の健全化に努めていく。</t>
  </si>
  <si>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</si>
  <si>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</si>
  <si>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</si>
  <si>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平均に比べて非常に高い比率にある一方で、有形固定資産減価償却率は類似団体よりも低い比率にある。これまで、老朽化した学校施設や庁舎、消防施設等の公共施設の建替えや耐震化を積極的に進めてきたことにより有形固定資産減価償却率は低い水準で推移しているが、これに比して市債の発行による市債現在高が増加した結果、将来負担比率が高い水準となっている。今後は将来負担すべき負債を抑える取組を進めていく。</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</si>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</sst>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E16B4F6-B2FA-4574-B15D-D038EB565F9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E35F-4502-96DE-0FB622D90E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103122</c:v>
                </c:pt>
                <c:pt idx="1">
                  <c:v>125910</c:v>
                </c:pt>
                <c:pt idx="2">
                  <c:v>52823</c:v>
                </c:pt>
                <c:pt idx="3">
                  <c:v>47322</c:v>
                </c:pt>
                <c:pt idx="4">
                  <c:v>48570</c:v>
                </c:pt>
              </c:numCache>
            </c:numRef>
          </c:val>
          <c:smooth val="0"/>
          <c:extLst>
            <c:ext xmlns:c16="http://schemas.microsoft.com/office/drawing/2014/chart" uri="{C3380CC4-5D6E-409C-BE32-E72D297353CC}">
              <c16:uniqueId val="{00000001-E35F-4502-96DE-0FB622D90E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10.23</c:v>
                </c:pt>
                <c:pt idx="1">
                  <c:v>8.25</c:v>
                </c:pt>
                <c:pt idx="2">
                  <c:v>13.16</c:v>
                </c:pt>
                <c:pt idx="3">
                  <c:v>16.12</c:v>
                </c:pt>
                <c:pt idx="4">
                  <c:v>13.48</c:v>
                </c:pt>
              </c:numCache>
            </c:numRef>
          </c:val>
          <c:extLst>
            <c:ext xmlns:c16="http://schemas.microsoft.com/office/drawing/2014/chart" uri="{C3380CC4-5D6E-409C-BE32-E72D297353CC}">
              <c16:uniqueId val="{00000000-AD86-4A9D-9506-909CD32A2C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26.72</c:v>
                </c:pt>
                <c:pt idx="1">
                  <c:v>26.69</c:v>
                </c:pt>
                <c:pt idx="2">
                  <c:v>25.83</c:v>
                </c:pt>
                <c:pt idx="3">
                  <c:v>24.4</c:v>
                </c:pt>
                <c:pt idx="4">
                  <c:v>25.61</c:v>
                </c:pt>
              </c:numCache>
            </c:numRef>
          </c:val>
          <c:extLst>
            <c:ext xmlns:c16="http://schemas.microsoft.com/office/drawing/2014/chart" uri="{C3380CC4-5D6E-409C-BE32-E72D297353CC}">
              <c16:uniqueId val="{00000001-AD86-4A9D-9506-909CD32A2C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5.49</c:v>
                </c:pt>
                <c:pt idx="1">
                  <c:v>-1.96</c:v>
                </c:pt>
                <c:pt idx="2">
                  <c:v>7.32</c:v>
                </c:pt>
                <c:pt idx="3">
                  <c:v>3.69</c:v>
                </c:pt>
                <c:pt idx="4">
                  <c:v>-3.44</c:v>
                </c:pt>
              </c:numCache>
            </c:numRef>
          </c:val>
          <c:smooth val="0"/>
          <c:extLst>
            <c:ext xmlns:c16="http://schemas.microsoft.com/office/drawing/2014/chart" uri="{C3380CC4-5D6E-409C-BE32-E72D297353CC}">
              <c16:uniqueId val="{00000002-AD86-4A9D-9506-909CD32A2C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1.86</c:v>
                </c:pt>
                <c:pt idx="2">
                  <c:v>#N/A</c:v>
                </c:pt>
                <c:pt idx="3">
                  <c:v>1.9</c:v>
                </c:pt>
                <c:pt idx="4">
                  <c:v>#N/A</c:v>
                </c:pt>
                <c:pt idx="5">
                  <c:v>0.04</c:v>
                </c:pt>
                <c:pt idx="6">
                  <c:v>#N/A</c:v>
                </c:pt>
                <c:pt idx="7">
                  <c:v>0.03</c:v>
                </c:pt>
                <c:pt idx="8">
                  <c:v>#N/A</c:v>
                </c:pt>
                <c:pt idx="9">
                  <c:v>0.03</c:v>
                </c:pt>
              </c:numCache>
            </c:numRef>
          </c:val>
          <c:extLst>
            <c:ext xmlns:c16="http://schemas.microsoft.com/office/drawing/2014/chart" uri="{C3380CC4-5D6E-409C-BE32-E72D297353CC}">
              <c16:uniqueId val="{00000000-1A14-4959-BFB4-7A640843C6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0.03</c:v>
                </c:pt>
                <c:pt idx="1">
                  <c:v>#N/A</c:v>
                </c:pt>
                <c:pt idx="2">
                  <c:v>0.01</c:v>
                </c:pt>
                <c:pt idx="3">
                  <c:v>#N/A</c:v>
                </c:pt>
                <c:pt idx="4">
                  <c:v>#N/A</c:v>
                </c:pt>
                <c:pt idx="5">
                  <c:v>0</c:v>
                </c:pt>
                <c:pt idx="6">
                  <c:v>0</c:v>
                </c:pt>
                <c:pt idx="7">
                  <c:v>0</c:v>
                </c:pt>
                <c:pt idx="8">
                  <c:v>0</c:v>
                </c:pt>
                <c:pt idx="9">
                  <c:v>0</c:v>
                </c:pt>
              </c:numCache>
            </c:numRef>
          </c:val>
          <c:extLst>
            <c:ext xmlns:c16="http://schemas.microsoft.com/office/drawing/2014/chart" uri="{C3380CC4-5D6E-409C-BE32-E72D297353CC}">
              <c16:uniqueId val="{00000001-1A14-4959-BFB4-7A640843C623}"/>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2.2400000000000002</c:v>
                </c:pt>
                <c:pt idx="2">
                  <c:v>#N/A</c:v>
                </c:pt>
                <c:pt idx="3">
                  <c:v>1.1000000000000001</c:v>
                </c:pt>
                <c:pt idx="4">
                  <c:v>#N/A</c:v>
                </c:pt>
                <c:pt idx="5">
                  <c:v>0.77</c:v>
                </c:pt>
                <c:pt idx="6">
                  <c:v>#N/A</c:v>
                </c:pt>
                <c:pt idx="7">
                  <c:v>0.28999999999999998</c:v>
                </c:pt>
                <c:pt idx="8">
                  <c:v>#N/A</c:v>
                </c:pt>
                <c:pt idx="9">
                  <c:v>0.18</c:v>
                </c:pt>
              </c:numCache>
            </c:numRef>
          </c:val>
          <c:extLst>
            <c:ext xmlns:c16="http://schemas.microsoft.com/office/drawing/2014/chart" uri="{C3380CC4-5D6E-409C-BE32-E72D297353CC}">
              <c16:uniqueId val="{00000002-1A14-4959-BFB4-7A640843C623}"/>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0.22</c:v>
                </c:pt>
                <c:pt idx="2">
                  <c:v>#N/A</c:v>
                </c:pt>
                <c:pt idx="3">
                  <c:v>0.21</c:v>
                </c:pt>
                <c:pt idx="4">
                  <c:v>#N/A</c:v>
                </c:pt>
                <c:pt idx="5">
                  <c:v>0.21</c:v>
                </c:pt>
                <c:pt idx="6">
                  <c:v>#N/A</c:v>
                </c:pt>
                <c:pt idx="7">
                  <c:v>0.19</c:v>
                </c:pt>
                <c:pt idx="8">
                  <c:v>#N/A</c:v>
                </c:pt>
                <c:pt idx="9">
                  <c:v>0.23</c:v>
                </c:pt>
              </c:numCache>
            </c:numRef>
          </c:val>
          <c:extLst>
            <c:ext xmlns:c16="http://schemas.microsoft.com/office/drawing/2014/chart" uri="{C3380CC4-5D6E-409C-BE32-E72D297353CC}">
              <c16:uniqueId val="{00000003-1A14-4959-BFB4-7A640843C623}"/>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c:v>
                </c:pt>
                <c:pt idx="2">
                  <c:v>#N/A</c:v>
                </c:pt>
                <c:pt idx="3">
                  <c:v>0.4</c:v>
                </c:pt>
                <c:pt idx="4">
                  <c:v>#N/A</c:v>
                </c:pt>
                <c:pt idx="5">
                  <c:v>0.61</c:v>
                </c:pt>
                <c:pt idx="6">
                  <c:v>#N/A</c:v>
                </c:pt>
                <c:pt idx="7">
                  <c:v>0.65</c:v>
                </c:pt>
                <c:pt idx="8">
                  <c:v>#N/A</c:v>
                </c:pt>
                <c:pt idx="9">
                  <c:v>0.66</c:v>
                </c:pt>
              </c:numCache>
            </c:numRef>
          </c:val>
          <c:extLst>
            <c:ext xmlns:c16="http://schemas.microsoft.com/office/drawing/2014/chart" uri="{C3380CC4-5D6E-409C-BE32-E72D297353CC}">
              <c16:uniqueId val="{00000004-1A14-4959-BFB4-7A640843C623}"/>
            </c:ext>
          </c:extLst>
        </c:ser>
        <c:ser>
          <c:idx val="5"/>
          <c:order val="5"/>
          <c:tx>
            <c:strRef>
              <c:f>データシート!$A$32</c:f>
              <c:strCache>
                <c:ptCount val="1"/>
                <c:pt idx="0">
                  <c:v>港湾上屋事業特別会計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0.36</c:v>
                </c:pt>
                <c:pt idx="2">
                  <c:v>#N/A</c:v>
                </c:pt>
                <c:pt idx="3">
                  <c:v>0.64</c:v>
                </c:pt>
                <c:pt idx="4">
                  <c:v>#N/A</c:v>
                </c:pt>
                <c:pt idx="5">
                  <c:v>0.63</c:v>
                </c:pt>
                <c:pt idx="6">
                  <c:v>#N/A</c:v>
                </c:pt>
                <c:pt idx="7">
                  <c:v>0.8</c:v>
                </c:pt>
                <c:pt idx="8">
                  <c:v>#N/A</c:v>
                </c:pt>
                <c:pt idx="9">
                  <c:v>0.96</c:v>
                </c:pt>
              </c:numCache>
            </c:numRef>
          </c:val>
          <c:extLst>
            <c:ext xmlns:c16="http://schemas.microsoft.com/office/drawing/2014/chart" uri="{C3380CC4-5D6E-409C-BE32-E72D297353CC}">
              <c16:uniqueId val="{00000005-1A14-4959-BFB4-7A640843C62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1.33</c:v>
                </c:pt>
                <c:pt idx="2">
                  <c:v>#N/A</c:v>
                </c:pt>
                <c:pt idx="3">
                  <c:v>1.08</c:v>
                </c:pt>
                <c:pt idx="4">
                  <c:v>#N/A</c:v>
                </c:pt>
                <c:pt idx="5">
                  <c:v>0.99</c:v>
                </c:pt>
                <c:pt idx="6">
                  <c:v>#N/A</c:v>
                </c:pt>
                <c:pt idx="7">
                  <c:v>1</c:v>
                </c:pt>
                <c:pt idx="8">
                  <c:v>#N/A</c:v>
                </c:pt>
                <c:pt idx="9">
                  <c:v>1.19</c:v>
                </c:pt>
              </c:numCache>
            </c:numRef>
          </c:val>
          <c:extLst>
            <c:ext xmlns:c16="http://schemas.microsoft.com/office/drawing/2014/chart" uri="{C3380CC4-5D6E-409C-BE32-E72D297353CC}">
              <c16:uniqueId val="{00000006-1A14-4959-BFB4-7A640843C62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c:v>
                </c:pt>
                <c:pt idx="2">
                  <c:v>#N/A</c:v>
                </c:pt>
                <c:pt idx="3">
                  <c:v>7.95</c:v>
                </c:pt>
                <c:pt idx="4">
                  <c:v>#N/A</c:v>
                </c:pt>
                <c:pt idx="5">
                  <c:v>10.33</c:v>
                </c:pt>
                <c:pt idx="6">
                  <c:v>#N/A</c:v>
                </c:pt>
                <c:pt idx="7">
                  <c:v>11.06</c:v>
                </c:pt>
                <c:pt idx="8">
                  <c:v>#N/A</c:v>
                </c:pt>
                <c:pt idx="9">
                  <c:v>12.53</c:v>
                </c:pt>
              </c:numCache>
            </c:numRef>
          </c:val>
          <c:extLst>
            <c:ext xmlns:c16="http://schemas.microsoft.com/office/drawing/2014/chart" uri="{C3380CC4-5D6E-409C-BE32-E72D297353CC}">
              <c16:uniqueId val="{00000007-1A14-4959-BFB4-7A640843C62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10.26</c:v>
                </c:pt>
                <c:pt idx="2">
                  <c:v>#N/A</c:v>
                </c:pt>
                <c:pt idx="3">
                  <c:v>8.27</c:v>
                </c:pt>
                <c:pt idx="4">
                  <c:v>#N/A</c:v>
                </c:pt>
                <c:pt idx="5">
                  <c:v>13.16</c:v>
                </c:pt>
                <c:pt idx="6">
                  <c:v>#N/A</c:v>
                </c:pt>
                <c:pt idx="7">
                  <c:v>16.12</c:v>
                </c:pt>
                <c:pt idx="8">
                  <c:v>#N/A</c:v>
                </c:pt>
                <c:pt idx="9">
                  <c:v>13.47</c:v>
                </c:pt>
              </c:numCache>
            </c:numRef>
          </c:val>
          <c:extLst>
            <c:ext xmlns:c16="http://schemas.microsoft.com/office/drawing/2014/chart" uri="{C3380CC4-5D6E-409C-BE32-E72D297353CC}">
              <c16:uniqueId val="{00000008-1A14-4959-BFB4-7A640843C623}"/>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11.02</c:v>
                </c:pt>
                <c:pt idx="2">
                  <c:v>#N/A</c:v>
                </c:pt>
                <c:pt idx="3">
                  <c:v>13.45</c:v>
                </c:pt>
                <c:pt idx="4">
                  <c:v>#N/A</c:v>
                </c:pt>
                <c:pt idx="5">
                  <c:v>16.149999999999999</c:v>
                </c:pt>
                <c:pt idx="6">
                  <c:v>#N/A</c:v>
                </c:pt>
                <c:pt idx="7">
                  <c:v>19.05</c:v>
                </c:pt>
                <c:pt idx="8">
                  <c:v>#N/A</c:v>
                </c:pt>
                <c:pt idx="9">
                  <c:v>23.66</c:v>
                </c:pt>
              </c:numCache>
            </c:numRef>
          </c:val>
          <c:extLst>
            <c:ext xmlns:c16="http://schemas.microsoft.com/office/drawing/2014/chart" uri="{C3380CC4-5D6E-409C-BE32-E72D297353CC}">
              <c16:uniqueId val="{00000009-1A14-4959-BFB4-7A640843C6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4140</c:v>
                </c:pt>
                <c:pt idx="5">
                  <c:v>4193</c:v>
                </c:pt>
                <c:pt idx="8">
                  <c:v>4247</c:v>
                </c:pt>
                <c:pt idx="11">
                  <c:v>4465</c:v>
                </c:pt>
                <c:pt idx="14">
                  <c:v>4038</c:v>
                </c:pt>
              </c:numCache>
            </c:numRef>
          </c:val>
          <c:extLst>
            <c:ext xmlns:c16="http://schemas.microsoft.com/office/drawing/2014/chart" uri="{C3380CC4-5D6E-409C-BE32-E72D297353CC}">
              <c16:uniqueId val="{00000000-42FF-40E1-8EB5-7894ADC18A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42FF-40E1-8EB5-7894ADC18A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66</c:v>
                </c:pt>
                <c:pt idx="3">
                  <c:v>66</c:v>
                </c:pt>
                <c:pt idx="6">
                  <c:v>64</c:v>
                </c:pt>
                <c:pt idx="9">
                  <c:v>27</c:v>
                </c:pt>
                <c:pt idx="12">
                  <c:v>24</c:v>
                </c:pt>
              </c:numCache>
            </c:numRef>
          </c:val>
          <c:extLst>
            <c:ext xmlns:c16="http://schemas.microsoft.com/office/drawing/2014/chart" uri="{C3380CC4-5D6E-409C-BE32-E72D297353CC}">
              <c16:uniqueId val="{00000002-42FF-40E1-8EB5-7894ADC18A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FF-40E1-8EB5-7894ADC18A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995</c:v>
                </c:pt>
                <c:pt idx="3">
                  <c:v>1001</c:v>
                </c:pt>
                <c:pt idx="6">
                  <c:v>896</c:v>
                </c:pt>
                <c:pt idx="9">
                  <c:v>921</c:v>
                </c:pt>
                <c:pt idx="12">
                  <c:v>733</c:v>
                </c:pt>
              </c:numCache>
            </c:numRef>
          </c:val>
          <c:extLst>
            <c:ext xmlns:c16="http://schemas.microsoft.com/office/drawing/2014/chart" uri="{C3380CC4-5D6E-409C-BE32-E72D297353CC}">
              <c16:uniqueId val="{00000004-42FF-40E1-8EB5-7894ADC18A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FF-40E1-8EB5-7894ADC18A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FF-40E1-8EB5-7894ADC18A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4844</c:v>
                </c:pt>
                <c:pt idx="3">
                  <c:v>4844</c:v>
                </c:pt>
                <c:pt idx="6">
                  <c:v>5076</c:v>
                </c:pt>
                <c:pt idx="9">
                  <c:v>5035</c:v>
                </c:pt>
                <c:pt idx="12">
                  <c:v>5060</c:v>
                </c:pt>
              </c:numCache>
            </c:numRef>
          </c:val>
          <c:extLst>
            <c:ext xmlns:c16="http://schemas.microsoft.com/office/drawing/2014/chart" uri="{C3380CC4-5D6E-409C-BE32-E72D297353CC}">
              <c16:uniqueId val="{00000007-42FF-40E1-8EB5-7894ADC18A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1766</c:v>
                </c:pt>
                <c:pt idx="2">
                  <c:v>#N/A</c:v>
                </c:pt>
                <c:pt idx="3">
                  <c:v>#N/A</c:v>
                </c:pt>
                <c:pt idx="4">
                  <c:v>1718</c:v>
                </c:pt>
                <c:pt idx="5">
                  <c:v>#N/A</c:v>
                </c:pt>
                <c:pt idx="6">
                  <c:v>#N/A</c:v>
                </c:pt>
                <c:pt idx="7">
                  <c:v>1789</c:v>
                </c:pt>
                <c:pt idx="8">
                  <c:v>#N/A</c:v>
                </c:pt>
                <c:pt idx="9">
                  <c:v>#N/A</c:v>
                </c:pt>
                <c:pt idx="10">
                  <c:v>1518</c:v>
                </c:pt>
                <c:pt idx="11">
                  <c:v>#N/A</c:v>
                </c:pt>
                <c:pt idx="12">
                  <c:v>#N/A</c:v>
                </c:pt>
                <c:pt idx="13">
                  <c:v>1779</c:v>
                </c:pt>
                <c:pt idx="14">
                  <c:v>#N/A</c:v>
                </c:pt>
              </c:numCache>
            </c:numRef>
          </c:val>
          <c:smooth val="0"/>
          <c:extLst>
            <c:ext xmlns:c16="http://schemas.microsoft.com/office/drawing/2014/chart" uri="{C3380CC4-5D6E-409C-BE32-E72D297353CC}">
              <c16:uniqueId val="{00000008-42FF-40E1-8EB5-7894ADC18A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49595</c:v>
                </c:pt>
                <c:pt idx="5">
                  <c:v>51586</c:v>
                </c:pt>
                <c:pt idx="8">
                  <c:v>50001</c:v>
                </c:pt>
                <c:pt idx="11">
                  <c:v>46678</c:v>
                </c:pt>
                <c:pt idx="14">
                  <c:v>45428</c:v>
                </c:pt>
              </c:numCache>
            </c:numRef>
          </c:val>
          <c:extLst>
            <c:ext xmlns:c16="http://schemas.microsoft.com/office/drawing/2014/chart" uri="{C3380CC4-5D6E-409C-BE32-E72D297353CC}">
              <c16:uniqueId val="{00000000-29D8-443D-B0C0-A3884196CD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420</c:v>
                </c:pt>
                <c:pt idx="5">
                  <c:v>311</c:v>
                </c:pt>
                <c:pt idx="8">
                  <c:v>260</c:v>
                </c:pt>
                <c:pt idx="11">
                  <c:v>228</c:v>
                </c:pt>
                <c:pt idx="14">
                  <c:v>196</c:v>
                </c:pt>
              </c:numCache>
            </c:numRef>
          </c:val>
          <c:extLst>
            <c:ext xmlns:c16="http://schemas.microsoft.com/office/drawing/2014/chart" uri="{C3380CC4-5D6E-409C-BE32-E72D297353CC}">
              <c16:uniqueId val="{00000001-29D8-443D-B0C0-A3884196CD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8566</c:v>
                </c:pt>
                <c:pt idx="5">
                  <c:v>8580</c:v>
                </c:pt>
                <c:pt idx="8">
                  <c:v>9016</c:v>
                </c:pt>
                <c:pt idx="11">
                  <c:v>11477</c:v>
                </c:pt>
                <c:pt idx="14">
                  <c:v>13860</c:v>
                </c:pt>
              </c:numCache>
            </c:numRef>
          </c:val>
          <c:extLst>
            <c:ext xmlns:c16="http://schemas.microsoft.com/office/drawing/2014/chart" uri="{C3380CC4-5D6E-409C-BE32-E72D297353CC}">
              <c16:uniqueId val="{00000002-29D8-443D-B0C0-A3884196CD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D8-443D-B0C0-A3884196CD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D8-443D-B0C0-A3884196CD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D8-443D-B0C0-A3884196CD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5512</c:v>
                </c:pt>
                <c:pt idx="3">
                  <c:v>5342</c:v>
                </c:pt>
                <c:pt idx="6">
                  <c:v>5746</c:v>
                </c:pt>
                <c:pt idx="9">
                  <c:v>5213</c:v>
                </c:pt>
                <c:pt idx="12">
                  <c:v>5306</c:v>
                </c:pt>
              </c:numCache>
            </c:numRef>
          </c:val>
          <c:extLst>
            <c:ext xmlns:c16="http://schemas.microsoft.com/office/drawing/2014/chart" uri="{C3380CC4-5D6E-409C-BE32-E72D297353CC}">
              <c16:uniqueId val="{00000006-29D8-443D-B0C0-A3884196CD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D8-443D-B0C0-A3884196CD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13573</c:v>
                </c:pt>
                <c:pt idx="3">
                  <c:v>13043</c:v>
                </c:pt>
                <c:pt idx="6">
                  <c:v>11983</c:v>
                </c:pt>
                <c:pt idx="9">
                  <c:v>11644</c:v>
                </c:pt>
                <c:pt idx="12">
                  <c:v>11013</c:v>
                </c:pt>
              </c:numCache>
            </c:numRef>
          </c:val>
          <c:extLst>
            <c:ext xmlns:c16="http://schemas.microsoft.com/office/drawing/2014/chart" uri="{C3380CC4-5D6E-409C-BE32-E72D297353CC}">
              <c16:uniqueId val="{00000008-29D8-443D-B0C0-A3884196CD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203</c:v>
                </c:pt>
                <c:pt idx="3">
                  <c:v>139</c:v>
                </c:pt>
                <c:pt idx="6">
                  <c:v>76</c:v>
                </c:pt>
                <c:pt idx="9">
                  <c:v>24</c:v>
                </c:pt>
                <c:pt idx="12">
                  <c:v>0</c:v>
                </c:pt>
              </c:numCache>
            </c:numRef>
          </c:val>
          <c:extLst>
            <c:ext xmlns:c16="http://schemas.microsoft.com/office/drawing/2014/chart" uri="{C3380CC4-5D6E-409C-BE32-E72D297353CC}">
              <c16:uniqueId val="{00000009-29D8-443D-B0C0-A3884196CD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59729</c:v>
                </c:pt>
                <c:pt idx="3">
                  <c:v>63113</c:v>
                </c:pt>
                <c:pt idx="6">
                  <c:v>60797</c:v>
                </c:pt>
                <c:pt idx="9">
                  <c:v>58557</c:v>
                </c:pt>
                <c:pt idx="12">
                  <c:v>55406</c:v>
                </c:pt>
              </c:numCache>
            </c:numRef>
          </c:val>
          <c:extLst>
            <c:ext xmlns:c16="http://schemas.microsoft.com/office/drawing/2014/chart" uri="{C3380CC4-5D6E-409C-BE32-E72D297353CC}">
              <c16:uniqueId val="{0000000A-29D8-443D-B0C0-A3884196CD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20436</c:v>
                </c:pt>
                <c:pt idx="2">
                  <c:v>#N/A</c:v>
                </c:pt>
                <c:pt idx="3">
                  <c:v>#N/A</c:v>
                </c:pt>
                <c:pt idx="4">
                  <c:v>21160</c:v>
                </c:pt>
                <c:pt idx="5">
                  <c:v>#N/A</c:v>
                </c:pt>
                <c:pt idx="6">
                  <c:v>#N/A</c:v>
                </c:pt>
                <c:pt idx="7">
                  <c:v>19325</c:v>
                </c:pt>
                <c:pt idx="8">
                  <c:v>#N/A</c:v>
                </c:pt>
                <c:pt idx="9">
                  <c:v>#N/A</c:v>
                </c:pt>
                <c:pt idx="10">
                  <c:v>17053</c:v>
                </c:pt>
                <c:pt idx="11">
                  <c:v>#N/A</c:v>
                </c:pt>
                <c:pt idx="12">
                  <c:v>#N/A</c:v>
                </c:pt>
                <c:pt idx="13">
                  <c:v>12240</c:v>
                </c:pt>
                <c:pt idx="14">
                  <c:v>#N/A</c:v>
                </c:pt>
              </c:numCache>
            </c:numRef>
          </c:val>
          <c:smooth val="0"/>
          <c:extLst>
            <c:ext xmlns:c16="http://schemas.microsoft.com/office/drawing/2014/chart" uri="{C3380CC4-5D6E-409C-BE32-E72D297353CC}">
              <c16:uniqueId val="{0000000B-29D8-443D-B0C0-A3884196CD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6324</c:v>
                </c:pt>
                <c:pt idx="1">
                  <c:v>6324</c:v>
                </c:pt>
                <c:pt idx="2">
                  <c:v>6324</c:v>
                </c:pt>
              </c:numCache>
            </c:numRef>
          </c:val>
          <c:extLst>
            <c:ext xmlns:c16="http://schemas.microsoft.com/office/drawing/2014/chart" uri="{C3380CC4-5D6E-409C-BE32-E72D297353CC}">
              <c16:uniqueId val="{00000000-B175-4CB7-AE0B-499BB42112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628</c:v>
                </c:pt>
                <c:pt idx="1">
                  <c:v>1128</c:v>
                </c:pt>
                <c:pt idx="2">
                  <c:v>2028</c:v>
                </c:pt>
              </c:numCache>
            </c:numRef>
          </c:val>
          <c:extLst>
            <c:ext xmlns:c16="http://schemas.microsoft.com/office/drawing/2014/chart" uri="{C3380CC4-5D6E-409C-BE32-E72D297353CC}">
              <c16:uniqueId val="{00000001-B175-4CB7-AE0B-499BB42112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4457</c:v>
                </c:pt>
                <c:pt idx="1">
                  <c:v>6295</c:v>
                </c:pt>
                <c:pt idx="2">
                  <c:v>7711</c:v>
                </c:pt>
              </c:numCache>
            </c:numRef>
          </c:val>
          <c:extLst>
            <c:ext xmlns:c16="http://schemas.microsoft.com/office/drawing/2014/chart" uri="{C3380CC4-5D6E-409C-BE32-E72D297353CC}">
              <c16:uniqueId val="{00000002-B175-4CB7-AE0B-499BB42112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{59E2B0F9-807C-4537-B8CC-B80769E4667D}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D93-4D75-B3B9-C1ED041A30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{7BA7E0CA-1FBB-4C78-A2CF-1C2BC2BABC1F}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3-4D75-B3B9-C1ED041A30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{7296731A-E796-444B-ABF7-0AA624426741}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3-4D75-B3B9-C1ED041A30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{6EB8B3EA-84E6-46EE-A219-7256B4792D35}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3-4D75-B3B9-C1ED041A30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{7CAA56D4-36B5-40B7-BEA0-BBB6118A9675}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3-4D75-B3B9-C1ED041A304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{4DBD2622-37E2-40D8-BA34-E1243754BF46}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D93-4D75-B3B9-C1ED041A304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{CD04C557-1FB1-43DA-84A2-5DFB7C4AAFEF}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D93-4D75-B3B9-C1ED041A304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{059C5CB8-EEE3-46E2-805E-8829B3F4FBE3}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D93-4D75-B3B9-C1ED041A304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{E6D7FE73-4DF3-4143-91E9-B3DA546BB683}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D93-4D75-B3B9-C1ED041A30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47.1</c:v>
                </c:pt>
                <c:pt idx="8">
                  <c:v>49.8</c:v>
                </c:pt>
                <c:pt idx="16">
                  <c:v>51.5</c:v>
                </c:pt>
                <c:pt idx="24">
                  <c:v>53.5</c:v>
                </c:pt>
                <c:pt idx="32">
                  <c:v>55.3</c:v>
                </c:pt>
              </c:numCache>
            </c:numRef>
          </c:xVal>
          <c:yVal>
            <c:numRef>
              <c:f>公会計指標分析・財政指標組合せ分析表!$BP$51:$DC$51</c:f>
              <c:numCache>
                <c:formatCode>#,##0.0;"▲ "#,##0.0</c:formatCode>
                <c:ptCount val="40"/>
                <c:pt idx="0">
                  <c:v>104.2</c:v>
                </c:pt>
                <c:pt idx="8">
                  <c:v>108</c:v>
                </c:pt>
                <c:pt idx="16">
                  <c:v>95.2</c:v>
                </c:pt>
                <c:pt idx="24">
                  <c:v>79.2</c:v>
                </c:pt>
                <c:pt idx="32">
                  <c:v>59.1</c:v>
                </c:pt>
              </c:numCache>
            </c:numRef>
          </c:yVal>
          <c:smooth val="0"/>
          <c:extLst>
            <c:ext xmlns:c16="http://schemas.microsoft.com/office/drawing/2014/chart" uri="{C3380CC4-5D6E-409C-BE32-E72D297353CC}">
              <c16:uniqueId val="{00000009-BD93-4D75-B3B9-C1ED041A30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53669196155937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{9586790A-474E-4E48-B2C2-71760890C75D}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D93-4D75-B3B9-C1ED041A30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{C050F2C1-17CB-4325-AE8C-7ADA34483BCE}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3-4D75-B3B9-C1ED041A30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{01040271-C2FF-4FFC-B9B4-BBC504811742}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3-4D75-B3B9-C1ED041A30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{F6DD1701-9A9B-4E33-9753-DD8B684E9518}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3-4D75-B3B9-C1ED041A30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{0ABCC209-1E2D-4737-A666-567A811FBEB2}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3-4D75-B3B9-C1ED041A3044}"/>
                </c:ext>
              </c:extLst>
            </c:dLbl>
            <c:dLbl>
              <c:idx val="8"/>
              <c:layout>
                <c:manualLayout>
                  <c:x val="-2.2530966755713776E-2"/>
                  <c:y val="-4.253889155904064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{05E638E6-5515-4582-B16F-B763FF56B7C4}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D93-4D75-B3B9-C1ED041A3044}"/>
                </c:ext>
              </c:extLst>
            </c:dLbl>
            <c:dLbl>
              <c:idx val="16"/>
              <c:layout>
                <c:manualLayout>
                  <c:x val="-4.4109043052767472E-2"/>
                  <c:y val="-7.750266334312706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{BD89DD23-D044-4E29-8CE6-B5B721F0056C}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D93-4D75-B3B9-C1ED041A3044}"/>
                </c:ext>
              </c:extLst>
            </c:dLbl>
            <c:dLbl>
              <c:idx val="24"/>
              <c:layout>
                <c:manualLayout>
                  <c:x val="-3.2015750650234161E-2"/>
                  <c:y val="-7.4175571415427882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{E0A05336-9672-4574-8EE4-19B41CD1AAFA}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D93-4D75-B3B9-C1ED041A304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{1CC17A38-A610-453F-8617-3903CAC939F7}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D93-4D75-B3B9-C1ED041A30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BD93-4D75-B3B9-C1ED041A304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{C7B93F62-C6C3-40D7-9B0B-FDD4BD5172D1}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B3A-4A18-A24D-FCD3E0D8C7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{76D290F1-2EF2-4653-B5D2-17904AA9E516}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3A-4A18-A24D-FCD3E0D8C7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{E082DA9E-3502-45BC-829B-35B4057EAB57}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3A-4A18-A24D-FCD3E0D8C7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{7CCC2D3D-81CE-43AF-9137-6B3F815A434C}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3A-4A18-A24D-FCD3E0D8C7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{2C76A8AB-06E6-460D-8660-FC12BE1F556D}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3A-4A18-A24D-FCD3E0D8C71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{67323F0C-E175-45C1-937B-A88257FE2D5A}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B3A-4A18-A24D-FCD3E0D8C71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{2F431783-25D1-4032-A76D-AE5B66BA1FD1}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B3A-4A18-A24D-FCD3E0D8C71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{A17FE1C3-5005-4870-AA81-C5A3EF7C5CC0}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B3A-4A18-A24D-FCD3E0D8C71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{56621F39-3CDF-4691-A767-FF9872698BBD}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B3A-4A18-A24D-FCD3E0D8C7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8.8000000000000007</c:v>
                </c:pt>
                <c:pt idx="24">
                  <c:v>8.1999999999999993</c:v>
                </c:pt>
                <c:pt idx="32">
                  <c:v>8.1</c:v>
                </c:pt>
              </c:numCache>
            </c:numRef>
          </c:xVal>
          <c:yVal>
            <c:numRef>
              <c:f>公会計指標分析・財政指標組合せ分析表!$BP$73:$DC$73</c:f>
              <c:numCache>
                <c:formatCode>#,##0.0;"▲ "#,##0.0</c:formatCode>
                <c:ptCount val="40"/>
                <c:pt idx="0">
                  <c:v>104.2</c:v>
                </c:pt>
                <c:pt idx="8">
                  <c:v>108</c:v>
                </c:pt>
                <c:pt idx="16">
                  <c:v>95.2</c:v>
                </c:pt>
                <c:pt idx="24">
                  <c:v>79.2</c:v>
                </c:pt>
                <c:pt idx="32">
                  <c:v>59.1</c:v>
                </c:pt>
              </c:numCache>
            </c:numRef>
          </c:yVal>
          <c:smooth val="0"/>
          <c:extLst>
            <c:ext xmlns:c16="http://schemas.microsoft.com/office/drawing/2014/chart" uri="{C3380CC4-5D6E-409C-BE32-E72D297353CC}">
              <c16:uniqueId val="{00000009-9B3A-4A18-A24D-FCD3E0D8C7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{784643C0-19D5-4A97-B011-369A0DDB6BA9}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B3A-4A18-A24D-FCD3E0D8C7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{AC8D5313-CD43-481B-81C2-064D3293DE46}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3A-4A18-A24D-FCD3E0D8C7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{C9256D09-FDD1-4F50-9507-E0DCFD8DF42F}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3A-4A18-A24D-FCD3E0D8C7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{9011FB07-A35B-4C3F-809E-6C7584AF1DF8}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3A-4A18-A24D-FCD3E0D8C7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{E92CF8B4-E635-4559-B355-0EC0054A7E7A}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3A-4A18-A24D-FCD3E0D8C71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{66F54CCE-3F8A-4828-AE73-9E0725C09A80}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B3A-4A18-A24D-FCD3E0D8C71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{4731B1F5-66C3-447E-B8FD-C19D5E600701}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B3A-4A18-A24D-FCD3E0D8C71F}"/>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{D1D7CB6E-46EC-439C-AFE7-E07CD958E8FE}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B3A-4A18-A24D-FCD3E0D8C71F}"/>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{2BE9140A-4B93-4548-ABB2-A0B5CD6F2CCA}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B3A-4A18-A24D-FCD3E0D8C7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9B3A-4A18-A24D-FCD3E0D8C71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９年度以降、政府資金の公的免除繰上償還や高利率の起債の積極的借換、公債費負担適正化計画等の実施により公債費の低減を図ったことで着実に改善されてきたものの、平成２８年度から令和元年度にかけて新市建設計画に基づく合併特例債を活用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大型建設事業が集中し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、当該償還が開始されてきた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ため元利償還金は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が、公営企業債の元利償還金に対する繰入金は、富郷ダム建設事業債の元金減少などにより減少した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。算入公債費等については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、合併特例債において前年度に実施した満期一括償還による元利償還金の減により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減少している。そのため、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に転じた。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今後も選択と集中により事業費の抑制を図るとともに、基準財政需要額の算入率が高い起債の活用、減債基金を増額し計画的に繰上償還を行うなど実質公債費比率の低減に努める。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満期一括償還地方債の借入れをしていない。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年度の将来負担比率の分子は、前年度を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４，８１３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百万円下回っている。これは、新市建設計画に基づく合併特例債を活用した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大型建設事業が令和元年度で完了したことから、一般会計等に係る地方債の現在高が令和元年度をピークに減少となったことが主な要因となっている。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２６７．２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ったが、政府資金の公的免除繰上償還や高利率の起債の積極的借換、土地開発公社を三セク債を活用し解散する等、着実に改善されている。しかしながら依然として他市町に比べて非常に高い数値となっているのは、一般会計地方債現在高や地方債償還元金繰入見込額が大きいことが将来負担比率の分子に影響しているためである。将来負担解消には長期的な視点で財政の硬直化を招かないよう取り組む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新規事業採択や施設の更新等にあたっては、統廃合を含め長期的に判断することが肝要であり、事業内容及び経費の精査と最適化により地方債への依存を最小限に抑制するとともに、一般財源の確保及び充当可能基金の計画的な積立てや繰上償還を積極的に行い、財政の健全化に努め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１６０．６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億円、「地域医療再生基金」に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の積立ての実施や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おいては、令和４年度で取崩し活用をしつつも、積立てについても実施したことにより３．７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が進む公共施設の整備更新等に伴う基金の取崩しなどにより、基金残高については中長期的に減少していくことが見込まれる。今後、普通建設事業の事業選択や、より一層の事業見直しによる歳出抑制を徹底するとともに、更なる歳入確保に努め，基金残高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・合併振興基金：市民の連帯の強化及び地域振興を図るための事業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・ふるさと応援基金：福祉及び医療の充実、教育環境の整備及び文化振興、地場産業の振興並びに生活環境の改善に関する事業その他市政発展に必要な事業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･公共施設等総合管理基金：公共施設等の更新、保全等に関する事業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・地域医療再生基金：地域の医療体制の整備を図るため６億円の積立てを行った。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・公共施設等総合管理基金：公共施設等の老朽化対策として３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７億円の積立てを行った。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・ふるさと応援基金：ふるさと納税寄附額の増加に伴い、基金残高が約２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６億円増加し約７億円となっている。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・運用収入のみを積み立てており、実質的な取崩しはなし。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・災害等に備えるための基礎的な積立額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億円に加えて、普通交付税の合併算定替の縮減に備えた激変緩和措置や施設の整備更新等に要する財源とする積立額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億円とした積立方針に基づき、平成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年度末までに積立を行い基金残高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億円とした。平成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年度で取崩しを行い基金残高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億円としたものの、その後は維持している。今後も、歳出削減や歳入確保の取組を進め、引き続き一定規模の基金残高を維持していく。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億円の積立てを行った。なお、取崩しはなし。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・今後の償還に備え、一定水準は確保していくとともに、市債の償還財源として活用していく。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9C828E-4CFA-4E92-8786-CB22037E2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BF6B6BF-1310-410E-B110-A3F48A3B28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B5426B2-9810-4F98-8A7A-0FE027D9227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EB0CAEB-EE9D-44AF-9067-0963C8D7A2F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727053D-637B-40BD-836C-C78813BB006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E032E0C-A3D5-420D-8C48-86FAC541550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B0D422D-F080-4963-B3A3-E6ABAFB8B63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C1A4DBE-5718-4D80-97B8-F8849DA5271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3C7F1FD-3095-47A4-BA20-3C9A36EAA3C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24BC6A9-437F-4764-AD12-224B8B7CACC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757958C-078C-4EE2-A43E-F829B2F85C0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D30AC6-F38A-4C26-BC8C-6A777E4B9EA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ECCE53F-39F7-41E1-9CD2-282574EF8B3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E0F4164-7510-46A2-9FFD-148DE8FDDA1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7D5F2CA-343A-47E6-82FD-5AA2C567901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BF2E1D5-4B59-4884-8574-6E60C6649F4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E118C90-2F15-49EA-B650-FD886C92DDD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6924E64-EDF5-4B0A-AEE0-C156D3D9519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B036A59-E0A0-4DBE-8CB1-82A232C524F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D571F15-1F5A-431A-BB74-FE18826F783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3FF6CFD-52A0-463A-B8EC-16DF931E2CA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A970263-7C11-479E-8F8C-5647E160019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19F51DC-A1B0-4D61-908C-D6B19E35B0D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874FC32-66DD-4421-8EBA-F930385D293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59672A-8ADE-41B5-B4C7-A597375729E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3FA4F1D-7E84-4321-AAF5-94B00CD02DE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A725C04-641E-44E3-866E-D0C580B57C2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7476CB6-2099-4A17-A419-0EC119E0098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7FCBAD0-31E7-4602-94C9-2997F9C1C53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24EAC65-A415-485D-B86E-6B9C43E2F5A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361DBBA-5DCD-4E53-BD3A-D3A4C25CF62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BFCC996-F1C5-4E15-A036-C2D3489311D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6084D81-C14D-4659-AA20-80C97D2696DA}"/>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AAA928C-1582-4400-BA6B-0357D45A786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6DCAA75-5BC2-46AA-913E-F781B44F34E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7CC927C-5853-437F-A264-999842B2E15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B3E2D9F-1998-49C1-8ADF-926E7088C6C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17B0052-97A0-4731-8099-B0DF37BFFBE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1AB4E01-DADC-4564-9BF1-5F14908FBB4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13FCF5-6E02-4FF0-BB24-038DD34C8F8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F667FD0-48B8-489F-ADB4-A5CCBC2D82F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A01E210-FEE4-4390-AEF9-004691A8373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0CEE6E3-52DE-43A9-8C97-0AD56863925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60F8FBA-D68C-48F4-A1BD-56EBA6778ED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E57BC8A-C2D9-4BE9-B7D7-7DDA6D0AAFC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0E4B3BB-5EEF-44E3-A128-974BF2B6A52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7A4121-6692-44B6-B319-A5293A5DB33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類似団体平均に比べて低い比率となっている。これは各施設の老朽化を調査し、施設の適正な維持管理を進めてきた結果である。今後、減価償却が進むにつれ、施設の老朽化が顕著となることが予想されるため、公共施設等の長寿命化や複合化、集約化及び機能転換等も含め、公共施設等の適正配置と有効活用など計画的な資産管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896F87F-1F2F-4A64-8610-C2B137EE7E9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3BB847D-EF50-48C5-AC91-EA441391F9A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7198F00-1188-40C5-B186-D41398D6D231}"/>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62CAFF7-1BF7-4689-911B-CF91C83C5D4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E0ACB4B-61DD-43A7-96AA-92C24BB065C3}"/>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4CA4C5F-3F5D-4F39-9087-7E82541DB4D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DD364AB-0F11-4263-BF4A-C52C594E0AA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24D197E-7FD7-4894-8259-8776FAD45BB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A2AD350-7534-4C86-AB5F-0A1950AC427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FE81524-7B42-42E4-8C52-9FF0BA980F35}"/>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537F1D6-7608-4404-A026-12E299DBB349}"/>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368581A-0881-4867-BC00-F27C21CEB40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6B21344-3A2A-4284-8B83-3A5CCD0CFBB1}"/>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DA639D4-E9FC-4706-883B-1B1089745EF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A3B5F92-FAE6-4D47-A95C-FE82E8B8221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3B7DFBF-4FA4-4B18-B25C-5255F9F7EF7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397B6522-F658-45D7-AD42-C46D221399C7}"/>
            </a:ext>
          </a:extLst>
        </xdr:cNvPr>
        <xdr:cNvCxnSpPr/>
      </xdr:nvCxnSpPr>
      <xdr:spPr>
        <a:xfrm flipV="1">
          <a:off x="4760595" y="4699635"/>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0C718AAE-1739-4769-A103-DF257C8A5D40}"/>
            </a:ext>
          </a:extLst>
        </xdr:cNvPr>
        <xdr:cNvSpPr txBox="1"/>
      </xdr:nvSpPr>
      <xdr:spPr>
        <a:xfrm>
          <a:off x="4813300" y="589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A81CD20D-A08D-4654-897A-3E3E2B8763E3}"/>
            </a:ext>
          </a:extLst>
        </xdr:cNvPr>
        <xdr:cNvCxnSpPr/>
      </xdr:nvCxnSpPr>
      <xdr:spPr>
        <a:xfrm>
          <a:off x="4673600" y="589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50DA557E-B91A-4444-846B-61991CD4CD9A}"/>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03BA33F8-DEB8-4B5B-94D1-5F79D8EC3068}"/>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a:extLst>
            <a:ext uri="{FF2B5EF4-FFF2-40B4-BE49-F238E27FC236}">
              <a16:creationId xmlns:a16="http://schemas.microsoft.com/office/drawing/2014/main" id="{4260E5A9-36FF-4688-B8AB-CF60029E6003}"/>
            </a:ext>
          </a:extLst>
        </xdr:cNvPr>
        <xdr:cNvSpPr txBox="1"/>
      </xdr:nvSpPr>
      <xdr:spPr>
        <a:xfrm>
          <a:off x="4813300" y="5300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7D18DB37-81E0-46AC-9F36-57A8CD71F6D7}"/>
            </a:ext>
          </a:extLst>
        </xdr:cNvPr>
        <xdr:cNvSpPr/>
      </xdr:nvSpPr>
      <xdr:spPr>
        <a:xfrm>
          <a:off x="47117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D11F3216-F227-4262-9DF8-300565E3FE76}"/>
            </a:ext>
          </a:extLst>
        </xdr:cNvPr>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D07D7ED9-D06F-4FCA-AF90-27EDA9BB4CE7}"/>
            </a:ext>
          </a:extLst>
        </xdr:cNvPr>
        <xdr:cNvSpPr/>
      </xdr:nvSpPr>
      <xdr:spPr>
        <a:xfrm>
          <a:off x="3238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929F2287-CB92-468E-90D8-0C4BB5F9400C}"/>
            </a:ext>
          </a:extLst>
        </xdr:cNvPr>
        <xdr:cNvSpPr/>
      </xdr:nvSpPr>
      <xdr:spPr>
        <a:xfrm>
          <a:off x="2476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6CED2A33-1F5F-4E44-BAFD-7A38BB2C341E}"/>
            </a:ext>
          </a:extLst>
        </xdr:cNvPr>
        <xdr:cNvSpPr/>
      </xdr:nvSpPr>
      <xdr:spPr>
        <a:xfrm>
          <a:off x="1714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156FE03-A69D-432C-96D5-EFBB118656A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8502818-DBBD-4B12-84B0-CCAA3E2F344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A976885-1597-4F9D-B1A4-154C02CF9A2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CD3F534-818C-420A-972D-8FF955EAB73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D6BFAFF-81A6-4CA6-8475-FADA8CE2183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69003</xdr:rowOff>
    </xdr:from>
    <xdr:to>
      <xdr:col>23</xdr:col>
      <xdr:colOff>136525</xdr:colOff>
      <xdr:row>29</xdr:row>
      <xdr:rowOff>170603</xdr:rowOff>
    </xdr:to>
    <xdr:sp macro="" textlink="">
      <xdr:nvSpPr>
        <xdr:cNvPr id="81" name="楕円 80">
          <a:extLst>
            <a:ext uri="{FF2B5EF4-FFF2-40B4-BE49-F238E27FC236}">
              <a16:creationId xmlns:a16="http://schemas.microsoft.com/office/drawing/2014/main" id="{EA6E74D8-8C8F-49C2-B8F3-E220039353BB}"/>
            </a:ext>
          </a:extLst>
        </xdr:cNvPr>
        <xdr:cNvSpPr/>
      </xdr:nvSpPr>
      <xdr:spPr>
        <a:xfrm>
          <a:off x="4711700" y="50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91880</xdr:rowOff>
    </xdr:from>
    <xdr:ext cx="405111" cy="259045"/>
    <xdr:sp macro="" textlink="">
      <xdr:nvSpPr>
        <xdr:cNvPr id="82" name="有形固定資産減価償却率該当値テキスト">
          <a:extLst>
            <a:ext uri="{FF2B5EF4-FFF2-40B4-BE49-F238E27FC236}">
              <a16:creationId xmlns:a16="http://schemas.microsoft.com/office/drawing/2014/main" id="{990CC024-E0D9-4C78-90BF-28D27683EC16}"/>
            </a:ext>
          </a:extLst>
        </xdr:cNvPr>
        <xdr:cNvSpPr txBox="1"/>
      </xdr:nvSpPr>
      <xdr:spPr>
        <a:xfrm>
          <a:off x="4813300" y="4892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4233</xdr:rowOff>
    </xdr:from>
    <xdr:to>
      <xdr:col>19</xdr:col>
      <xdr:colOff>187325</xdr:colOff>
      <xdr:row>29</xdr:row>
      <xdr:rowOff>105833</xdr:rowOff>
    </xdr:to>
    <xdr:sp macro="" textlink="">
      <xdr:nvSpPr>
        <xdr:cNvPr id="83" name="楕円 82">
          <a:extLst>
            <a:ext uri="{FF2B5EF4-FFF2-40B4-BE49-F238E27FC236}">
              <a16:creationId xmlns:a16="http://schemas.microsoft.com/office/drawing/2014/main" id="{2435CFEF-8E22-4092-8C9D-E8F5E707A807}"/>
            </a:ext>
          </a:extLst>
        </xdr:cNvPr>
        <xdr:cNvSpPr/>
      </xdr:nvSpPr>
      <xdr:spPr>
        <a:xfrm>
          <a:off x="4000500" y="49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55033</xdr:rowOff>
    </xdr:from>
    <xdr:to>
      <xdr:col>23</xdr:col>
      <xdr:colOff>85725</xdr:colOff>
      <xdr:row>29</xdr:row>
      <xdr:rowOff>119803</xdr:rowOff>
    </xdr:to>
    <xdr:cxnSp macro="">
      <xdr:nvCxnSpPr>
        <xdr:cNvPr id="84" name="直線コネクタ 83">
          <a:extLst>
            <a:ext uri="{FF2B5EF4-FFF2-40B4-BE49-F238E27FC236}">
              <a16:creationId xmlns:a16="http://schemas.microsoft.com/office/drawing/2014/main" id="{65DD2D1C-AF1C-4D67-800E-AD3060FC0582}"/>
            </a:ext>
          </a:extLst>
        </xdr:cNvPr>
        <xdr:cNvCxnSpPr/>
      </xdr:nvCxnSpPr>
      <xdr:spPr>
        <a:xfrm>
          <a:off x="4051300" y="5027083"/>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103717</xdr:rowOff>
    </xdr:from>
    <xdr:to>
      <xdr:col>15</xdr:col>
      <xdr:colOff>187325</xdr:colOff>
      <xdr:row>29</xdr:row>
      <xdr:rowOff>33867</xdr:rowOff>
    </xdr:to>
    <xdr:sp macro="" textlink="">
      <xdr:nvSpPr>
        <xdr:cNvPr id="85" name="楕円 84">
          <a:extLst>
            <a:ext uri="{FF2B5EF4-FFF2-40B4-BE49-F238E27FC236}">
              <a16:creationId xmlns:a16="http://schemas.microsoft.com/office/drawing/2014/main" id="{C8D295FA-15F1-4625-84BB-EC6C29410847}"/>
            </a:ext>
          </a:extLst>
        </xdr:cNvPr>
        <xdr:cNvSpPr/>
      </xdr:nvSpPr>
      <xdr:spPr>
        <a:xfrm>
          <a:off x="3238500" y="49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154517</xdr:rowOff>
    </xdr:from>
    <xdr:to>
      <xdr:col>19</xdr:col>
      <xdr:colOff>136525</xdr:colOff>
      <xdr:row>29</xdr:row>
      <xdr:rowOff>55033</xdr:rowOff>
    </xdr:to>
    <xdr:cxnSp macro="">
      <xdr:nvCxnSpPr>
        <xdr:cNvPr id="86" name="直線コネクタ 85">
          <a:extLst>
            <a:ext uri="{FF2B5EF4-FFF2-40B4-BE49-F238E27FC236}">
              <a16:creationId xmlns:a16="http://schemas.microsoft.com/office/drawing/2014/main" id="{0EA61716-6067-41DA-83F3-2651647DF850}"/>
            </a:ext>
          </a:extLst>
        </xdr:cNvPr>
        <xdr:cNvCxnSpPr/>
      </xdr:nvCxnSpPr>
      <xdr:spPr>
        <a:xfrm>
          <a:off x="3289300" y="495511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42545</xdr:rowOff>
    </xdr:from>
    <xdr:to>
      <xdr:col>11</xdr:col>
      <xdr:colOff>187325</xdr:colOff>
      <xdr:row>28</xdr:row>
      <xdr:rowOff>144145</xdr:rowOff>
    </xdr:to>
    <xdr:sp macro="" textlink="">
      <xdr:nvSpPr>
        <xdr:cNvPr id="87" name="楕円 86">
          <a:extLst>
            <a:ext uri="{FF2B5EF4-FFF2-40B4-BE49-F238E27FC236}">
              <a16:creationId xmlns:a16="http://schemas.microsoft.com/office/drawing/2014/main" id="{51636416-B93D-46EA-A920-D937612FCCE2}"/>
            </a:ext>
          </a:extLst>
        </xdr:cNvPr>
        <xdr:cNvSpPr/>
      </xdr:nvSpPr>
      <xdr:spPr>
        <a:xfrm>
          <a:off x="2476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93345</xdr:rowOff>
    </xdr:from>
    <xdr:to>
      <xdr:col>15</xdr:col>
      <xdr:colOff>136525</xdr:colOff>
      <xdr:row>28</xdr:row>
      <xdr:rowOff>154517</xdr:rowOff>
    </xdr:to>
    <xdr:cxnSp macro="">
      <xdr:nvCxnSpPr>
        <xdr:cNvPr id="88" name="直線コネクタ 87">
          <a:extLst>
            <a:ext uri="{FF2B5EF4-FFF2-40B4-BE49-F238E27FC236}">
              <a16:creationId xmlns:a16="http://schemas.microsoft.com/office/drawing/2014/main" id="{B00B949C-1656-4BA0-9834-2953210B6B35}"/>
            </a:ext>
          </a:extLst>
        </xdr:cNvPr>
        <xdr:cNvCxnSpPr/>
      </xdr:nvCxnSpPr>
      <xdr:spPr>
        <a:xfrm>
          <a:off x="2527300" y="489394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116840</xdr:rowOff>
    </xdr:from>
    <xdr:to>
      <xdr:col>7</xdr:col>
      <xdr:colOff>187325</xdr:colOff>
      <xdr:row>28</xdr:row>
      <xdr:rowOff>46990</xdr:rowOff>
    </xdr:to>
    <xdr:sp macro="" textlink="">
      <xdr:nvSpPr>
        <xdr:cNvPr id="89" name="楕円 88">
          <a:extLst>
            <a:ext uri="{FF2B5EF4-FFF2-40B4-BE49-F238E27FC236}">
              <a16:creationId xmlns:a16="http://schemas.microsoft.com/office/drawing/2014/main" id="{7268256C-626F-4C9F-B132-4A931F4BC30B}"/>
            </a:ext>
          </a:extLst>
        </xdr:cNvPr>
        <xdr:cNvSpPr/>
      </xdr:nvSpPr>
      <xdr:spPr>
        <a:xfrm>
          <a:off x="1714500" y="47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167640</xdr:rowOff>
    </xdr:from>
    <xdr:to>
      <xdr:col>11</xdr:col>
      <xdr:colOff>136525</xdr:colOff>
      <xdr:row>28</xdr:row>
      <xdr:rowOff>93345</xdr:rowOff>
    </xdr:to>
    <xdr:cxnSp macro="">
      <xdr:nvCxnSpPr>
        <xdr:cNvPr id="90" name="直線コネクタ 89">
          <a:extLst>
            <a:ext uri="{FF2B5EF4-FFF2-40B4-BE49-F238E27FC236}">
              <a16:creationId xmlns:a16="http://schemas.microsoft.com/office/drawing/2014/main" id="{ACC5266F-011C-4CCE-B083-1AD75C147BE8}"/>
            </a:ext>
          </a:extLst>
        </xdr:cNvPr>
        <xdr:cNvCxnSpPr/>
      </xdr:nvCxnSpPr>
      <xdr:spPr>
        <a:xfrm>
          <a:off x="1765300" y="4796790"/>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a:extLst>
            <a:ext uri="{FF2B5EF4-FFF2-40B4-BE49-F238E27FC236}">
              <a16:creationId xmlns:a16="http://schemas.microsoft.com/office/drawing/2014/main" id="{EB23C2C7-4E20-4375-B626-6B0182741CE8}"/>
            </a:ext>
          </a:extLst>
        </xdr:cNvPr>
        <xdr:cNvSpPr txBox="1"/>
      </xdr:nvSpPr>
      <xdr:spPr>
        <a:xfrm>
          <a:off x="383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B407525B-837D-4E9C-BD3A-5C68E3CE8748}"/>
            </a:ext>
          </a:extLst>
        </xdr:cNvPr>
        <xdr:cNvSpPr txBox="1"/>
      </xdr:nvSpPr>
      <xdr:spPr>
        <a:xfrm>
          <a:off x="3086744" y="5338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a:extLst>
            <a:ext uri="{FF2B5EF4-FFF2-40B4-BE49-F238E27FC236}">
              <a16:creationId xmlns:a16="http://schemas.microsoft.com/office/drawing/2014/main" id="{55CF45CB-849F-4736-B9F0-AE993A46323D}"/>
            </a:ext>
          </a:extLst>
        </xdr:cNvPr>
        <xdr:cNvSpPr txBox="1"/>
      </xdr:nvSpPr>
      <xdr:spPr>
        <a:xfrm>
          <a:off x="2324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8C53C55B-04B6-4CE3-8872-A70BFDEADF44}"/>
            </a:ext>
          </a:extLst>
        </xdr:cNvPr>
        <xdr:cNvSpPr txBox="1"/>
      </xdr:nvSpPr>
      <xdr:spPr>
        <a:xfrm>
          <a:off x="1562744"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122360</xdr:rowOff>
    </xdr:from>
    <xdr:ext cx="405111" cy="259045"/>
    <xdr:sp macro="" textlink="">
      <xdr:nvSpPr>
        <xdr:cNvPr id="95" name="n_1mainValue有形固定資産減価償却率">
          <a:extLst>
            <a:ext uri="{FF2B5EF4-FFF2-40B4-BE49-F238E27FC236}">
              <a16:creationId xmlns:a16="http://schemas.microsoft.com/office/drawing/2014/main" id="{13E15B31-114B-448C-86FD-F92DD701DEAA}"/>
            </a:ext>
          </a:extLst>
        </xdr:cNvPr>
        <xdr:cNvSpPr txBox="1"/>
      </xdr:nvSpPr>
      <xdr:spPr>
        <a:xfrm>
          <a:off x="3836044" y="475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50394</xdr:rowOff>
    </xdr:from>
    <xdr:ext cx="405111" cy="259045"/>
    <xdr:sp macro="" textlink="">
      <xdr:nvSpPr>
        <xdr:cNvPr id="96" name="n_2mainValue有形固定資産減価償却率">
          <a:extLst>
            <a:ext uri="{FF2B5EF4-FFF2-40B4-BE49-F238E27FC236}">
              <a16:creationId xmlns:a16="http://schemas.microsoft.com/office/drawing/2014/main" id="{71C5FD2B-9169-4574-AEE1-D785D41269CC}"/>
            </a:ext>
          </a:extLst>
        </xdr:cNvPr>
        <xdr:cNvSpPr txBox="1"/>
      </xdr:nvSpPr>
      <xdr:spPr>
        <a:xfrm>
          <a:off x="3086744" y="467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160672</xdr:rowOff>
    </xdr:from>
    <xdr:ext cx="405111" cy="259045"/>
    <xdr:sp macro="" textlink="">
      <xdr:nvSpPr>
        <xdr:cNvPr id="97" name="n_3mainValue有形固定資産減価償却率">
          <a:extLst>
            <a:ext uri="{FF2B5EF4-FFF2-40B4-BE49-F238E27FC236}">
              <a16:creationId xmlns:a16="http://schemas.microsoft.com/office/drawing/2014/main" id="{79098B77-86A4-48BE-B506-A2EC697A1DDE}"/>
            </a:ext>
          </a:extLst>
        </xdr:cNvPr>
        <xdr:cNvSpPr txBox="1"/>
      </xdr:nvSpPr>
      <xdr:spPr>
        <a:xfrm>
          <a:off x="2324744" y="46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63517</xdr:rowOff>
    </xdr:from>
    <xdr:ext cx="405111" cy="259045"/>
    <xdr:sp macro="" textlink="">
      <xdr:nvSpPr>
        <xdr:cNvPr id="98" name="n_4mainValue有形固定資産減価償却率">
          <a:extLst>
            <a:ext uri="{FF2B5EF4-FFF2-40B4-BE49-F238E27FC236}">
              <a16:creationId xmlns:a16="http://schemas.microsoft.com/office/drawing/2014/main" id="{7B98DBBB-F952-464D-8401-7BC2611BADB7}"/>
            </a:ext>
          </a:extLst>
        </xdr:cNvPr>
        <xdr:cNvSpPr txBox="1"/>
      </xdr:nvSpPr>
      <xdr:spPr>
        <a:xfrm>
          <a:off x="1562744" y="452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043C7B5-0546-4B0B-9020-AEFA6EA6944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5DEB9EE-ECF8-4599-B516-193560D2264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38D842B-F50C-42F0-9A1D-9B68FAC4440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92DEFD9-3C1C-49B7-8E76-9B7FC69D571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17CE60A-C61F-4EB7-8647-1301B9B84C2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87C5154-0C17-4D7A-A654-4C6A33E7164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07DF3F8-8ECB-4199-8808-785D70C0C91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66B088-B6AA-4BF0-A688-C204BE1A740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9303AA9-D06E-4BB8-AD2D-B001F6369B7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4612358-77EE-4F48-A71D-CD69F337818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AF4020A-34D1-4DA2-80A9-EEC03BE7673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9CFD360-A82C-4FD3-B27C-2D18D4E8898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A1AB569-5BDA-428A-B9BA-6CEF5934C50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債務償還比率は類似団体平均に比べて高い比率となっているが、大型建設事業の実施が少なかったことに伴う新発債の減などによる地方債残高の減等により将来負担額が減少した一方で、普通交付税など経常一般財源の減により、債務償還比率が前年度と比べて上昇した。新市建設計画に基づく合併特例債を活用した大型建設事業が令和元年度で概ね終了したため、投資的経費は今後減少する見込みであるが、市債発行に当たっては、実質公債費比率などに留意し適正な活用に努め、将来負担額の縮減に向け取組を進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E8E58FA-6EBF-445D-BFCB-66B23EAADEC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F69FBBD-E6DB-485B-AF9F-05B0C6563AD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7B5C1E4-2937-490F-9FBF-2065A530872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A4BD434-FE63-4341-8E4D-C2B6DE78DFB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2CDE9620-7EAA-4ED3-B479-DBD8A1A24B88}"/>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2C7E7CD-E772-49EF-A29B-4D8A341C9E9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E94D06C-BE23-4EA8-BA1C-4FB8C04A8CB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AB7D860-67E2-498A-BE74-BFBDE919954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64BF459-7E0D-4802-A03D-791B6657B9D1}"/>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D8F2863-36DD-48A8-9F8E-DD454523FCE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9663D1C-EBB6-4CBD-9EE7-17895BA6F07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F2613B2-A61B-47AA-9FF3-CA4A016A99E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1ED2713-4DBC-472F-88E0-17E81B2D36F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16C5AB5-6A93-49DB-B53C-593D7863C25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C379BDF-B7C8-446E-BC3F-4430CD73ACC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128A0290-299E-4216-9190-1A8C4F132137}"/>
            </a:ext>
          </a:extLst>
        </xdr:cNvPr>
        <xdr:cNvCxnSpPr/>
      </xdr:nvCxnSpPr>
      <xdr:spPr>
        <a:xfrm flipV="1">
          <a:off x="14793595" y="4541308"/>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3411822C-761C-4FB8-8C27-9F144DD7D779}"/>
            </a:ext>
          </a:extLst>
        </xdr:cNvPr>
        <xdr:cNvSpPr txBox="1"/>
      </xdr:nvSpPr>
      <xdr:spPr>
        <a:xfrm>
          <a:off x="14846300" y="57835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62C9813B-9F2D-41D5-9FBC-0DBBD1DF03D8}"/>
            </a:ext>
          </a:extLst>
        </xdr:cNvPr>
        <xdr:cNvCxnSpPr/>
      </xdr:nvCxnSpPr>
      <xdr:spPr>
        <a:xfrm>
          <a:off x="14706600" y="5779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C665DDA-0994-47CE-AD79-FF58647B78E9}"/>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ABC340ED-CF25-4FCF-A522-F05793F965A8}"/>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272856F8-FC0B-482B-B85F-7699A9B8BFB9}"/>
            </a:ext>
          </a:extLst>
        </xdr:cNvPr>
        <xdr:cNvSpPr txBox="1"/>
      </xdr:nvSpPr>
      <xdr:spPr>
        <a:xfrm>
          <a:off x="14846300" y="4979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0158CC6D-5C81-4343-A5B4-BA1B826D3C2C}"/>
            </a:ext>
          </a:extLst>
        </xdr:cNvPr>
        <xdr:cNvSpPr/>
      </xdr:nvSpPr>
      <xdr:spPr>
        <a:xfrm>
          <a:off x="14744700" y="5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CE3A3F3E-91B1-45A3-B608-367A0E36A50E}"/>
            </a:ext>
          </a:extLst>
        </xdr:cNvPr>
        <xdr:cNvSpPr/>
      </xdr:nvSpPr>
      <xdr:spPr>
        <a:xfrm>
          <a:off x="14033500" y="508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6C03524E-16FF-4B42-BEB0-46139913AE1E}"/>
            </a:ext>
          </a:extLst>
        </xdr:cNvPr>
        <xdr:cNvSpPr/>
      </xdr:nvSpPr>
      <xdr:spPr>
        <a:xfrm>
          <a:off x="13271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124A99BC-5DB5-4CAD-9BA7-7D108032FF1D}"/>
            </a:ext>
          </a:extLst>
        </xdr:cNvPr>
        <xdr:cNvSpPr/>
      </xdr:nvSpPr>
      <xdr:spPr>
        <a:xfrm>
          <a:off x="12509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F5A533FB-6ACF-46D7-B0E9-BA4E18E72D79}"/>
            </a:ext>
          </a:extLst>
        </xdr:cNvPr>
        <xdr:cNvSpPr/>
      </xdr:nvSpPr>
      <xdr:spPr>
        <a:xfrm>
          <a:off x="11747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91DA134-47EE-4AFB-BA0E-DBEE224F75B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CA063CD-96BD-4FC8-8AD8-E8AD562B881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84A7A50-5C38-48D6-8419-9A02A6378BC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14C68AA-0F33-432F-97DA-CC60FEAB092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A3CD061-CFC9-4D3F-955C-6EF7348233F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145238</xdr:rowOff>
    </xdr:from>
    <xdr:to>
      <xdr:col>76</xdr:col>
      <xdr:colOff>73025</xdr:colOff>
      <xdr:row>31</xdr:row>
      <xdr:rowOff>75388</xdr:rowOff>
    </xdr:to>
    <xdr:sp macro="" textlink="">
      <xdr:nvSpPr>
        <xdr:cNvPr id="143" name="楕円 142">
          <a:extLst>
            <a:ext uri="{FF2B5EF4-FFF2-40B4-BE49-F238E27FC236}">
              <a16:creationId xmlns:a16="http://schemas.microsoft.com/office/drawing/2014/main" id="{2CC66668-9960-4B30-AF91-23026F43A72E}"/>
            </a:ext>
          </a:extLst>
        </xdr:cNvPr>
        <xdr:cNvSpPr/>
      </xdr:nvSpPr>
      <xdr:spPr>
        <a:xfrm>
          <a:off x="14744700" y="528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123665</xdr:rowOff>
    </xdr:from>
    <xdr:ext cx="469744" cy="259045"/>
    <xdr:sp macro="" textlink="">
      <xdr:nvSpPr>
        <xdr:cNvPr id="144" name="債務償還比率該当値テキスト">
          <a:extLst>
            <a:ext uri="{FF2B5EF4-FFF2-40B4-BE49-F238E27FC236}">
              <a16:creationId xmlns:a16="http://schemas.microsoft.com/office/drawing/2014/main" id="{3B9AE2F4-A719-4D6F-81A2-5FCFF625DA15}"/>
            </a:ext>
          </a:extLst>
        </xdr:cNvPr>
        <xdr:cNvSpPr txBox="1"/>
      </xdr:nvSpPr>
      <xdr:spPr>
        <a:xfrm>
          <a:off x="14846300" y="526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51562</xdr:rowOff>
    </xdr:from>
    <xdr:to>
      <xdr:col>72</xdr:col>
      <xdr:colOff>123825</xdr:colOff>
      <xdr:row>30</xdr:row>
      <xdr:rowOff>153162</xdr:rowOff>
    </xdr:to>
    <xdr:sp macro="" textlink="">
      <xdr:nvSpPr>
        <xdr:cNvPr id="145" name="楕円 144">
          <a:extLst>
            <a:ext uri="{FF2B5EF4-FFF2-40B4-BE49-F238E27FC236}">
              <a16:creationId xmlns:a16="http://schemas.microsoft.com/office/drawing/2014/main" id="{57F54BF8-2740-48BC-8455-2A20687D1A5D}"/>
            </a:ext>
          </a:extLst>
        </xdr:cNvPr>
        <xdr:cNvSpPr/>
      </xdr:nvSpPr>
      <xdr:spPr>
        <a:xfrm>
          <a:off x="14033500" y="51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102362</xdr:rowOff>
    </xdr:from>
    <xdr:to>
      <xdr:col>76</xdr:col>
      <xdr:colOff>22225</xdr:colOff>
      <xdr:row>31</xdr:row>
      <xdr:rowOff>24588</xdr:rowOff>
    </xdr:to>
    <xdr:cxnSp macro="">
      <xdr:nvCxnSpPr>
        <xdr:cNvPr id="146" name="直線コネクタ 145">
          <a:extLst>
            <a:ext uri="{FF2B5EF4-FFF2-40B4-BE49-F238E27FC236}">
              <a16:creationId xmlns:a16="http://schemas.microsoft.com/office/drawing/2014/main" id="{F178E05A-A7AC-4616-A5FB-C38C80198DE7}"/>
            </a:ext>
          </a:extLst>
        </xdr:cNvPr>
        <xdr:cNvCxnSpPr/>
      </xdr:nvCxnSpPr>
      <xdr:spPr>
        <a:xfrm>
          <a:off x="14084300" y="5245862"/>
          <a:ext cx="711200" cy="9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66506</xdr:rowOff>
    </xdr:from>
    <xdr:to>
      <xdr:col>68</xdr:col>
      <xdr:colOff>123825</xdr:colOff>
      <xdr:row>31</xdr:row>
      <xdr:rowOff>168106</xdr:rowOff>
    </xdr:to>
    <xdr:sp macro="" textlink="">
      <xdr:nvSpPr>
        <xdr:cNvPr id="147" name="楕円 146">
          <a:extLst>
            <a:ext uri="{FF2B5EF4-FFF2-40B4-BE49-F238E27FC236}">
              <a16:creationId xmlns:a16="http://schemas.microsoft.com/office/drawing/2014/main" id="{FD1FC90C-D797-452B-87A6-EDE3B73B9DBE}"/>
            </a:ext>
          </a:extLst>
        </xdr:cNvPr>
        <xdr:cNvSpPr/>
      </xdr:nvSpPr>
      <xdr:spPr>
        <a:xfrm>
          <a:off x="13271500" y="53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102362</xdr:rowOff>
    </xdr:from>
    <xdr:to>
      <xdr:col>72</xdr:col>
      <xdr:colOff>73025</xdr:colOff>
      <xdr:row>31</xdr:row>
      <xdr:rowOff>117306</xdr:rowOff>
    </xdr:to>
    <xdr:cxnSp macro="">
      <xdr:nvCxnSpPr>
        <xdr:cNvPr id="148" name="直線コネクタ 147">
          <a:extLst>
            <a:ext uri="{FF2B5EF4-FFF2-40B4-BE49-F238E27FC236}">
              <a16:creationId xmlns:a16="http://schemas.microsoft.com/office/drawing/2014/main" id="{C18163DE-0802-441C-A464-9C635B82DC60}"/>
            </a:ext>
          </a:extLst>
        </xdr:cNvPr>
        <xdr:cNvCxnSpPr/>
      </xdr:nvCxnSpPr>
      <xdr:spPr>
        <a:xfrm flipV="1">
          <a:off x="13322300" y="5245862"/>
          <a:ext cx="762000" cy="18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76412</xdr:rowOff>
    </xdr:from>
    <xdr:to>
      <xdr:col>64</xdr:col>
      <xdr:colOff>123825</xdr:colOff>
      <xdr:row>33</xdr:row>
      <xdr:rowOff>6562</xdr:rowOff>
    </xdr:to>
    <xdr:sp macro="" textlink="">
      <xdr:nvSpPr>
        <xdr:cNvPr id="149" name="楕円 148">
          <a:extLst>
            <a:ext uri="{FF2B5EF4-FFF2-40B4-BE49-F238E27FC236}">
              <a16:creationId xmlns:a16="http://schemas.microsoft.com/office/drawing/2014/main" id="{A03AB457-5368-4D0D-A450-432DF4748A9F}"/>
            </a:ext>
          </a:extLst>
        </xdr:cNvPr>
        <xdr:cNvSpPr/>
      </xdr:nvSpPr>
      <xdr:spPr>
        <a:xfrm>
          <a:off x="12509500" y="55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117306</xdr:rowOff>
    </xdr:from>
    <xdr:to>
      <xdr:col>68</xdr:col>
      <xdr:colOff>73025</xdr:colOff>
      <xdr:row>32</xdr:row>
      <xdr:rowOff>127212</xdr:rowOff>
    </xdr:to>
    <xdr:cxnSp macro="">
      <xdr:nvCxnSpPr>
        <xdr:cNvPr id="150" name="直線コネクタ 149">
          <a:extLst>
            <a:ext uri="{FF2B5EF4-FFF2-40B4-BE49-F238E27FC236}">
              <a16:creationId xmlns:a16="http://schemas.microsoft.com/office/drawing/2014/main" id="{F5048C8B-9777-44C6-80D3-F5E0BB0AD26A}"/>
            </a:ext>
          </a:extLst>
        </xdr:cNvPr>
        <xdr:cNvCxnSpPr/>
      </xdr:nvCxnSpPr>
      <xdr:spPr>
        <a:xfrm flipV="1">
          <a:off x="12560300" y="5432256"/>
          <a:ext cx="762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170977</xdr:rowOff>
    </xdr:from>
    <xdr:to>
      <xdr:col>60</xdr:col>
      <xdr:colOff>123825</xdr:colOff>
      <xdr:row>32</xdr:row>
      <xdr:rowOff>101127</xdr:rowOff>
    </xdr:to>
    <xdr:sp macro="" textlink="">
      <xdr:nvSpPr>
        <xdr:cNvPr id="151" name="楕円 150">
          <a:extLst>
            <a:ext uri="{FF2B5EF4-FFF2-40B4-BE49-F238E27FC236}">
              <a16:creationId xmlns:a16="http://schemas.microsoft.com/office/drawing/2014/main" id="{654E36C5-D072-44F7-94F8-F31F0E75F588}"/>
            </a:ext>
          </a:extLst>
        </xdr:cNvPr>
        <xdr:cNvSpPr/>
      </xdr:nvSpPr>
      <xdr:spPr>
        <a:xfrm>
          <a:off x="11747500" y="54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50327</xdr:rowOff>
    </xdr:from>
    <xdr:to>
      <xdr:col>64</xdr:col>
      <xdr:colOff>73025</xdr:colOff>
      <xdr:row>32</xdr:row>
      <xdr:rowOff>127212</xdr:rowOff>
    </xdr:to>
    <xdr:cxnSp macro="">
      <xdr:nvCxnSpPr>
        <xdr:cNvPr id="152" name="直線コネクタ 151">
          <a:extLst>
            <a:ext uri="{FF2B5EF4-FFF2-40B4-BE49-F238E27FC236}">
              <a16:creationId xmlns:a16="http://schemas.microsoft.com/office/drawing/2014/main" id="{8631E834-1265-46CB-BB28-8B4D270682A6}"/>
            </a:ext>
          </a:extLst>
        </xdr:cNvPr>
        <xdr:cNvCxnSpPr/>
      </xdr:nvCxnSpPr>
      <xdr:spPr>
        <a:xfrm>
          <a:off x="11798300" y="5536727"/>
          <a:ext cx="762000" cy="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CB153F8B-DC4B-40A6-8A91-C75BBAC1F9FD}"/>
            </a:ext>
          </a:extLst>
        </xdr:cNvPr>
        <xdr:cNvSpPr txBox="1"/>
      </xdr:nvSpPr>
      <xdr:spPr>
        <a:xfrm>
          <a:off x="13836727" y="485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608E7495-526F-49D2-9DBE-9BCCCEE11D50}"/>
            </a:ext>
          </a:extLst>
        </xdr:cNvPr>
        <xdr:cNvSpPr txBox="1"/>
      </xdr:nvSpPr>
      <xdr:spPr>
        <a:xfrm>
          <a:off x="13087427" y="50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63BD2766-46F2-4153-B172-B1D07455B64F}"/>
            </a:ext>
          </a:extLst>
        </xdr:cNvPr>
        <xdr:cNvSpPr txBox="1"/>
      </xdr:nvSpPr>
      <xdr:spPr>
        <a:xfrm>
          <a:off x="123254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38420</xdr:rowOff>
    </xdr:from>
    <xdr:ext cx="469744" cy="259045"/>
    <xdr:sp macro="" textlink="">
      <xdr:nvSpPr>
        <xdr:cNvPr id="156" name="n_4aveValue債務償還比率">
          <a:extLst>
            <a:ext uri="{FF2B5EF4-FFF2-40B4-BE49-F238E27FC236}">
              <a16:creationId xmlns:a16="http://schemas.microsoft.com/office/drawing/2014/main" id="{8C28ABA7-5302-49A1-A041-29217FD60388}"/>
            </a:ext>
          </a:extLst>
        </xdr:cNvPr>
        <xdr:cNvSpPr txBox="1"/>
      </xdr:nvSpPr>
      <xdr:spPr>
        <a:xfrm>
          <a:off x="11563427" y="50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144289</xdr:rowOff>
    </xdr:from>
    <xdr:ext cx="469744" cy="259045"/>
    <xdr:sp macro="" textlink="">
      <xdr:nvSpPr>
        <xdr:cNvPr id="157" name="n_1mainValue債務償還比率">
          <a:extLst>
            <a:ext uri="{FF2B5EF4-FFF2-40B4-BE49-F238E27FC236}">
              <a16:creationId xmlns:a16="http://schemas.microsoft.com/office/drawing/2014/main" id="{C61BF6E5-6567-43BC-91A8-14EAF0E38820}"/>
            </a:ext>
          </a:extLst>
        </xdr:cNvPr>
        <xdr:cNvSpPr txBox="1"/>
      </xdr:nvSpPr>
      <xdr:spPr>
        <a:xfrm>
          <a:off x="13836727" y="528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159233</xdr:rowOff>
    </xdr:from>
    <xdr:ext cx="469744" cy="259045"/>
    <xdr:sp macro="" textlink="">
      <xdr:nvSpPr>
        <xdr:cNvPr id="158" name="n_2mainValue債務償還比率">
          <a:extLst>
            <a:ext uri="{FF2B5EF4-FFF2-40B4-BE49-F238E27FC236}">
              <a16:creationId xmlns:a16="http://schemas.microsoft.com/office/drawing/2014/main" id="{CCB49EFF-13CB-4EDF-A0D6-14A1E2605122}"/>
            </a:ext>
          </a:extLst>
        </xdr:cNvPr>
        <xdr:cNvSpPr txBox="1"/>
      </xdr:nvSpPr>
      <xdr:spPr>
        <a:xfrm>
          <a:off x="13087427" y="54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169139</xdr:rowOff>
    </xdr:from>
    <xdr:ext cx="469744" cy="259045"/>
    <xdr:sp macro="" textlink="">
      <xdr:nvSpPr>
        <xdr:cNvPr id="159" name="n_3mainValue債務償還比率">
          <a:extLst>
            <a:ext uri="{FF2B5EF4-FFF2-40B4-BE49-F238E27FC236}">
              <a16:creationId xmlns:a16="http://schemas.microsoft.com/office/drawing/2014/main" id="{B7C254CA-CA16-4250-ACC4-D540B1ED6CE7}"/>
            </a:ext>
          </a:extLst>
        </xdr:cNvPr>
        <xdr:cNvSpPr txBox="1"/>
      </xdr:nvSpPr>
      <xdr:spPr>
        <a:xfrm>
          <a:off x="12325427" y="56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92254</xdr:rowOff>
    </xdr:from>
    <xdr:ext cx="469744" cy="259045"/>
    <xdr:sp macro="" textlink="">
      <xdr:nvSpPr>
        <xdr:cNvPr id="160" name="n_4mainValue債務償還比率">
          <a:extLst>
            <a:ext uri="{FF2B5EF4-FFF2-40B4-BE49-F238E27FC236}">
              <a16:creationId xmlns:a16="http://schemas.microsoft.com/office/drawing/2014/main" id="{4061C167-D089-4864-9868-F1570BA6AEA4}"/>
            </a:ext>
          </a:extLst>
        </xdr:cNvPr>
        <xdr:cNvSpPr txBox="1"/>
      </xdr:nvSpPr>
      <xdr:spPr>
        <a:xfrm>
          <a:off x="11563427" y="557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655902B-D39E-4D48-9D41-72708EB8067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2BC18CB-15FA-4E2F-AD5B-2D01F2172B1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97F8D79-11A7-4C0B-A2A0-5CF9C2F575C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BA3F42D-D6A0-4BCE-96E1-A9E63AD8D55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3834DCB-0188-45FF-810E-9B1E1CB6392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3BC4D45-FEAB-41C2-9124-2E587F46142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7A4659-D2BA-4F91-ADA6-82749DAC97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F6EEB7-1F52-4A9D-BC9A-38ECAA80E3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92B334-97D3-4355-9DC0-D31793EAB5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0E1A79-4D59-434A-A820-5A716C2D813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F0C7008-E2D5-4D81-B0D1-9F98E271C5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CE7512-F187-4AFF-B23E-65B688DE16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FCD733-11B7-4FC9-8CF6-297CFB5A1D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ABFB09-45CC-4B4F-A796-0CB1C0404E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852CA2-ED8F-425D-947A-298416F5A2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B2A1F8-D2E1-4BA6-8543-F429BD782E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0E6BEE-527C-47C3-8EC0-CCD07A4120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CAA34A-5278-436D-A684-E592450CB9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30BEE0-3496-47ED-A5C8-478DCFAF043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B413B80-00F4-4510-A5F3-2489BE8485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950B32-1813-4DE9-A272-5300C855E4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7A2E02C-CC74-4FA2-B9B1-086FCE6EB1C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4E0E5C-0D4F-43F8-A867-DCC767F050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6FB20C-F5DF-40B7-979D-9AF50CE7C3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1F314B2-5CE6-4FED-A1D3-BA6B21417E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799078-ADED-4034-9362-3DF53BE738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C251CF-C439-487F-A085-BC5E158F79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147622-C483-467E-B881-938982B6B4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A493FD-B5E3-480D-8F16-465D1FF748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D6584B-BC48-450B-9A36-DD8FDA99233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2B3423-A4A7-40A3-B481-EDDB83B12F0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A3BA30-45FD-4529-A24B-C8BF9E2592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00D2E5F-FAF5-4049-B7A7-08E88EFA24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7899AA-AE71-46EE-B4D3-23BA5AB5A63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00AD93-F0EA-463C-B8B3-9403DE8E33D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671C96A-AAD0-496C-AAEF-D418721FB26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088BB2-8CE4-4B0F-BD50-5B0002D0CB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6E46A0-CF5A-4808-BC58-9035BC773A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A5909B-33A9-4B01-8705-AA5AC81367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0AD6B60-AC12-4885-81CC-FC0B3404D3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A2FDF4-F047-4FA8-882E-512D71FA3E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B4E28B-AFD1-44E0-87F2-9EBFD30F2E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BE1D3C-9DD4-43E3-874C-62C395B368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D43E5B-FDF3-45D2-B670-B90D572CA52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074A08-98A4-4C0B-A24B-FFE22D8D6D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13C6AE-A669-43E9-8E01-243FFE1D70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19EF4F-0FDD-4CDA-A08F-B2FD533D7DC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EE2CBC-95D9-4928-A5E2-9CD0AB320E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C2B781B-A7B4-4099-91E9-B997A217A99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E601A3D-EAEC-4F13-A29D-43F7C259A47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DCDF262-E833-41A7-8C9D-F027182E615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8C182D6-3F48-4355-AC7C-F0D9F53A690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3B7D71C-30CB-459D-978B-F450B6EE3BE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C73D7D9-0A9C-465E-BD0F-2330A7760F3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87DCB04-803A-47D2-9D9D-768D52250E5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B9D1DEA-11FB-49BB-ABFD-65500AC345F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46102BC-208D-44D9-AB73-C59FB9AFDA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E64547D-2F9E-4E74-B8BC-74F18BC65E4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0FCFE96-2C80-4EF6-AEB7-85632D282B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5F05FAD-1086-45BA-A502-BBFBDCC98C4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CBCC027-4E99-4624-9A24-9AD5303F9B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15240</xdr:rowOff>
    </xdr:from>
    <xdr:to>
      <xdr:col>24</xdr:col>
      <xdr:colOff>62865</xdr:colOff>
      <xdr:row>40</xdr:row>
      <xdr:rowOff>120015</xdr:rowOff>
    </xdr:to>
    <xdr:cxnSp macro="">
      <xdr:nvCxnSpPr>
        <xdr:cNvPr id="57" name="直線コネクタ 56">
          <a:extLst>
            <a:ext uri="{FF2B5EF4-FFF2-40B4-BE49-F238E27FC236}">
              <a16:creationId xmlns:a16="http://schemas.microsoft.com/office/drawing/2014/main" id="{67EC4DD5-DEE6-4EA3-8263-F4D5B382C1D6}"/>
            </a:ext>
          </a:extLst>
        </xdr:cNvPr>
        <xdr:cNvCxnSpPr/>
      </xdr:nvCxnSpPr>
      <xdr:spPr>
        <a:xfrm flipV="1">
          <a:off x="4634865" y="6015990"/>
          <a:ext cx="0" cy="96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123842</xdr:rowOff>
    </xdr:from>
    <xdr:ext cx="405111" cy="259045"/>
    <xdr:sp macro="" textlink="">
      <xdr:nvSpPr>
        <xdr:cNvPr id="58" name="【道路】&#10;有形固定資産減価償却率最小値テキスト">
          <a:extLst>
            <a:ext uri="{FF2B5EF4-FFF2-40B4-BE49-F238E27FC236}">
              <a16:creationId xmlns:a16="http://schemas.microsoft.com/office/drawing/2014/main" id="{4833B01B-A4F4-4B7A-B558-B7654E05B6EA}"/>
            </a:ext>
          </a:extLst>
        </xdr:cNvPr>
        <xdr:cNvSpPr txBox="1"/>
      </xdr:nvSpPr>
      <xdr:spPr>
        <a:xfrm>
          <a:off x="4673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120015</xdr:rowOff>
    </xdr:from>
    <xdr:to>
      <xdr:col>24</xdr:col>
      <xdr:colOff>152400</xdr:colOff>
      <xdr:row>40</xdr:row>
      <xdr:rowOff>120015</xdr:rowOff>
    </xdr:to>
    <xdr:cxnSp macro="">
      <xdr:nvCxnSpPr>
        <xdr:cNvPr id="59" name="直線コネクタ 58">
          <a:extLst>
            <a:ext uri="{FF2B5EF4-FFF2-40B4-BE49-F238E27FC236}">
              <a16:creationId xmlns:a16="http://schemas.microsoft.com/office/drawing/2014/main" id="{16300AA0-195B-4CFF-A40A-DF436F78BD5F}"/>
            </a:ext>
          </a:extLst>
        </xdr:cNvPr>
        <xdr:cNvCxnSpPr/>
      </xdr:nvCxnSpPr>
      <xdr:spPr>
        <a:xfrm>
          <a:off x="4546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761DB9E6-4DCF-4127-9AE5-4D908E714112}"/>
            </a:ext>
          </a:extLst>
        </xdr:cNvPr>
        <xdr:cNvSpPr txBox="1"/>
      </xdr:nvSpPr>
      <xdr:spPr>
        <a:xfrm>
          <a:off x="467360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15240</xdr:rowOff>
    </xdr:from>
    <xdr:to>
      <xdr:col>24</xdr:col>
      <xdr:colOff>152400</xdr:colOff>
      <xdr:row>35</xdr:row>
      <xdr:rowOff>15240</xdr:rowOff>
    </xdr:to>
    <xdr:cxnSp macro="">
      <xdr:nvCxnSpPr>
        <xdr:cNvPr id="61" name="直線コネクタ 60">
          <a:extLst>
            <a:ext uri="{FF2B5EF4-FFF2-40B4-BE49-F238E27FC236}">
              <a16:creationId xmlns:a16="http://schemas.microsoft.com/office/drawing/2014/main" id="{66C5BCDD-2380-47E0-8A67-1EE0AB81B4FC}"/>
            </a:ext>
          </a:extLst>
        </xdr:cNvPr>
        <xdr:cNvCxnSpPr/>
      </xdr:nvCxnSpPr>
      <xdr:spPr>
        <a:xfrm>
          <a:off x="4546600" y="601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C00A9D4A-E04B-494D-85AF-F6A28EDBE8CB}"/>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3B8C43E8-128E-487B-BE6C-0627B8FB8289}"/>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135890</xdr:rowOff>
    </xdr:from>
    <xdr:to>
      <xdr:col>20</xdr:col>
      <xdr:colOff>38100</xdr:colOff>
      <xdr:row>38</xdr:row>
      <xdr:rowOff>66040</xdr:rowOff>
    </xdr:to>
    <xdr:sp macro="" textlink="">
      <xdr:nvSpPr>
        <xdr:cNvPr id="64" name="フローチャート: 判断 63">
          <a:extLst>
            <a:ext uri="{FF2B5EF4-FFF2-40B4-BE49-F238E27FC236}">
              <a16:creationId xmlns:a16="http://schemas.microsoft.com/office/drawing/2014/main" id="{3CC02C66-6C02-4E23-B74C-5264D93655EE}"/>
            </a:ext>
          </a:extLst>
        </xdr:cNvPr>
        <xdr:cNvSpPr/>
      </xdr:nvSpPr>
      <xdr:spPr>
        <a:xfrm>
          <a:off x="3746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45B5223C-A37E-462C-A826-A305EFEAB955}"/>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1D3AF203-18EA-4E11-AC93-6F7E57A34C8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12783DAC-A777-49AC-BEF5-442A9063E4AE}"/>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0563D5-1912-4D1A-A44A-C9FD247BF07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E91D00-07DD-4A7C-9D9C-998E867FAF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BE1437-D705-4097-990E-CB40E74F3F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BE9703-217E-4C8B-81E1-A7A3AA9150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C257D9B-8305-4BDF-AF1D-0EE7BBB766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103505</xdr:rowOff>
    </xdr:from>
    <xdr:to>
      <xdr:col>24</xdr:col>
      <xdr:colOff>114300</xdr:colOff>
      <xdr:row>37</xdr:row>
      <xdr:rowOff>33655</xdr:rowOff>
    </xdr:to>
    <xdr:sp macro="" textlink="">
      <xdr:nvSpPr>
        <xdr:cNvPr id="73" name="楕円 72">
          <a:extLst>
            <a:ext uri="{FF2B5EF4-FFF2-40B4-BE49-F238E27FC236}">
              <a16:creationId xmlns:a16="http://schemas.microsoft.com/office/drawing/2014/main" id="{570055FD-E52F-4EBF-8BF6-4389B74F96D5}"/>
            </a:ext>
          </a:extLst>
        </xdr:cNvPr>
        <xdr:cNvSpPr/>
      </xdr:nvSpPr>
      <xdr:spPr>
        <a:xfrm>
          <a:off x="45847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126382</xdr:rowOff>
    </xdr:from>
    <xdr:ext cx="405111" cy="259045"/>
    <xdr:sp macro="" textlink="">
      <xdr:nvSpPr>
        <xdr:cNvPr id="74" name="【道路】&#10;有形固定資産減価償却率該当値テキスト">
          <a:extLst>
            <a:ext uri="{FF2B5EF4-FFF2-40B4-BE49-F238E27FC236}">
              <a16:creationId xmlns:a16="http://schemas.microsoft.com/office/drawing/2014/main" id="{089A1004-A033-45A8-AA5D-7A482F2308B1}"/>
            </a:ext>
          </a:extLst>
        </xdr:cNvPr>
        <xdr:cNvSpPr txBox="1"/>
      </xdr:nvSpPr>
      <xdr:spPr>
        <a:xfrm>
          <a:off x="4673600"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69215</xdr:rowOff>
    </xdr:from>
    <xdr:to>
      <xdr:col>20</xdr:col>
      <xdr:colOff>38100</xdr:colOff>
      <xdr:row>36</xdr:row>
      <xdr:rowOff>170815</xdr:rowOff>
    </xdr:to>
    <xdr:sp macro="" textlink="">
      <xdr:nvSpPr>
        <xdr:cNvPr id="75" name="楕円 74">
          <a:extLst>
            <a:ext uri="{FF2B5EF4-FFF2-40B4-BE49-F238E27FC236}">
              <a16:creationId xmlns:a16="http://schemas.microsoft.com/office/drawing/2014/main" id="{657E9C01-B51E-4CFD-A9DD-F1C18178B00F}"/>
            </a:ext>
          </a:extLst>
        </xdr:cNvPr>
        <xdr:cNvSpPr/>
      </xdr:nvSpPr>
      <xdr:spPr>
        <a:xfrm>
          <a:off x="3746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120015</xdr:rowOff>
    </xdr:from>
    <xdr:to>
      <xdr:col>24</xdr:col>
      <xdr:colOff>63500</xdr:colOff>
      <xdr:row>36</xdr:row>
      <xdr:rowOff>154305</xdr:rowOff>
    </xdr:to>
    <xdr:cxnSp macro="">
      <xdr:nvCxnSpPr>
        <xdr:cNvPr id="76" name="直線コネクタ 75">
          <a:extLst>
            <a:ext uri="{FF2B5EF4-FFF2-40B4-BE49-F238E27FC236}">
              <a16:creationId xmlns:a16="http://schemas.microsoft.com/office/drawing/2014/main" id="{086A28A8-6B21-48A7-8AC6-C83F5BFD21B8}"/>
            </a:ext>
          </a:extLst>
        </xdr:cNvPr>
        <xdr:cNvCxnSpPr/>
      </xdr:nvCxnSpPr>
      <xdr:spPr>
        <a:xfrm>
          <a:off x="3797300" y="62922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36830</xdr:rowOff>
    </xdr:from>
    <xdr:to>
      <xdr:col>15</xdr:col>
      <xdr:colOff>101600</xdr:colOff>
      <xdr:row>36</xdr:row>
      <xdr:rowOff>138430</xdr:rowOff>
    </xdr:to>
    <xdr:sp macro="" textlink="">
      <xdr:nvSpPr>
        <xdr:cNvPr id="77" name="楕円 76">
          <a:extLst>
            <a:ext uri="{FF2B5EF4-FFF2-40B4-BE49-F238E27FC236}">
              <a16:creationId xmlns:a16="http://schemas.microsoft.com/office/drawing/2014/main" id="{BC7332D8-B474-43DB-B89A-D7212BDBA590}"/>
            </a:ext>
          </a:extLst>
        </xdr:cNvPr>
        <xdr:cNvSpPr/>
      </xdr:nvSpPr>
      <xdr:spPr>
        <a:xfrm>
          <a:off x="2857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87630</xdr:rowOff>
    </xdr:from>
    <xdr:to>
      <xdr:col>19</xdr:col>
      <xdr:colOff>177800</xdr:colOff>
      <xdr:row>36</xdr:row>
      <xdr:rowOff>120015</xdr:rowOff>
    </xdr:to>
    <xdr:cxnSp macro="">
      <xdr:nvCxnSpPr>
        <xdr:cNvPr id="78" name="直線コネクタ 77">
          <a:extLst>
            <a:ext uri="{FF2B5EF4-FFF2-40B4-BE49-F238E27FC236}">
              <a16:creationId xmlns:a16="http://schemas.microsoft.com/office/drawing/2014/main" id="{305A46C2-5132-47E7-8767-4AF1DCC5436E}"/>
            </a:ext>
          </a:extLst>
        </xdr:cNvPr>
        <xdr:cNvCxnSpPr/>
      </xdr:nvCxnSpPr>
      <xdr:spPr>
        <a:xfrm>
          <a:off x="2908300" y="62598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xdr:rowOff>
    </xdr:from>
    <xdr:to>
      <xdr:col>10</xdr:col>
      <xdr:colOff>165100</xdr:colOff>
      <xdr:row>36</xdr:row>
      <xdr:rowOff>109855</xdr:rowOff>
    </xdr:to>
    <xdr:sp macro="" textlink="">
      <xdr:nvSpPr>
        <xdr:cNvPr id="79" name="楕円 78">
          <a:extLst>
            <a:ext uri="{FF2B5EF4-FFF2-40B4-BE49-F238E27FC236}">
              <a16:creationId xmlns:a16="http://schemas.microsoft.com/office/drawing/2014/main" id="{3AFEB705-0E5E-405D-BEF0-F98FAF53C659}"/>
            </a:ext>
          </a:extLst>
        </xdr:cNvPr>
        <xdr:cNvSpPr/>
      </xdr:nvSpPr>
      <xdr:spPr>
        <a:xfrm>
          <a:off x="1968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59055</xdr:rowOff>
    </xdr:from>
    <xdr:to>
      <xdr:col>15</xdr:col>
      <xdr:colOff>50800</xdr:colOff>
      <xdr:row>36</xdr:row>
      <xdr:rowOff>87630</xdr:rowOff>
    </xdr:to>
    <xdr:cxnSp macro="">
      <xdr:nvCxnSpPr>
        <xdr:cNvPr id="80" name="直線コネクタ 79">
          <a:extLst>
            <a:ext uri="{FF2B5EF4-FFF2-40B4-BE49-F238E27FC236}">
              <a16:creationId xmlns:a16="http://schemas.microsoft.com/office/drawing/2014/main" id="{0A9B94DE-C035-47E8-8DA4-C75CF4813878}"/>
            </a:ext>
          </a:extLst>
        </xdr:cNvPr>
        <xdr:cNvCxnSpPr/>
      </xdr:nvCxnSpPr>
      <xdr:spPr>
        <a:xfrm>
          <a:off x="2019300" y="6231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13970</xdr:rowOff>
    </xdr:from>
    <xdr:to>
      <xdr:col>6</xdr:col>
      <xdr:colOff>38100</xdr:colOff>
      <xdr:row>33</xdr:row>
      <xdr:rowOff>115570</xdr:rowOff>
    </xdr:to>
    <xdr:sp macro="" textlink="">
      <xdr:nvSpPr>
        <xdr:cNvPr id="81" name="楕円 80">
          <a:extLst>
            <a:ext uri="{FF2B5EF4-FFF2-40B4-BE49-F238E27FC236}">
              <a16:creationId xmlns:a16="http://schemas.microsoft.com/office/drawing/2014/main" id="{89C06B06-61F2-431C-86F7-6F8E62F6A503}"/>
            </a:ext>
          </a:extLst>
        </xdr:cNvPr>
        <xdr:cNvSpPr/>
      </xdr:nvSpPr>
      <xdr:spPr>
        <a:xfrm>
          <a:off x="1079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64770</xdr:rowOff>
    </xdr:from>
    <xdr:to>
      <xdr:col>10</xdr:col>
      <xdr:colOff>114300</xdr:colOff>
      <xdr:row>36</xdr:row>
      <xdr:rowOff>59055</xdr:rowOff>
    </xdr:to>
    <xdr:cxnSp macro="">
      <xdr:nvCxnSpPr>
        <xdr:cNvPr id="82" name="直線コネクタ 81">
          <a:extLst>
            <a:ext uri="{FF2B5EF4-FFF2-40B4-BE49-F238E27FC236}">
              <a16:creationId xmlns:a16="http://schemas.microsoft.com/office/drawing/2014/main" id="{EB15F3C0-A790-4F24-AB63-20860CDB2009}"/>
            </a:ext>
          </a:extLst>
        </xdr:cNvPr>
        <xdr:cNvCxnSpPr/>
      </xdr:nvCxnSpPr>
      <xdr:spPr>
        <a:xfrm>
          <a:off x="1130300" y="5722620"/>
          <a:ext cx="88900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57167</xdr:rowOff>
    </xdr:from>
    <xdr:ext cx="405111" cy="259045"/>
    <xdr:sp macro="" textlink="">
      <xdr:nvSpPr>
        <xdr:cNvPr id="83" name="n_1aveValue【道路】&#10;有形固定資産減価償却率">
          <a:extLst>
            <a:ext uri="{FF2B5EF4-FFF2-40B4-BE49-F238E27FC236}">
              <a16:creationId xmlns:a16="http://schemas.microsoft.com/office/drawing/2014/main" id="{987BF8B7-F045-4B9A-9149-A04C29537AA6}"/>
            </a:ext>
          </a:extLst>
        </xdr:cNvPr>
        <xdr:cNvSpPr txBox="1"/>
      </xdr:nvSpPr>
      <xdr:spPr>
        <a:xfrm>
          <a:off x="35820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a:extLst>
            <a:ext uri="{FF2B5EF4-FFF2-40B4-BE49-F238E27FC236}">
              <a16:creationId xmlns:a16="http://schemas.microsoft.com/office/drawing/2014/main" id="{E1DB2073-18E4-4788-871F-53DCA66897C9}"/>
            </a:ext>
          </a:extLst>
        </xdr:cNvPr>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a:extLst>
            <a:ext uri="{FF2B5EF4-FFF2-40B4-BE49-F238E27FC236}">
              <a16:creationId xmlns:a16="http://schemas.microsoft.com/office/drawing/2014/main" id="{26120872-7F6C-4512-BAC8-A12FD8251DCE}"/>
            </a:ext>
          </a:extLst>
        </xdr:cNvPr>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86" name="n_4aveValue【道路】&#10;有形固定資産減価償却率">
          <a:extLst>
            <a:ext uri="{FF2B5EF4-FFF2-40B4-BE49-F238E27FC236}">
              <a16:creationId xmlns:a16="http://schemas.microsoft.com/office/drawing/2014/main" id="{F23DE990-D835-423E-9F30-677C274DEDE9}"/>
            </a:ext>
          </a:extLst>
        </xdr:cNvPr>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15892</xdr:rowOff>
    </xdr:from>
    <xdr:ext cx="405111" cy="259045"/>
    <xdr:sp macro="" textlink="">
      <xdr:nvSpPr>
        <xdr:cNvPr id="87" name="n_1mainValue【道路】&#10;有形固定資産減価償却率">
          <a:extLst>
            <a:ext uri="{FF2B5EF4-FFF2-40B4-BE49-F238E27FC236}">
              <a16:creationId xmlns:a16="http://schemas.microsoft.com/office/drawing/2014/main" id="{CEDD23E3-E97E-4DF0-9D43-81AA2DE5F448}"/>
            </a:ext>
          </a:extLst>
        </xdr:cNvPr>
        <xdr:cNvSpPr txBox="1"/>
      </xdr:nvSpPr>
      <xdr:spPr>
        <a:xfrm>
          <a:off x="35820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AC189CF6-1E12-4385-84A9-F6E0D111E974}"/>
            </a:ext>
          </a:extLst>
        </xdr:cNvPr>
        <xdr:cNvSpPr txBox="1"/>
      </xdr:nvSpPr>
      <xdr:spPr>
        <a:xfrm>
          <a:off x="2705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875D44AA-CDC4-40E2-97C8-7AD3B6B6FC9F}"/>
            </a:ext>
          </a:extLst>
        </xdr:cNvPr>
        <xdr:cNvSpPr txBox="1"/>
      </xdr:nvSpPr>
      <xdr:spPr>
        <a:xfrm>
          <a:off x="1816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132097</xdr:rowOff>
    </xdr:from>
    <xdr:ext cx="405111" cy="259045"/>
    <xdr:sp macro="" textlink="">
      <xdr:nvSpPr>
        <xdr:cNvPr id="90" name="n_4mainValue【道路】&#10;有形固定資産減価償却率">
          <a:extLst>
            <a:ext uri="{FF2B5EF4-FFF2-40B4-BE49-F238E27FC236}">
              <a16:creationId xmlns:a16="http://schemas.microsoft.com/office/drawing/2014/main" id="{34D012E9-727F-487A-B99C-1A6EA7A62646}"/>
            </a:ext>
          </a:extLst>
        </xdr:cNvPr>
        <xdr:cNvSpPr txBox="1"/>
      </xdr:nvSpPr>
      <xdr:spPr>
        <a:xfrm>
          <a:off x="927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983C825-1D30-4F45-8024-A65798A3DA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48EE915-0C12-4C6A-B671-54698A3C9D0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0F823D2-EE32-4A79-A51C-5BF499EE8A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BEC870C-73CF-4869-8383-571122131AB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7291C14-7B8A-4AE7-9858-C9C6715FEF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99CDD34-E738-49F8-AED2-9E73F3B478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5560CCA-FDF7-4C9C-B7F7-2BCFCB45FE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C135838-64CB-452E-90B9-87973C7E35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7C746B1-5A9E-44DB-AA96-8A89670E33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978144C-C8D9-499E-8AB8-41B57A66AB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2E109B86-509D-4953-BC91-A3378E8BC56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D6B7B68-D11A-4AFD-8DFF-85D47B2B59F2}"/>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E15AAE9-9AF4-4D76-835D-0D0E813B796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4C03AB1-D374-43A1-B8E7-75D866C5CC3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B2AFA55-CD00-4912-8E5C-F0F7AAD43E6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53C950A-2531-4778-AFAD-67E4B3AA234A}"/>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5A7BA40-4E7D-4FD9-9116-1655FFB0E0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1818E77D-8B47-47F1-A3F5-F7A0B07E4DA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B07992B-F3E0-4008-97A3-00853572854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72A26520-A6C6-40A7-866C-4E08EE7668CA}"/>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24E3E05-3DE6-4CF3-88A0-4C8F07A7940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682CECD-8B27-40E9-AF2F-77DB2708517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4D30404-6C97-47E9-B3D3-5D9AD4A2887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97AC5D39-474C-44F8-85D1-8642795985F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43AC21E-EB37-4BF6-8D46-E88977415E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6" name="直線コネクタ 115">
          <a:extLst>
            <a:ext uri="{FF2B5EF4-FFF2-40B4-BE49-F238E27FC236}">
              <a16:creationId xmlns:a16="http://schemas.microsoft.com/office/drawing/2014/main" id="{EB693C66-BADF-479C-B4E2-0E232324BE83}"/>
            </a:ext>
          </a:extLst>
        </xdr:cNvPr>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7" name="【道路】&#10;一人当たり延長最小値テキスト">
          <a:extLst>
            <a:ext uri="{FF2B5EF4-FFF2-40B4-BE49-F238E27FC236}">
              <a16:creationId xmlns:a16="http://schemas.microsoft.com/office/drawing/2014/main" id="{12057AEC-5668-4D30-8014-AA62DF2E5C07}"/>
            </a:ext>
          </a:extLst>
        </xdr:cNvPr>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8" name="直線コネクタ 117">
          <a:extLst>
            <a:ext uri="{FF2B5EF4-FFF2-40B4-BE49-F238E27FC236}">
              <a16:creationId xmlns:a16="http://schemas.microsoft.com/office/drawing/2014/main" id="{F7755134-D4C8-4D45-8503-3CB0A67BE3C2}"/>
            </a:ext>
          </a:extLst>
        </xdr:cNvPr>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9" name="【道路】&#10;一人当たり延長最大値テキスト">
          <a:extLst>
            <a:ext uri="{FF2B5EF4-FFF2-40B4-BE49-F238E27FC236}">
              <a16:creationId xmlns:a16="http://schemas.microsoft.com/office/drawing/2014/main" id="{A99B1687-BDAD-4C9B-B2B0-607450DADFA6}"/>
            </a:ext>
          </a:extLst>
        </xdr:cNvPr>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20" name="直線コネクタ 119">
          <a:extLst>
            <a:ext uri="{FF2B5EF4-FFF2-40B4-BE49-F238E27FC236}">
              <a16:creationId xmlns:a16="http://schemas.microsoft.com/office/drawing/2014/main" id="{88B24781-6040-45D2-A332-E01EC7CC047D}"/>
            </a:ext>
          </a:extLst>
        </xdr:cNvPr>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170790</xdr:rowOff>
    </xdr:from>
    <xdr:ext cx="534377" cy="259045"/>
    <xdr:sp macro="" textlink="">
      <xdr:nvSpPr>
        <xdr:cNvPr id="121" name="【道路】&#10;一人当たり延長平均値テキスト">
          <a:extLst>
            <a:ext uri="{FF2B5EF4-FFF2-40B4-BE49-F238E27FC236}">
              <a16:creationId xmlns:a16="http://schemas.microsoft.com/office/drawing/2014/main" id="{A8966F4C-C2DA-4655-B19C-A29D9A58A5F7}"/>
            </a:ext>
          </a:extLst>
        </xdr:cNvPr>
        <xdr:cNvSpPr txBox="1"/>
      </xdr:nvSpPr>
      <xdr:spPr>
        <a:xfrm>
          <a:off x="10515600" y="685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2" name="フローチャート: 判断 121">
          <a:extLst>
            <a:ext uri="{FF2B5EF4-FFF2-40B4-BE49-F238E27FC236}">
              <a16:creationId xmlns:a16="http://schemas.microsoft.com/office/drawing/2014/main" id="{9E4685A0-EB8A-49A8-8573-98E85DF8605F}"/>
            </a:ext>
          </a:extLst>
        </xdr:cNvPr>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3" name="フローチャート: 判断 122">
          <a:extLst>
            <a:ext uri="{FF2B5EF4-FFF2-40B4-BE49-F238E27FC236}">
              <a16:creationId xmlns:a16="http://schemas.microsoft.com/office/drawing/2014/main" id="{C95FB298-5C22-447C-BD95-8410AD53F03E}"/>
            </a:ext>
          </a:extLst>
        </xdr:cNvPr>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4" name="フローチャート: 判断 123">
          <a:extLst>
            <a:ext uri="{FF2B5EF4-FFF2-40B4-BE49-F238E27FC236}">
              <a16:creationId xmlns:a16="http://schemas.microsoft.com/office/drawing/2014/main" id="{4CF54949-FDA5-47C3-A2DD-FD0F28884FC3}"/>
            </a:ext>
          </a:extLst>
        </xdr:cNvPr>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5" name="フローチャート: 判断 124">
          <a:extLst>
            <a:ext uri="{FF2B5EF4-FFF2-40B4-BE49-F238E27FC236}">
              <a16:creationId xmlns:a16="http://schemas.microsoft.com/office/drawing/2014/main" id="{63C6CB91-10A7-4A9C-AC53-9F0DCA4793AF}"/>
            </a:ext>
          </a:extLst>
        </xdr:cNvPr>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6" name="フローチャート: 判断 125">
          <a:extLst>
            <a:ext uri="{FF2B5EF4-FFF2-40B4-BE49-F238E27FC236}">
              <a16:creationId xmlns:a16="http://schemas.microsoft.com/office/drawing/2014/main" id="{09D897BC-DFD0-4F65-B3A0-97B4934AD8A4}"/>
            </a:ext>
          </a:extLst>
        </xdr:cNvPr>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DD4167-8D2D-44DB-8B16-5A1B7301CB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BE6690-1F1F-4894-8AE8-926E63E340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8ECFA37-8BA4-4CAD-A766-CEB937CC15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6216C77-A24B-4206-AEE4-CCCE0709DA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A85741C-1CF1-4A04-B6FE-69D4E8CE7B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49697</xdr:rowOff>
    </xdr:from>
    <xdr:to>
      <xdr:col>55</xdr:col>
      <xdr:colOff>50800</xdr:colOff>
      <xdr:row>41</xdr:row>
      <xdr:rowOff>151297</xdr:rowOff>
    </xdr:to>
    <xdr:sp macro="" textlink="">
      <xdr:nvSpPr>
        <xdr:cNvPr id="132" name="楕円 131">
          <a:extLst>
            <a:ext uri="{FF2B5EF4-FFF2-40B4-BE49-F238E27FC236}">
              <a16:creationId xmlns:a16="http://schemas.microsoft.com/office/drawing/2014/main" id="{C8077626-DD58-4D7D-884B-9370A9963DF6}"/>
            </a:ext>
          </a:extLst>
        </xdr:cNvPr>
        <xdr:cNvSpPr/>
      </xdr:nvSpPr>
      <xdr:spPr>
        <a:xfrm>
          <a:off x="10426700" y="70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136074</xdr:rowOff>
    </xdr:from>
    <xdr:ext cx="534377" cy="259045"/>
    <xdr:sp macro="" textlink="">
      <xdr:nvSpPr>
        <xdr:cNvPr id="133" name="【道路】&#10;一人当たり延長該当値テキスト">
          <a:extLst>
            <a:ext uri="{FF2B5EF4-FFF2-40B4-BE49-F238E27FC236}">
              <a16:creationId xmlns:a16="http://schemas.microsoft.com/office/drawing/2014/main" id="{276CBDE7-4DB3-4DBA-8393-47BE87C79E02}"/>
            </a:ext>
          </a:extLst>
        </xdr:cNvPr>
        <xdr:cNvSpPr txBox="1"/>
      </xdr:nvSpPr>
      <xdr:spPr>
        <a:xfrm>
          <a:off x="10515600" y="699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51591</xdr:rowOff>
    </xdr:from>
    <xdr:to>
      <xdr:col>50</xdr:col>
      <xdr:colOff>165100</xdr:colOff>
      <xdr:row>41</xdr:row>
      <xdr:rowOff>153191</xdr:rowOff>
    </xdr:to>
    <xdr:sp macro="" textlink="">
      <xdr:nvSpPr>
        <xdr:cNvPr id="134" name="楕円 133">
          <a:extLst>
            <a:ext uri="{FF2B5EF4-FFF2-40B4-BE49-F238E27FC236}">
              <a16:creationId xmlns:a16="http://schemas.microsoft.com/office/drawing/2014/main" id="{DEA42A46-8688-46E3-BC66-49B06853B2CC}"/>
            </a:ext>
          </a:extLst>
        </xdr:cNvPr>
        <xdr:cNvSpPr/>
      </xdr:nvSpPr>
      <xdr:spPr>
        <a:xfrm>
          <a:off x="9588500" y="70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100497</xdr:rowOff>
    </xdr:from>
    <xdr:to>
      <xdr:col>55</xdr:col>
      <xdr:colOff>0</xdr:colOff>
      <xdr:row>41</xdr:row>
      <xdr:rowOff>102391</xdr:rowOff>
    </xdr:to>
    <xdr:cxnSp macro="">
      <xdr:nvCxnSpPr>
        <xdr:cNvPr id="135" name="直線コネクタ 134">
          <a:extLst>
            <a:ext uri="{FF2B5EF4-FFF2-40B4-BE49-F238E27FC236}">
              <a16:creationId xmlns:a16="http://schemas.microsoft.com/office/drawing/2014/main" id="{DB473152-42BC-4193-93E2-FF9F6B32773F}"/>
            </a:ext>
          </a:extLst>
        </xdr:cNvPr>
        <xdr:cNvCxnSpPr/>
      </xdr:nvCxnSpPr>
      <xdr:spPr>
        <a:xfrm flipV="1">
          <a:off x="9639300" y="7129947"/>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53566</xdr:rowOff>
    </xdr:from>
    <xdr:to>
      <xdr:col>46</xdr:col>
      <xdr:colOff>38100</xdr:colOff>
      <xdr:row>41</xdr:row>
      <xdr:rowOff>155166</xdr:rowOff>
    </xdr:to>
    <xdr:sp macro="" textlink="">
      <xdr:nvSpPr>
        <xdr:cNvPr id="136" name="楕円 135">
          <a:extLst>
            <a:ext uri="{FF2B5EF4-FFF2-40B4-BE49-F238E27FC236}">
              <a16:creationId xmlns:a16="http://schemas.microsoft.com/office/drawing/2014/main" id="{1D6BA6EE-024B-4778-A780-D095298233A2}"/>
            </a:ext>
          </a:extLst>
        </xdr:cNvPr>
        <xdr:cNvSpPr/>
      </xdr:nvSpPr>
      <xdr:spPr>
        <a:xfrm>
          <a:off x="8699500" y="70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102391</xdr:rowOff>
    </xdr:from>
    <xdr:to>
      <xdr:col>50</xdr:col>
      <xdr:colOff>114300</xdr:colOff>
      <xdr:row>41</xdr:row>
      <xdr:rowOff>104366</xdr:rowOff>
    </xdr:to>
    <xdr:cxnSp macro="">
      <xdr:nvCxnSpPr>
        <xdr:cNvPr id="137" name="直線コネクタ 136">
          <a:extLst>
            <a:ext uri="{FF2B5EF4-FFF2-40B4-BE49-F238E27FC236}">
              <a16:creationId xmlns:a16="http://schemas.microsoft.com/office/drawing/2014/main" id="{009B82D9-8E89-45BD-B4CC-7F3E041DFECB}"/>
            </a:ext>
          </a:extLst>
        </xdr:cNvPr>
        <xdr:cNvCxnSpPr/>
      </xdr:nvCxnSpPr>
      <xdr:spPr>
        <a:xfrm flipV="1">
          <a:off x="8750300" y="7131841"/>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55330</xdr:rowOff>
    </xdr:from>
    <xdr:to>
      <xdr:col>41</xdr:col>
      <xdr:colOff>101600</xdr:colOff>
      <xdr:row>41</xdr:row>
      <xdr:rowOff>156930</xdr:rowOff>
    </xdr:to>
    <xdr:sp macro="" textlink="">
      <xdr:nvSpPr>
        <xdr:cNvPr id="138" name="楕円 137">
          <a:extLst>
            <a:ext uri="{FF2B5EF4-FFF2-40B4-BE49-F238E27FC236}">
              <a16:creationId xmlns:a16="http://schemas.microsoft.com/office/drawing/2014/main" id="{EC5420AF-BDD5-4339-A1BE-33DF3D0CF0DA}"/>
            </a:ext>
          </a:extLst>
        </xdr:cNvPr>
        <xdr:cNvSpPr/>
      </xdr:nvSpPr>
      <xdr:spPr>
        <a:xfrm>
          <a:off x="7810500" y="70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104366</xdr:rowOff>
    </xdr:from>
    <xdr:to>
      <xdr:col>45</xdr:col>
      <xdr:colOff>177800</xdr:colOff>
      <xdr:row>41</xdr:row>
      <xdr:rowOff>106130</xdr:rowOff>
    </xdr:to>
    <xdr:cxnSp macro="">
      <xdr:nvCxnSpPr>
        <xdr:cNvPr id="139" name="直線コネクタ 138">
          <a:extLst>
            <a:ext uri="{FF2B5EF4-FFF2-40B4-BE49-F238E27FC236}">
              <a16:creationId xmlns:a16="http://schemas.microsoft.com/office/drawing/2014/main" id="{026B2D58-9F3F-4F29-8D30-30C900FF1FD3}"/>
            </a:ext>
          </a:extLst>
        </xdr:cNvPr>
        <xdr:cNvCxnSpPr/>
      </xdr:nvCxnSpPr>
      <xdr:spPr>
        <a:xfrm flipV="1">
          <a:off x="7861300" y="7133816"/>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57273</xdr:rowOff>
    </xdr:from>
    <xdr:to>
      <xdr:col>36</xdr:col>
      <xdr:colOff>165100</xdr:colOff>
      <xdr:row>41</xdr:row>
      <xdr:rowOff>158873</xdr:rowOff>
    </xdr:to>
    <xdr:sp macro="" textlink="">
      <xdr:nvSpPr>
        <xdr:cNvPr id="140" name="楕円 139">
          <a:extLst>
            <a:ext uri="{FF2B5EF4-FFF2-40B4-BE49-F238E27FC236}">
              <a16:creationId xmlns:a16="http://schemas.microsoft.com/office/drawing/2014/main" id="{B35E786E-36A6-42CF-AA99-E7719FD6AE75}"/>
            </a:ext>
          </a:extLst>
        </xdr:cNvPr>
        <xdr:cNvSpPr/>
      </xdr:nvSpPr>
      <xdr:spPr>
        <a:xfrm>
          <a:off x="6921500" y="70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106130</xdr:rowOff>
    </xdr:from>
    <xdr:to>
      <xdr:col>41</xdr:col>
      <xdr:colOff>50800</xdr:colOff>
      <xdr:row>41</xdr:row>
      <xdr:rowOff>108073</xdr:rowOff>
    </xdr:to>
    <xdr:cxnSp macro="">
      <xdr:nvCxnSpPr>
        <xdr:cNvPr id="141" name="直線コネクタ 140">
          <a:extLst>
            <a:ext uri="{FF2B5EF4-FFF2-40B4-BE49-F238E27FC236}">
              <a16:creationId xmlns:a16="http://schemas.microsoft.com/office/drawing/2014/main" id="{5DD877DA-B6C8-4A27-9760-7DD2AE57BFC6}"/>
            </a:ext>
          </a:extLst>
        </xdr:cNvPr>
        <xdr:cNvCxnSpPr/>
      </xdr:nvCxnSpPr>
      <xdr:spPr>
        <a:xfrm flipV="1">
          <a:off x="6972300" y="7135580"/>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93301</xdr:rowOff>
    </xdr:from>
    <xdr:ext cx="534377" cy="259045"/>
    <xdr:sp macro="" textlink="">
      <xdr:nvSpPr>
        <xdr:cNvPr id="142" name="n_1aveValue【道路】&#10;一人当たり延長">
          <a:extLst>
            <a:ext uri="{FF2B5EF4-FFF2-40B4-BE49-F238E27FC236}">
              <a16:creationId xmlns:a16="http://schemas.microsoft.com/office/drawing/2014/main" id="{FCF7E9B0-B02E-49F6-BA60-5FE52ED56FD8}"/>
            </a:ext>
          </a:extLst>
        </xdr:cNvPr>
        <xdr:cNvSpPr txBox="1"/>
      </xdr:nvSpPr>
      <xdr:spPr>
        <a:xfrm>
          <a:off x="9359411" y="67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115361</xdr:rowOff>
    </xdr:from>
    <xdr:ext cx="534377" cy="259045"/>
    <xdr:sp macro="" textlink="">
      <xdr:nvSpPr>
        <xdr:cNvPr id="143" name="n_2aveValue【道路】&#10;一人当たり延長">
          <a:extLst>
            <a:ext uri="{FF2B5EF4-FFF2-40B4-BE49-F238E27FC236}">
              <a16:creationId xmlns:a16="http://schemas.microsoft.com/office/drawing/2014/main" id="{F6A8BF97-32E1-43A0-A170-7692C8965C1E}"/>
            </a:ext>
          </a:extLst>
        </xdr:cNvPr>
        <xdr:cNvSpPr txBox="1"/>
      </xdr:nvSpPr>
      <xdr:spPr>
        <a:xfrm>
          <a:off x="84831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109269</xdr:rowOff>
    </xdr:from>
    <xdr:ext cx="534377" cy="259045"/>
    <xdr:sp macro="" textlink="">
      <xdr:nvSpPr>
        <xdr:cNvPr id="144" name="n_3aveValue【道路】&#10;一人当たり延長">
          <a:extLst>
            <a:ext uri="{FF2B5EF4-FFF2-40B4-BE49-F238E27FC236}">
              <a16:creationId xmlns:a16="http://schemas.microsoft.com/office/drawing/2014/main" id="{CCA1C19A-AC87-4D86-998C-34B2F340FB60}"/>
            </a:ext>
          </a:extLst>
        </xdr:cNvPr>
        <xdr:cNvSpPr txBox="1"/>
      </xdr:nvSpPr>
      <xdr:spPr>
        <a:xfrm>
          <a:off x="7594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111899</xdr:rowOff>
    </xdr:from>
    <xdr:ext cx="534377" cy="259045"/>
    <xdr:sp macro="" textlink="">
      <xdr:nvSpPr>
        <xdr:cNvPr id="145" name="n_4aveValue【道路】&#10;一人当たり延長">
          <a:extLst>
            <a:ext uri="{FF2B5EF4-FFF2-40B4-BE49-F238E27FC236}">
              <a16:creationId xmlns:a16="http://schemas.microsoft.com/office/drawing/2014/main" id="{440BD5BC-B2DA-46E4-BBA2-27915B3F925F}"/>
            </a:ext>
          </a:extLst>
        </xdr:cNvPr>
        <xdr:cNvSpPr txBox="1"/>
      </xdr:nvSpPr>
      <xdr:spPr>
        <a:xfrm>
          <a:off x="6705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144318</xdr:rowOff>
    </xdr:from>
    <xdr:ext cx="469744" cy="259045"/>
    <xdr:sp macro="" textlink="">
      <xdr:nvSpPr>
        <xdr:cNvPr id="146" name="n_1mainValue【道路】&#10;一人当たり延長">
          <a:extLst>
            <a:ext uri="{FF2B5EF4-FFF2-40B4-BE49-F238E27FC236}">
              <a16:creationId xmlns:a16="http://schemas.microsoft.com/office/drawing/2014/main" id="{A9C18B00-51B7-4C9D-83DE-724767FF6FAE}"/>
            </a:ext>
          </a:extLst>
        </xdr:cNvPr>
        <xdr:cNvSpPr txBox="1"/>
      </xdr:nvSpPr>
      <xdr:spPr>
        <a:xfrm>
          <a:off x="9391727" y="717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146293</xdr:rowOff>
    </xdr:from>
    <xdr:ext cx="469744" cy="259045"/>
    <xdr:sp macro="" textlink="">
      <xdr:nvSpPr>
        <xdr:cNvPr id="147" name="n_2mainValue【道路】&#10;一人当たり延長">
          <a:extLst>
            <a:ext uri="{FF2B5EF4-FFF2-40B4-BE49-F238E27FC236}">
              <a16:creationId xmlns:a16="http://schemas.microsoft.com/office/drawing/2014/main" id="{288E60E1-3A92-491B-BC29-9FCA3285FBBB}"/>
            </a:ext>
          </a:extLst>
        </xdr:cNvPr>
        <xdr:cNvSpPr txBox="1"/>
      </xdr:nvSpPr>
      <xdr:spPr>
        <a:xfrm>
          <a:off x="8515427" y="717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148057</xdr:rowOff>
    </xdr:from>
    <xdr:ext cx="469744" cy="259045"/>
    <xdr:sp macro="" textlink="">
      <xdr:nvSpPr>
        <xdr:cNvPr id="148" name="n_3mainValue【道路】&#10;一人当たり延長">
          <a:extLst>
            <a:ext uri="{FF2B5EF4-FFF2-40B4-BE49-F238E27FC236}">
              <a16:creationId xmlns:a16="http://schemas.microsoft.com/office/drawing/2014/main" id="{B6F36E66-F0F6-40B9-98EE-E520036A95B3}"/>
            </a:ext>
          </a:extLst>
        </xdr:cNvPr>
        <xdr:cNvSpPr txBox="1"/>
      </xdr:nvSpPr>
      <xdr:spPr>
        <a:xfrm>
          <a:off x="7626427" y="717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150000</xdr:rowOff>
    </xdr:from>
    <xdr:ext cx="469744" cy="259045"/>
    <xdr:sp macro="" textlink="">
      <xdr:nvSpPr>
        <xdr:cNvPr id="149" name="n_4mainValue【道路】&#10;一人当たり延長">
          <a:extLst>
            <a:ext uri="{FF2B5EF4-FFF2-40B4-BE49-F238E27FC236}">
              <a16:creationId xmlns:a16="http://schemas.microsoft.com/office/drawing/2014/main" id="{B0468359-2F0E-4A2E-8876-81EDCAB5EB2B}"/>
            </a:ext>
          </a:extLst>
        </xdr:cNvPr>
        <xdr:cNvSpPr txBox="1"/>
      </xdr:nvSpPr>
      <xdr:spPr>
        <a:xfrm>
          <a:off x="6737427" y="7179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C24EA76-C040-44E5-AEB6-9B6C787B85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248D6042-E872-4D5D-B098-6556E4AE016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21A9DBC5-C39F-4831-B208-204D1D0798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C530F3E-3D0B-41FF-8A0E-AD5CCD740B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04A77AB-37F1-4B40-98E6-06EAF9C1D9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600BE43-9191-44A1-A7D3-B859DD97B3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3A19F77-DFB9-4FE0-BF73-BC6724BB19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232720EC-78C2-43C6-8475-8AA6082B24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AD42896-F5FF-4258-B490-697546BAA7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825C662C-9B24-4931-8721-6CF995DB926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2176354-EFCD-4656-9801-DDD35FFED0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E8AFE06-F9D1-48D1-80BB-1ECEE6EFCE7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F29F730-5325-460C-876D-E12C829A979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4AA8CCF-4FCC-49C4-8458-678A7D8D6D8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520AD85-3583-49AF-97E0-06D57D286DA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7D65A91-BAE6-475C-8EC1-064DA1BBA9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26AA0857-69EF-43CA-BC34-ED219A838A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A917025-3900-43FF-A7D7-5D199F4B085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60C3B1B5-6C1D-4002-94B9-A2C5FC5CBFC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FD9514A-9D6C-4940-BEE3-56857248759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BBE6D87-FEEF-4166-936C-7AA1ED20B8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211173EC-6DFF-4D88-9E92-8C78A1CF853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66D7E409-C3D4-4466-946A-D548A75F054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A763FC27-195F-4D35-ABF3-E76308809C6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D32580DE-FFF2-470A-AD23-66B31EA6F5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5" name="直線コネクタ 174">
          <a:extLst>
            <a:ext uri="{FF2B5EF4-FFF2-40B4-BE49-F238E27FC236}">
              <a16:creationId xmlns:a16="http://schemas.microsoft.com/office/drawing/2014/main" id="{CF59745F-4FF2-431C-A195-EADB62340169}"/>
            </a:ext>
          </a:extLst>
        </xdr:cNvPr>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82BEBD4-FE5C-44E3-A5AB-2CB02D5D7068}"/>
            </a:ext>
          </a:extLst>
        </xdr:cNvPr>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7" name="直線コネクタ 176">
          <a:extLst>
            <a:ext uri="{FF2B5EF4-FFF2-40B4-BE49-F238E27FC236}">
              <a16:creationId xmlns:a16="http://schemas.microsoft.com/office/drawing/2014/main" id="{D9F10533-093F-49D7-A2E3-C772F100E60A}"/>
            </a:ext>
          </a:extLst>
        </xdr:cNvPr>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F42867A2-640D-455B-A8BB-F371D5296B26}"/>
            </a:ext>
          </a:extLst>
        </xdr:cNvPr>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9" name="直線コネクタ 178">
          <a:extLst>
            <a:ext uri="{FF2B5EF4-FFF2-40B4-BE49-F238E27FC236}">
              <a16:creationId xmlns:a16="http://schemas.microsoft.com/office/drawing/2014/main" id="{1A737C2E-E27F-44F1-A181-53F72D33DF96}"/>
            </a:ext>
          </a:extLst>
        </xdr:cNvPr>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AEC33090-E8FD-4721-8495-41E05BC44ADD}"/>
            </a:ext>
          </a:extLst>
        </xdr:cNvPr>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1" name="フローチャート: 判断 180">
          <a:extLst>
            <a:ext uri="{FF2B5EF4-FFF2-40B4-BE49-F238E27FC236}">
              <a16:creationId xmlns:a16="http://schemas.microsoft.com/office/drawing/2014/main" id="{A3562427-86F5-4CE8-ACDC-85626788C63D}"/>
            </a:ext>
          </a:extLst>
        </xdr:cNvPr>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2" name="フローチャート: 判断 181">
          <a:extLst>
            <a:ext uri="{FF2B5EF4-FFF2-40B4-BE49-F238E27FC236}">
              <a16:creationId xmlns:a16="http://schemas.microsoft.com/office/drawing/2014/main" id="{DD5AA4CF-A1F3-414F-8589-8C36F38F3EDF}"/>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3" name="フローチャート: 判断 182">
          <a:extLst>
            <a:ext uri="{FF2B5EF4-FFF2-40B4-BE49-F238E27FC236}">
              <a16:creationId xmlns:a16="http://schemas.microsoft.com/office/drawing/2014/main" id="{6C8D4827-C5B2-4956-8722-713EE7573B77}"/>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34455E39-50A2-4581-95A8-07285A9EEFDC}"/>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5" name="フローチャート: 判断 184">
          <a:extLst>
            <a:ext uri="{FF2B5EF4-FFF2-40B4-BE49-F238E27FC236}">
              <a16:creationId xmlns:a16="http://schemas.microsoft.com/office/drawing/2014/main" id="{37547748-37F3-4FF4-9CAF-4624A7266726}"/>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8CB34D-755C-460C-8467-CC8899DCA3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7D0F08-69EC-4A4B-96F7-7B4AC1D9E5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1FE727B-B242-4FFE-8015-D11C6541B8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2A9CA82-846D-4C59-8F10-7BF913800A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B3CFB57-6724-4648-A3DA-0A2B46D4B7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91" name="楕円 190">
          <a:extLst>
            <a:ext uri="{FF2B5EF4-FFF2-40B4-BE49-F238E27FC236}">
              <a16:creationId xmlns:a16="http://schemas.microsoft.com/office/drawing/2014/main" id="{3A56B219-B032-40D5-82A8-C795D373E36A}"/>
            </a:ext>
          </a:extLst>
        </xdr:cNvPr>
        <xdr:cNvSpPr/>
      </xdr:nvSpPr>
      <xdr:spPr>
        <a:xfrm>
          <a:off x="4584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139899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E1C55F3-F1F3-4607-BEA4-62C5A135FDF1}"/>
            </a:ext>
          </a:extLst>
        </xdr:cNvPr>
        <xdr:cNvSpPr txBox="1"/>
      </xdr:nvSpPr>
      <xdr:spPr>
        <a:xfrm>
          <a:off x="4673600"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193" name="楕円 192">
          <a:extLst>
            <a:ext uri="{FF2B5EF4-FFF2-40B4-BE49-F238E27FC236}">
              <a16:creationId xmlns:a16="http://schemas.microsoft.com/office/drawing/2014/main" id="{22D8CAF8-65CE-490E-ADC6-7EA6596761E9}"/>
            </a:ext>
          </a:extLst>
        </xdr:cNvPr>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40822</xdr:rowOff>
    </xdr:to>
    <xdr:cxnSp macro="">
      <xdr:nvCxnSpPr>
        <xdr:cNvPr id="194" name="直線コネクタ 193">
          <a:extLst>
            <a:ext uri="{FF2B5EF4-FFF2-40B4-BE49-F238E27FC236}">
              <a16:creationId xmlns:a16="http://schemas.microsoft.com/office/drawing/2014/main" id="{61782DE8-FFD0-4DA4-9CD1-12E81DF7541E}"/>
            </a:ext>
          </a:extLst>
        </xdr:cNvPr>
        <xdr:cNvCxnSpPr/>
      </xdr:nvCxnSpPr>
      <xdr:spPr>
        <a:xfrm>
          <a:off x="3797300" y="1047804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117384</xdr:rowOff>
    </xdr:from>
    <xdr:to>
      <xdr:col>15</xdr:col>
      <xdr:colOff>101600</xdr:colOff>
      <xdr:row>61</xdr:row>
      <xdr:rowOff>47534</xdr:rowOff>
    </xdr:to>
    <xdr:sp macro="" textlink="">
      <xdr:nvSpPr>
        <xdr:cNvPr id="195" name="楕円 194">
          <a:extLst>
            <a:ext uri="{FF2B5EF4-FFF2-40B4-BE49-F238E27FC236}">
              <a16:creationId xmlns:a16="http://schemas.microsoft.com/office/drawing/2014/main" id="{55E6596B-D208-4375-929A-E6B78F62696A}"/>
            </a:ext>
          </a:extLst>
        </xdr:cNvPr>
        <xdr:cNvSpPr/>
      </xdr:nvSpPr>
      <xdr:spPr>
        <a:xfrm>
          <a:off x="2857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168184</xdr:rowOff>
    </xdr:from>
    <xdr:to>
      <xdr:col>19</xdr:col>
      <xdr:colOff>177800</xdr:colOff>
      <xdr:row>61</xdr:row>
      <xdr:rowOff>19594</xdr:rowOff>
    </xdr:to>
    <xdr:cxnSp macro="">
      <xdr:nvCxnSpPr>
        <xdr:cNvPr id="196" name="直線コネクタ 195">
          <a:extLst>
            <a:ext uri="{FF2B5EF4-FFF2-40B4-BE49-F238E27FC236}">
              <a16:creationId xmlns:a16="http://schemas.microsoft.com/office/drawing/2014/main" id="{3C2D7DA4-91D6-4D61-AA2C-C28494298395}"/>
            </a:ext>
          </a:extLst>
        </xdr:cNvPr>
        <xdr:cNvCxnSpPr/>
      </xdr:nvCxnSpPr>
      <xdr:spPr>
        <a:xfrm>
          <a:off x="2908300" y="10455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97" name="楕円 196">
          <a:extLst>
            <a:ext uri="{FF2B5EF4-FFF2-40B4-BE49-F238E27FC236}">
              <a16:creationId xmlns:a16="http://schemas.microsoft.com/office/drawing/2014/main" id="{2F055AA9-CA70-4B51-B202-EF37D14BC484}"/>
            </a:ext>
          </a:extLst>
        </xdr:cNvPr>
        <xdr:cNvSpPr/>
      </xdr:nvSpPr>
      <xdr:spPr>
        <a:xfrm>
          <a:off x="1968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60</xdr:row>
      <xdr:rowOff>168184</xdr:rowOff>
    </xdr:to>
    <xdr:cxnSp macro="">
      <xdr:nvCxnSpPr>
        <xdr:cNvPr id="198" name="直線コネクタ 197">
          <a:extLst>
            <a:ext uri="{FF2B5EF4-FFF2-40B4-BE49-F238E27FC236}">
              <a16:creationId xmlns:a16="http://schemas.microsoft.com/office/drawing/2014/main" id="{B0DFF636-18A1-499C-8159-4039B61284C7}"/>
            </a:ext>
          </a:extLst>
        </xdr:cNvPr>
        <xdr:cNvCxnSpPr/>
      </xdr:nvCxnSpPr>
      <xdr:spPr>
        <a:xfrm>
          <a:off x="2019300" y="104388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macro="" textlink="">
      <xdr:nvSpPr>
        <xdr:cNvPr id="199" name="楕円 198">
          <a:extLst>
            <a:ext uri="{FF2B5EF4-FFF2-40B4-BE49-F238E27FC236}">
              <a16:creationId xmlns:a16="http://schemas.microsoft.com/office/drawing/2014/main" id="{15EA02CB-173D-4C97-A382-93EFBF2AFDD2}"/>
            </a:ext>
          </a:extLst>
        </xdr:cNvPr>
        <xdr:cNvSpPr/>
      </xdr:nvSpPr>
      <xdr:spPr>
        <a:xfrm>
          <a:off x="1079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151856</xdr:rowOff>
    </xdr:to>
    <xdr:cxnSp macro="">
      <xdr:nvCxnSpPr>
        <xdr:cNvPr id="200" name="直線コネクタ 199">
          <a:extLst>
            <a:ext uri="{FF2B5EF4-FFF2-40B4-BE49-F238E27FC236}">
              <a16:creationId xmlns:a16="http://schemas.microsoft.com/office/drawing/2014/main" id="{426A11F4-4299-460F-B8EF-C2CF93BF6295}"/>
            </a:ext>
          </a:extLst>
        </xdr:cNvPr>
        <xdr:cNvCxnSpPr/>
      </xdr:nvCxnSpPr>
      <xdr:spPr>
        <a:xfrm>
          <a:off x="1130300" y="1042905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D60E440B-EC1C-4039-AB02-E977366E9493}"/>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F414181-DE7C-4B05-951B-C61CC2D445D7}"/>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E3DFE79-398C-4F13-876C-0CD2D7776424}"/>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B3606D2-ACAE-463E-B572-389F89E408DD}"/>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61521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1EC8189E-B4D6-43EE-B828-1D91C8D5A9DD}"/>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38661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2DD4289-5BF9-411D-B46D-F6D35BCEFD77}"/>
            </a:ext>
          </a:extLst>
        </xdr:cNvPr>
        <xdr:cNvSpPr txBox="1"/>
      </xdr:nvSpPr>
      <xdr:spPr>
        <a:xfrm>
          <a:off x="2705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D906B38-644C-4B20-AB17-4ADB54E7F840}"/>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A4DE6605-9290-4090-99A3-865AEFAF399B}"/>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A58768A-7932-4F86-B41A-7308929ECAD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0D03BD7-4574-484D-B5DE-789AB3537C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34D1BC7-98ED-49FD-B7C4-8B74F9ED4F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040BC1C-EB45-4E63-8DD3-04FB92EBC3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F9B17331-7E70-476E-B742-36C0F78CE59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7360322-677B-40F1-905F-4D651530E35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7E7A304-3645-4E06-973B-02058A2B0E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F825442-4A4E-491E-A6BE-0BFFED983A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FAA2A0D-C419-4F63-8C06-C65F011400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58EC90F-E13C-41EA-9489-012631167B9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52B73D8C-56F9-4358-8A45-09AA2A559A5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373E18C2-0949-4020-92BF-D3B3DC694D6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6C4D5D3-8521-4A6B-B147-025A4FA9C4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20F17B48-03D9-40AD-8898-2450DE2FE4B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CA243823-AD77-46A8-A632-9D9A29642EF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336FD1E0-8868-4E4B-8AC7-749A09C0340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FA16014-9609-4C0D-9387-562B1D4AF04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499D1A61-6AC0-4C56-98B7-A8BDA1E0054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A061AB3-0CA4-4E97-89B5-587F8413FE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C570AEF1-6790-438C-AD48-794456524FAD}"/>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4180881-2D09-4D2F-8D63-AA5D9E4446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6CDA3A1-BB9F-4F59-8B62-54908F54502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46670FF-7EAD-4FAC-8CA3-0D19211C477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2" name="直線コネクタ 231">
          <a:extLst>
            <a:ext uri="{FF2B5EF4-FFF2-40B4-BE49-F238E27FC236}">
              <a16:creationId xmlns:a16="http://schemas.microsoft.com/office/drawing/2014/main" id="{5624F2AF-7371-4303-B553-C3DE9B8D0CD9}"/>
            </a:ext>
          </a:extLst>
        </xdr:cNvPr>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32C5CF7-186E-40F8-A4D7-26C3323BC0FA}"/>
            </a:ext>
          </a:extLst>
        </xdr:cNvPr>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4" name="直線コネクタ 233">
          <a:extLst>
            <a:ext uri="{FF2B5EF4-FFF2-40B4-BE49-F238E27FC236}">
              <a16:creationId xmlns:a16="http://schemas.microsoft.com/office/drawing/2014/main" id="{49EFE0BE-3184-4051-974C-22BF72F05484}"/>
            </a:ext>
          </a:extLst>
        </xdr:cNvPr>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9BABFE7-DA27-4763-8781-913B9BDA2587}"/>
            </a:ext>
          </a:extLst>
        </xdr:cNvPr>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6" name="直線コネクタ 235">
          <a:extLst>
            <a:ext uri="{FF2B5EF4-FFF2-40B4-BE49-F238E27FC236}">
              <a16:creationId xmlns:a16="http://schemas.microsoft.com/office/drawing/2014/main" id="{0B2AD0EC-1A9C-4905-95EE-2134DA3EB8AE}"/>
            </a:ext>
          </a:extLst>
        </xdr:cNvPr>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77474</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1F53179-61C6-4109-90C4-00071EA1D1FA}"/>
            </a:ext>
          </a:extLst>
        </xdr:cNvPr>
        <xdr:cNvSpPr txBox="1"/>
      </xdr:nvSpPr>
      <xdr:spPr>
        <a:xfrm>
          <a:off x="10515600" y="1070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8" name="フローチャート: 判断 237">
          <a:extLst>
            <a:ext uri="{FF2B5EF4-FFF2-40B4-BE49-F238E27FC236}">
              <a16:creationId xmlns:a16="http://schemas.microsoft.com/office/drawing/2014/main" id="{B03AE9ED-7C5A-4360-90E3-1A5A2A63DC76}"/>
            </a:ext>
          </a:extLst>
        </xdr:cNvPr>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9" name="フローチャート: 判断 238">
          <a:extLst>
            <a:ext uri="{FF2B5EF4-FFF2-40B4-BE49-F238E27FC236}">
              <a16:creationId xmlns:a16="http://schemas.microsoft.com/office/drawing/2014/main" id="{8163D6CF-22D6-40A7-84D7-339DC12F915A}"/>
            </a:ext>
          </a:extLst>
        </xdr:cNvPr>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40" name="フローチャート: 判断 239">
          <a:extLst>
            <a:ext uri="{FF2B5EF4-FFF2-40B4-BE49-F238E27FC236}">
              <a16:creationId xmlns:a16="http://schemas.microsoft.com/office/drawing/2014/main" id="{219C3DB7-0914-4E47-AC2A-8DA1EAF04559}"/>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41" name="フローチャート: 判断 240">
          <a:extLst>
            <a:ext uri="{FF2B5EF4-FFF2-40B4-BE49-F238E27FC236}">
              <a16:creationId xmlns:a16="http://schemas.microsoft.com/office/drawing/2014/main" id="{37FB9151-7F46-452B-B99B-3BAE6DB8804B}"/>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2" name="フローチャート: 判断 241">
          <a:extLst>
            <a:ext uri="{FF2B5EF4-FFF2-40B4-BE49-F238E27FC236}">
              <a16:creationId xmlns:a16="http://schemas.microsoft.com/office/drawing/2014/main" id="{CD723772-9FE5-4DF4-B213-59B279F23391}"/>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8AE0A2-9836-4312-93AC-6674C4371D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52487A-44F5-42BE-80B3-6F3C70125CE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F6A5AC0-E753-4B53-913A-8A078E510EE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222F2A8-831D-4EFD-9F67-009E441DEE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F8BC1E5-63D8-423B-A1D9-18846B0D5E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70485</xdr:rowOff>
    </xdr:from>
    <xdr:to>
      <xdr:col>55</xdr:col>
      <xdr:colOff>50800</xdr:colOff>
      <xdr:row>63</xdr:row>
      <xdr:rowOff>635</xdr:rowOff>
    </xdr:to>
    <xdr:sp macro="" textlink="">
      <xdr:nvSpPr>
        <xdr:cNvPr id="248" name="楕円 247">
          <a:extLst>
            <a:ext uri="{FF2B5EF4-FFF2-40B4-BE49-F238E27FC236}">
              <a16:creationId xmlns:a16="http://schemas.microsoft.com/office/drawing/2014/main" id="{72AC7F5F-E508-4307-8D17-C64F63D820C4}"/>
            </a:ext>
          </a:extLst>
        </xdr:cNvPr>
        <xdr:cNvSpPr/>
      </xdr:nvSpPr>
      <xdr:spPr>
        <a:xfrm>
          <a:off x="10426700" y="10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93362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BD0A0BCF-2D9D-4A8E-9811-00D67525E05C}"/>
            </a:ext>
          </a:extLst>
        </xdr:cNvPr>
        <xdr:cNvSpPr txBox="1"/>
      </xdr:nvSpPr>
      <xdr:spPr>
        <a:xfrm>
          <a:off x="10515600" y="1055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74837</xdr:rowOff>
    </xdr:from>
    <xdr:to>
      <xdr:col>50</xdr:col>
      <xdr:colOff>165100</xdr:colOff>
      <xdr:row>63</xdr:row>
      <xdr:rowOff>4987</xdr:rowOff>
    </xdr:to>
    <xdr:sp macro="" textlink="">
      <xdr:nvSpPr>
        <xdr:cNvPr id="250" name="楕円 249">
          <a:extLst>
            <a:ext uri="{FF2B5EF4-FFF2-40B4-BE49-F238E27FC236}">
              <a16:creationId xmlns:a16="http://schemas.microsoft.com/office/drawing/2014/main" id="{BF934D0C-3ADB-4B64-9D64-6736ACBD93F5}"/>
            </a:ext>
          </a:extLst>
        </xdr:cNvPr>
        <xdr:cNvSpPr/>
      </xdr:nvSpPr>
      <xdr:spPr>
        <a:xfrm>
          <a:off x="9588500" y="107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121285</xdr:rowOff>
    </xdr:from>
    <xdr:to>
      <xdr:col>55</xdr:col>
      <xdr:colOff>0</xdr:colOff>
      <xdr:row>62</xdr:row>
      <xdr:rowOff>125637</xdr:rowOff>
    </xdr:to>
    <xdr:cxnSp macro="">
      <xdr:nvCxnSpPr>
        <xdr:cNvPr id="251" name="直線コネクタ 250">
          <a:extLst>
            <a:ext uri="{FF2B5EF4-FFF2-40B4-BE49-F238E27FC236}">
              <a16:creationId xmlns:a16="http://schemas.microsoft.com/office/drawing/2014/main" id="{1A05548C-71F2-494F-9DA2-03E1040F0E02}"/>
            </a:ext>
          </a:extLst>
        </xdr:cNvPr>
        <xdr:cNvCxnSpPr/>
      </xdr:nvCxnSpPr>
      <xdr:spPr>
        <a:xfrm flipV="1">
          <a:off x="9639300" y="10751185"/>
          <a:ext cx="8382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79061</xdr:rowOff>
    </xdr:from>
    <xdr:to>
      <xdr:col>46</xdr:col>
      <xdr:colOff>38100</xdr:colOff>
      <xdr:row>63</xdr:row>
      <xdr:rowOff>9211</xdr:rowOff>
    </xdr:to>
    <xdr:sp macro="" textlink="">
      <xdr:nvSpPr>
        <xdr:cNvPr id="252" name="楕円 251">
          <a:extLst>
            <a:ext uri="{FF2B5EF4-FFF2-40B4-BE49-F238E27FC236}">
              <a16:creationId xmlns:a16="http://schemas.microsoft.com/office/drawing/2014/main" id="{F4CBFB33-0523-4944-B647-E52A1F87E452}"/>
            </a:ext>
          </a:extLst>
        </xdr:cNvPr>
        <xdr:cNvSpPr/>
      </xdr:nvSpPr>
      <xdr:spPr>
        <a:xfrm>
          <a:off x="8699500" y="1070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125637</xdr:rowOff>
    </xdr:from>
    <xdr:to>
      <xdr:col>50</xdr:col>
      <xdr:colOff>114300</xdr:colOff>
      <xdr:row>62</xdr:row>
      <xdr:rowOff>129861</xdr:rowOff>
    </xdr:to>
    <xdr:cxnSp macro="">
      <xdr:nvCxnSpPr>
        <xdr:cNvPr id="253" name="直線コネクタ 252">
          <a:extLst>
            <a:ext uri="{FF2B5EF4-FFF2-40B4-BE49-F238E27FC236}">
              <a16:creationId xmlns:a16="http://schemas.microsoft.com/office/drawing/2014/main" id="{0A10AF58-7775-41C7-AFB3-1ABC66449AA9}"/>
            </a:ext>
          </a:extLst>
        </xdr:cNvPr>
        <xdr:cNvCxnSpPr/>
      </xdr:nvCxnSpPr>
      <xdr:spPr>
        <a:xfrm flipV="1">
          <a:off x="8750300" y="10755537"/>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85148</xdr:rowOff>
    </xdr:from>
    <xdr:to>
      <xdr:col>41</xdr:col>
      <xdr:colOff>101600</xdr:colOff>
      <xdr:row>63</xdr:row>
      <xdr:rowOff>15298</xdr:rowOff>
    </xdr:to>
    <xdr:sp macro="" textlink="">
      <xdr:nvSpPr>
        <xdr:cNvPr id="254" name="楕円 253">
          <a:extLst>
            <a:ext uri="{FF2B5EF4-FFF2-40B4-BE49-F238E27FC236}">
              <a16:creationId xmlns:a16="http://schemas.microsoft.com/office/drawing/2014/main" id="{AB5EB05C-2B71-4DCF-8B77-4278BA000F46}"/>
            </a:ext>
          </a:extLst>
        </xdr:cNvPr>
        <xdr:cNvSpPr/>
      </xdr:nvSpPr>
      <xdr:spPr>
        <a:xfrm>
          <a:off x="7810500" y="107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129861</xdr:rowOff>
    </xdr:from>
    <xdr:to>
      <xdr:col>45</xdr:col>
      <xdr:colOff>177800</xdr:colOff>
      <xdr:row>62</xdr:row>
      <xdr:rowOff>135948</xdr:rowOff>
    </xdr:to>
    <xdr:cxnSp macro="">
      <xdr:nvCxnSpPr>
        <xdr:cNvPr id="255" name="直線コネクタ 254">
          <a:extLst>
            <a:ext uri="{FF2B5EF4-FFF2-40B4-BE49-F238E27FC236}">
              <a16:creationId xmlns:a16="http://schemas.microsoft.com/office/drawing/2014/main" id="{4AC6FD5E-1985-4A7D-BF49-CED7FDC7FDFF}"/>
            </a:ext>
          </a:extLst>
        </xdr:cNvPr>
        <xdr:cNvCxnSpPr/>
      </xdr:nvCxnSpPr>
      <xdr:spPr>
        <a:xfrm flipV="1">
          <a:off x="7861300" y="10759761"/>
          <a:ext cx="889000" cy="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93143</xdr:rowOff>
    </xdr:from>
    <xdr:to>
      <xdr:col>36</xdr:col>
      <xdr:colOff>165100</xdr:colOff>
      <xdr:row>63</xdr:row>
      <xdr:rowOff>23293</xdr:rowOff>
    </xdr:to>
    <xdr:sp macro="" textlink="">
      <xdr:nvSpPr>
        <xdr:cNvPr id="256" name="楕円 255">
          <a:extLst>
            <a:ext uri="{FF2B5EF4-FFF2-40B4-BE49-F238E27FC236}">
              <a16:creationId xmlns:a16="http://schemas.microsoft.com/office/drawing/2014/main" id="{7DC5CBBD-0586-4901-AC11-62E1974C47FD}"/>
            </a:ext>
          </a:extLst>
        </xdr:cNvPr>
        <xdr:cNvSpPr/>
      </xdr:nvSpPr>
      <xdr:spPr>
        <a:xfrm>
          <a:off x="6921500" y="107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135948</xdr:rowOff>
    </xdr:from>
    <xdr:to>
      <xdr:col>41</xdr:col>
      <xdr:colOff>50800</xdr:colOff>
      <xdr:row>62</xdr:row>
      <xdr:rowOff>143943</xdr:rowOff>
    </xdr:to>
    <xdr:cxnSp macro="">
      <xdr:nvCxnSpPr>
        <xdr:cNvPr id="257" name="直線コネクタ 256">
          <a:extLst>
            <a:ext uri="{FF2B5EF4-FFF2-40B4-BE49-F238E27FC236}">
              <a16:creationId xmlns:a16="http://schemas.microsoft.com/office/drawing/2014/main" id="{28D49B3B-4409-46B2-9AB1-0726A7CF82BE}"/>
            </a:ext>
          </a:extLst>
        </xdr:cNvPr>
        <xdr:cNvCxnSpPr/>
      </xdr:nvCxnSpPr>
      <xdr:spPr>
        <a:xfrm flipV="1">
          <a:off x="6972300" y="10765848"/>
          <a:ext cx="889000" cy="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17359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9E89CCF4-20AF-4B54-9617-6B8A439869EE}"/>
            </a:ext>
          </a:extLst>
        </xdr:cNvPr>
        <xdr:cNvSpPr txBox="1"/>
      </xdr:nvSpPr>
      <xdr:spPr>
        <a:xfrm>
          <a:off x="93270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FDB0661-D86B-490D-8202-623B50A453B1}"/>
            </a:ext>
          </a:extLst>
        </xdr:cNvPr>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88340E7E-8319-4F56-BA05-A4EEC8578076}"/>
            </a:ext>
          </a:extLst>
        </xdr:cNvPr>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616DE408-86A3-4358-BC7A-019A500E86E0}"/>
            </a:ext>
          </a:extLst>
        </xdr:cNvPr>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21514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34DE1A31-EF6C-4A81-9147-FBEE53373B55}"/>
            </a:ext>
          </a:extLst>
        </xdr:cNvPr>
        <xdr:cNvSpPr txBox="1"/>
      </xdr:nvSpPr>
      <xdr:spPr>
        <a:xfrm>
          <a:off x="9327095" y="1047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25738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C09652E9-7DBE-499C-A8B6-B64E0F266B8B}"/>
            </a:ext>
          </a:extLst>
        </xdr:cNvPr>
        <xdr:cNvSpPr txBox="1"/>
      </xdr:nvSpPr>
      <xdr:spPr>
        <a:xfrm>
          <a:off x="8450795" y="1048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31825</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93010914-F0AF-4038-AB06-A49448C0ADDE}"/>
            </a:ext>
          </a:extLst>
        </xdr:cNvPr>
        <xdr:cNvSpPr txBox="1"/>
      </xdr:nvSpPr>
      <xdr:spPr>
        <a:xfrm>
          <a:off x="7561795" y="1049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39820</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1F88E70-62F0-45FC-92DA-CC7FA7F18788}"/>
            </a:ext>
          </a:extLst>
        </xdr:cNvPr>
        <xdr:cNvSpPr txBox="1"/>
      </xdr:nvSpPr>
      <xdr:spPr>
        <a:xfrm>
          <a:off x="6672795" y="1049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8CF88CF-342E-4772-ADCE-EBF3D2ED00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232FBE8-C926-44B1-9B1E-9E849EEE90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E5974A8-2B65-473D-B540-C784A0488E8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DB31208-2721-4441-8640-A82C2B15C7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DAC6F9EC-F36A-4614-A10B-9A719EB03B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B01B636-8093-403A-8641-24311715F9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B1B6302-C425-4CB0-9F14-4B65A8F77F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01A94F6-CD3B-4561-9C97-B772F5E64D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A138427-E3EE-4E51-85CE-15334BC467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26DB7A3-8758-4C93-8AEE-4B433E0A793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B967DEF-80A3-4E5B-B4B0-44448470929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C231FAC-97AC-473E-AB38-84F1D8F87B0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82B39ADF-F2C5-4BEA-BC1F-FAF5C6E318C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FB4A2B3-514C-4338-A4E4-12C04ECF1FB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5349CFB-C104-4BA8-9FDF-6689F855EAB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1900F36F-D52E-48EF-A286-1534862E9F1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805ECCC0-04B5-441E-810C-FF84A27D103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7786E08E-D905-415F-AB6C-E1235ED3F7F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D2D3EDA0-A883-4F99-A785-998ECCFA681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9C594D1-CDF4-4061-8A2C-17AB9FAC69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6EAE24D-5E04-488B-8596-A162070488C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BB9CFC8-3AA7-4291-896E-5E40423CD3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C035E760-1A40-4E3F-B8DA-1854C0494735}"/>
            </a:ext>
          </a:extLst>
        </xdr:cNvPr>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2224BC9-D2AE-479D-9200-C4894D44FF1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92BB285A-39CD-411E-AB67-6E8AAE6020DF}"/>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3994AD4-54EE-4CE1-B1EC-8DA43B71846D}"/>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2" name="直線コネクタ 291">
          <a:extLst>
            <a:ext uri="{FF2B5EF4-FFF2-40B4-BE49-F238E27FC236}">
              <a16:creationId xmlns:a16="http://schemas.microsoft.com/office/drawing/2014/main" id="{4C3A090C-0080-4D3E-B02E-B5D14FB769BA}"/>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F3C4362-B71A-44E4-975C-9287CC6F806D}"/>
            </a:ext>
          </a:extLst>
        </xdr:cNvPr>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4" name="フローチャート: 判断 293">
          <a:extLst>
            <a:ext uri="{FF2B5EF4-FFF2-40B4-BE49-F238E27FC236}">
              <a16:creationId xmlns:a16="http://schemas.microsoft.com/office/drawing/2014/main" id="{93EF11BD-ACA9-4830-92A9-2277039560F6}"/>
            </a:ext>
          </a:extLst>
        </xdr:cNvPr>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5" name="フローチャート: 判断 294">
          <a:extLst>
            <a:ext uri="{FF2B5EF4-FFF2-40B4-BE49-F238E27FC236}">
              <a16:creationId xmlns:a16="http://schemas.microsoft.com/office/drawing/2014/main" id="{58C5C2FE-BD42-4A37-A523-B5322A6320CE}"/>
            </a:ext>
          </a:extLst>
        </xdr:cNvPr>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6" name="フローチャート: 判断 295">
          <a:extLst>
            <a:ext uri="{FF2B5EF4-FFF2-40B4-BE49-F238E27FC236}">
              <a16:creationId xmlns:a16="http://schemas.microsoft.com/office/drawing/2014/main" id="{33119353-8318-4ECA-A9CC-841BB89554A8}"/>
            </a:ext>
          </a:extLst>
        </xdr:cNvPr>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7" name="フローチャート: 判断 296">
          <a:extLst>
            <a:ext uri="{FF2B5EF4-FFF2-40B4-BE49-F238E27FC236}">
              <a16:creationId xmlns:a16="http://schemas.microsoft.com/office/drawing/2014/main" id="{9FD77811-ADCC-41F3-AA51-CFFFCD2BCDA2}"/>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8" name="フローチャート: 判断 297">
          <a:extLst>
            <a:ext uri="{FF2B5EF4-FFF2-40B4-BE49-F238E27FC236}">
              <a16:creationId xmlns:a16="http://schemas.microsoft.com/office/drawing/2014/main" id="{7A1B99EB-D099-4F55-8E7C-CF3C09D9AC63}"/>
            </a:ext>
          </a:extLst>
        </xdr:cNvPr>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C50FC05-C868-4583-965F-09EC1C536E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7E0C52F-5313-4EB7-BB47-CB797BF87A2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3E62BA6-5BBE-4A1A-AD69-5A4EF1893CB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6A59CF8-3A42-4BB5-B1A2-D797AA3F1E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2A799F7-B997-4676-8C7F-E653E75B86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60452</xdr:rowOff>
    </xdr:from>
    <xdr:to>
      <xdr:col>24</xdr:col>
      <xdr:colOff>114300</xdr:colOff>
      <xdr:row>83</xdr:row>
      <xdr:rowOff>162052</xdr:rowOff>
    </xdr:to>
    <xdr:sp macro="" textlink="">
      <xdr:nvSpPr>
        <xdr:cNvPr id="304" name="楕円 303">
          <a:extLst>
            <a:ext uri="{FF2B5EF4-FFF2-40B4-BE49-F238E27FC236}">
              <a16:creationId xmlns:a16="http://schemas.microsoft.com/office/drawing/2014/main" id="{3DC074BC-B0F6-42B0-B069-53C76B6733EE}"/>
            </a:ext>
          </a:extLst>
        </xdr:cNvPr>
        <xdr:cNvSpPr/>
      </xdr:nvSpPr>
      <xdr:spPr>
        <a:xfrm>
          <a:off x="45847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38879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5C040BA-C1BB-42B5-8532-B4EA6B50B403}"/>
            </a:ext>
          </a:extLst>
        </xdr:cNvPr>
        <xdr:cNvSpPr txBox="1"/>
      </xdr:nvSpPr>
      <xdr:spPr>
        <a:xfrm>
          <a:off x="4673600"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6" name="楕円 305">
          <a:extLst>
            <a:ext uri="{FF2B5EF4-FFF2-40B4-BE49-F238E27FC236}">
              <a16:creationId xmlns:a16="http://schemas.microsoft.com/office/drawing/2014/main" id="{3FA91B42-3640-4646-A150-7908F3153737}"/>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111252</xdr:rowOff>
    </xdr:to>
    <xdr:cxnSp macro="">
      <xdr:nvCxnSpPr>
        <xdr:cNvPr id="307" name="直線コネクタ 306">
          <a:extLst>
            <a:ext uri="{FF2B5EF4-FFF2-40B4-BE49-F238E27FC236}">
              <a16:creationId xmlns:a16="http://schemas.microsoft.com/office/drawing/2014/main" id="{BC1B50CA-7C35-4386-90CF-006DEFB4AB55}"/>
            </a:ext>
          </a:extLst>
        </xdr:cNvPr>
        <xdr:cNvCxnSpPr/>
      </xdr:nvCxnSpPr>
      <xdr:spPr>
        <a:xfrm>
          <a:off x="3797300" y="1431417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7874</xdr:rowOff>
    </xdr:from>
    <xdr:to>
      <xdr:col>15</xdr:col>
      <xdr:colOff>101600</xdr:colOff>
      <xdr:row>83</xdr:row>
      <xdr:rowOff>109474</xdr:rowOff>
    </xdr:to>
    <xdr:sp macro="" textlink="">
      <xdr:nvSpPr>
        <xdr:cNvPr id="308" name="楕円 307">
          <a:extLst>
            <a:ext uri="{FF2B5EF4-FFF2-40B4-BE49-F238E27FC236}">
              <a16:creationId xmlns:a16="http://schemas.microsoft.com/office/drawing/2014/main" id="{AEDC7AB8-54FF-462B-A0B1-259ED4FDE81A}"/>
            </a:ext>
          </a:extLst>
        </xdr:cNvPr>
        <xdr:cNvSpPr/>
      </xdr:nvSpPr>
      <xdr:spPr>
        <a:xfrm>
          <a:off x="2857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58674</xdr:rowOff>
    </xdr:from>
    <xdr:to>
      <xdr:col>19</xdr:col>
      <xdr:colOff>177800</xdr:colOff>
      <xdr:row>83</xdr:row>
      <xdr:rowOff>83820</xdr:rowOff>
    </xdr:to>
    <xdr:cxnSp macro="">
      <xdr:nvCxnSpPr>
        <xdr:cNvPr id="309" name="直線コネクタ 308">
          <a:extLst>
            <a:ext uri="{FF2B5EF4-FFF2-40B4-BE49-F238E27FC236}">
              <a16:creationId xmlns:a16="http://schemas.microsoft.com/office/drawing/2014/main" id="{2548FF7A-B3A9-4B59-AEBD-8A3FD88F8F8F}"/>
            </a:ext>
          </a:extLst>
        </xdr:cNvPr>
        <xdr:cNvCxnSpPr/>
      </xdr:nvCxnSpPr>
      <xdr:spPr>
        <a:xfrm>
          <a:off x="2908300" y="1428902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145035</xdr:rowOff>
    </xdr:from>
    <xdr:to>
      <xdr:col>10</xdr:col>
      <xdr:colOff>165100</xdr:colOff>
      <xdr:row>83</xdr:row>
      <xdr:rowOff>75185</xdr:rowOff>
    </xdr:to>
    <xdr:sp macro="" textlink="">
      <xdr:nvSpPr>
        <xdr:cNvPr id="310" name="楕円 309">
          <a:extLst>
            <a:ext uri="{FF2B5EF4-FFF2-40B4-BE49-F238E27FC236}">
              <a16:creationId xmlns:a16="http://schemas.microsoft.com/office/drawing/2014/main" id="{4F3B99E0-0CB0-4C57-8033-08CC0C5BABC2}"/>
            </a:ext>
          </a:extLst>
        </xdr:cNvPr>
        <xdr:cNvSpPr/>
      </xdr:nvSpPr>
      <xdr:spPr>
        <a:xfrm>
          <a:off x="19685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24385</xdr:rowOff>
    </xdr:from>
    <xdr:to>
      <xdr:col>15</xdr:col>
      <xdr:colOff>50800</xdr:colOff>
      <xdr:row>83</xdr:row>
      <xdr:rowOff>58674</xdr:rowOff>
    </xdr:to>
    <xdr:cxnSp macro="">
      <xdr:nvCxnSpPr>
        <xdr:cNvPr id="311" name="直線コネクタ 310">
          <a:extLst>
            <a:ext uri="{FF2B5EF4-FFF2-40B4-BE49-F238E27FC236}">
              <a16:creationId xmlns:a16="http://schemas.microsoft.com/office/drawing/2014/main" id="{0F181A19-CAE8-4868-996E-AB0CCBDA5373}"/>
            </a:ext>
          </a:extLst>
        </xdr:cNvPr>
        <xdr:cNvCxnSpPr/>
      </xdr:nvCxnSpPr>
      <xdr:spPr>
        <a:xfrm>
          <a:off x="2019300" y="1425473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124461</xdr:rowOff>
    </xdr:from>
    <xdr:to>
      <xdr:col>6</xdr:col>
      <xdr:colOff>38100</xdr:colOff>
      <xdr:row>83</xdr:row>
      <xdr:rowOff>54611</xdr:rowOff>
    </xdr:to>
    <xdr:sp macro="" textlink="">
      <xdr:nvSpPr>
        <xdr:cNvPr id="312" name="楕円 311">
          <a:extLst>
            <a:ext uri="{FF2B5EF4-FFF2-40B4-BE49-F238E27FC236}">
              <a16:creationId xmlns:a16="http://schemas.microsoft.com/office/drawing/2014/main" id="{582D9218-5FC8-4385-A77F-6FF7D52F236B}"/>
            </a:ext>
          </a:extLst>
        </xdr:cNvPr>
        <xdr:cNvSpPr/>
      </xdr:nvSpPr>
      <xdr:spPr>
        <a:xfrm>
          <a:off x="107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3811</xdr:rowOff>
    </xdr:from>
    <xdr:to>
      <xdr:col>10</xdr:col>
      <xdr:colOff>114300</xdr:colOff>
      <xdr:row>83</xdr:row>
      <xdr:rowOff>24385</xdr:rowOff>
    </xdr:to>
    <xdr:cxnSp macro="">
      <xdr:nvCxnSpPr>
        <xdr:cNvPr id="313" name="直線コネクタ 312">
          <a:extLst>
            <a:ext uri="{FF2B5EF4-FFF2-40B4-BE49-F238E27FC236}">
              <a16:creationId xmlns:a16="http://schemas.microsoft.com/office/drawing/2014/main" id="{EBA606C4-0DE6-4979-A354-EAF1CA57221E}"/>
            </a:ext>
          </a:extLst>
        </xdr:cNvPr>
        <xdr:cNvCxnSpPr/>
      </xdr:nvCxnSpPr>
      <xdr:spPr>
        <a:xfrm>
          <a:off x="1130300" y="1423416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4" name="n_1aveValue【公営住宅】&#10;有形固定資産減価償却率">
          <a:extLst>
            <a:ext uri="{FF2B5EF4-FFF2-40B4-BE49-F238E27FC236}">
              <a16:creationId xmlns:a16="http://schemas.microsoft.com/office/drawing/2014/main" id="{F56395B8-EE74-4557-BBF3-2C13980B54D6}"/>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5" name="n_2aveValue【公営住宅】&#10;有形固定資産減価償却率">
          <a:extLst>
            <a:ext uri="{FF2B5EF4-FFF2-40B4-BE49-F238E27FC236}">
              <a16:creationId xmlns:a16="http://schemas.microsoft.com/office/drawing/2014/main" id="{419022A5-AD1B-49EE-A8F7-48C513E5A07F}"/>
            </a:ext>
          </a:extLst>
        </xdr:cNvPr>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6" name="n_3aveValue【公営住宅】&#10;有形固定資産減価償却率">
          <a:extLst>
            <a:ext uri="{FF2B5EF4-FFF2-40B4-BE49-F238E27FC236}">
              <a16:creationId xmlns:a16="http://schemas.microsoft.com/office/drawing/2014/main" id="{3DCD9053-0795-4823-A791-FA766AFE6D4F}"/>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7" name="n_4aveValue【公営住宅】&#10;有形固定資産減価償却率">
          <a:extLst>
            <a:ext uri="{FF2B5EF4-FFF2-40B4-BE49-F238E27FC236}">
              <a16:creationId xmlns:a16="http://schemas.microsoft.com/office/drawing/2014/main" id="{D176B5C2-0222-4F3B-A4FF-5A13F77DD43A}"/>
            </a:ext>
          </a:extLst>
        </xdr:cNvPr>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8" name="n_1mainValue【公営住宅】&#10;有形固定資産減価償却率">
          <a:extLst>
            <a:ext uri="{FF2B5EF4-FFF2-40B4-BE49-F238E27FC236}">
              <a16:creationId xmlns:a16="http://schemas.microsoft.com/office/drawing/2014/main" id="{FAC8B682-DC84-4D30-B663-4CF93A5B7118}"/>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100601</xdr:rowOff>
    </xdr:from>
    <xdr:ext cx="405111" cy="259045"/>
    <xdr:sp macro="" textlink="">
      <xdr:nvSpPr>
        <xdr:cNvPr id="319" name="n_2mainValue【公営住宅】&#10;有形固定資産減価償却率">
          <a:extLst>
            <a:ext uri="{FF2B5EF4-FFF2-40B4-BE49-F238E27FC236}">
              <a16:creationId xmlns:a16="http://schemas.microsoft.com/office/drawing/2014/main" id="{290FC1C3-BB13-4B8A-A227-863606CF4B36}"/>
            </a:ext>
          </a:extLst>
        </xdr:cNvPr>
        <xdr:cNvSpPr txBox="1"/>
      </xdr:nvSpPr>
      <xdr:spPr>
        <a:xfrm>
          <a:off x="27057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66312</xdr:rowOff>
    </xdr:from>
    <xdr:ext cx="405111" cy="259045"/>
    <xdr:sp macro="" textlink="">
      <xdr:nvSpPr>
        <xdr:cNvPr id="320" name="n_3mainValue【公営住宅】&#10;有形固定資産減価償却率">
          <a:extLst>
            <a:ext uri="{FF2B5EF4-FFF2-40B4-BE49-F238E27FC236}">
              <a16:creationId xmlns:a16="http://schemas.microsoft.com/office/drawing/2014/main" id="{67C1E100-7BB0-48E0-87A5-F2C6DE80025E}"/>
            </a:ext>
          </a:extLst>
        </xdr:cNvPr>
        <xdr:cNvSpPr txBox="1"/>
      </xdr:nvSpPr>
      <xdr:spPr>
        <a:xfrm>
          <a:off x="1816744" y="1429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21" name="n_4mainValue【公営住宅】&#10;有形固定資産減価償却率">
          <a:extLst>
            <a:ext uri="{FF2B5EF4-FFF2-40B4-BE49-F238E27FC236}">
              <a16:creationId xmlns:a16="http://schemas.microsoft.com/office/drawing/2014/main" id="{9BD574D5-765A-4DCF-BB04-E28DB311F0EB}"/>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9D7A8CD-9C52-43D3-81B9-C2A51E61E35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FE58B9D-E93E-4E4E-B5FA-6753C285194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C653503-0851-443C-BCB7-4330B3D560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7461563-65A3-4A05-BABB-13AD652B00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5F81F00-5638-4434-B0D1-796522230F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1149B61-5EBD-4B50-8048-A79423AE01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25E129B-719E-4B2A-9E87-3BF28C5E3C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FD22644-157C-4DC4-A4F8-70A7F4B9C9D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F61AEB8-D397-400F-8248-95DF362E60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FAB3B46-D33C-4310-92AB-C95F897A54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EF4872F0-7A2C-4C9D-A324-800B3081D6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0FEBAA4-5940-4970-8C4C-E2906F9DC0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B8CD8DF-8880-4543-85EB-546BA4B56F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5268866-7D30-4976-9910-44C101097ED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9CEA90D-60C4-44AB-9863-853FFA8F460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7AA1985-E8CE-4910-93CC-551B9803C5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D158D1D-70FA-4D43-9673-B262E51183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5CB7E37-112B-4E8C-A32F-3345FDF013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3E05D20-FC67-4E15-B410-7CFBE7805F7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055F8DA-4C30-4171-9F89-12FE2DD238F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FB19D279-5077-4727-8C72-24E1AA20FC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C98DA2F-C346-4738-B3D4-770C5D5DC29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10F8AED-D409-4486-B6E7-8E2DAE3DF6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5" name="直線コネクタ 344">
          <a:extLst>
            <a:ext uri="{FF2B5EF4-FFF2-40B4-BE49-F238E27FC236}">
              <a16:creationId xmlns:a16="http://schemas.microsoft.com/office/drawing/2014/main" id="{3EEF6154-5361-4DCB-8ECA-8C2D72957122}"/>
            </a:ext>
          </a:extLst>
        </xdr:cNvPr>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6" name="【公営住宅】&#10;一人当たり面積最小値テキスト">
          <a:extLst>
            <a:ext uri="{FF2B5EF4-FFF2-40B4-BE49-F238E27FC236}">
              <a16:creationId xmlns:a16="http://schemas.microsoft.com/office/drawing/2014/main" id="{99590871-DE16-4B91-A07B-6E1BE260905E}"/>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7" name="直線コネクタ 346">
          <a:extLst>
            <a:ext uri="{FF2B5EF4-FFF2-40B4-BE49-F238E27FC236}">
              <a16:creationId xmlns:a16="http://schemas.microsoft.com/office/drawing/2014/main" id="{AD8D6A43-E147-4C8B-A6DA-EC5006BC239C}"/>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8" name="【公営住宅】&#10;一人当たり面積最大値テキスト">
          <a:extLst>
            <a:ext uri="{FF2B5EF4-FFF2-40B4-BE49-F238E27FC236}">
              <a16:creationId xmlns:a16="http://schemas.microsoft.com/office/drawing/2014/main" id="{5B7837E5-20F3-4783-B1E0-006B0088359A}"/>
            </a:ext>
          </a:extLst>
        </xdr:cNvPr>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9" name="直線コネクタ 348">
          <a:extLst>
            <a:ext uri="{FF2B5EF4-FFF2-40B4-BE49-F238E27FC236}">
              <a16:creationId xmlns:a16="http://schemas.microsoft.com/office/drawing/2014/main" id="{FE003F01-A7BD-4342-B44B-82444FE3BE1F}"/>
            </a:ext>
          </a:extLst>
        </xdr:cNvPr>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158514</xdr:rowOff>
    </xdr:from>
    <xdr:ext cx="469744" cy="259045"/>
    <xdr:sp macro="" textlink="">
      <xdr:nvSpPr>
        <xdr:cNvPr id="350" name="【公営住宅】&#10;一人当たり面積平均値テキスト">
          <a:extLst>
            <a:ext uri="{FF2B5EF4-FFF2-40B4-BE49-F238E27FC236}">
              <a16:creationId xmlns:a16="http://schemas.microsoft.com/office/drawing/2014/main" id="{7CD43F7B-2C11-4BAF-919F-B60B179C60E2}"/>
            </a:ext>
          </a:extLst>
        </xdr:cNvPr>
        <xdr:cNvSpPr txBox="1"/>
      </xdr:nvSpPr>
      <xdr:spPr>
        <a:xfrm>
          <a:off x="10515600" y="1438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51" name="フローチャート: 判断 350">
          <a:extLst>
            <a:ext uri="{FF2B5EF4-FFF2-40B4-BE49-F238E27FC236}">
              <a16:creationId xmlns:a16="http://schemas.microsoft.com/office/drawing/2014/main" id="{E8BC5E4D-199E-4DC1-80B0-F815D36BCA27}"/>
            </a:ext>
          </a:extLst>
        </xdr:cNvPr>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2" name="フローチャート: 判断 351">
          <a:extLst>
            <a:ext uri="{FF2B5EF4-FFF2-40B4-BE49-F238E27FC236}">
              <a16:creationId xmlns:a16="http://schemas.microsoft.com/office/drawing/2014/main" id="{5A2F7BA3-F1CC-444E-9179-21D7DC1A10A8}"/>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3" name="フローチャート: 判断 352">
          <a:extLst>
            <a:ext uri="{FF2B5EF4-FFF2-40B4-BE49-F238E27FC236}">
              <a16:creationId xmlns:a16="http://schemas.microsoft.com/office/drawing/2014/main" id="{F15C61E7-2ABB-4756-B099-F5F657919286}"/>
            </a:ext>
          </a:extLst>
        </xdr:cNvPr>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4" name="フローチャート: 判断 353">
          <a:extLst>
            <a:ext uri="{FF2B5EF4-FFF2-40B4-BE49-F238E27FC236}">
              <a16:creationId xmlns:a16="http://schemas.microsoft.com/office/drawing/2014/main" id="{F7D42091-BE13-4D84-99D8-380CEFB5167F}"/>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5" name="フローチャート: 判断 354">
          <a:extLst>
            <a:ext uri="{FF2B5EF4-FFF2-40B4-BE49-F238E27FC236}">
              <a16:creationId xmlns:a16="http://schemas.microsoft.com/office/drawing/2014/main" id="{56BAE2C8-D237-4E88-A576-D94E5F2BCE15}"/>
            </a:ext>
          </a:extLst>
        </xdr:cNvPr>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FC68742-50FC-4E4E-A8E7-F766500F6FA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95C7B21-A2A0-4539-AC4E-96204F99868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1CE3E41-6EE8-4AF3-9086-5316FE95DA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66829E9-FE8A-4050-98EA-743E9ABF846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081FFBF-2A02-4C4E-98D6-176DD3B712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52070</xdr:rowOff>
    </xdr:from>
    <xdr:to>
      <xdr:col>55</xdr:col>
      <xdr:colOff>50800</xdr:colOff>
      <xdr:row>79</xdr:row>
      <xdr:rowOff>153670</xdr:rowOff>
    </xdr:to>
    <xdr:sp macro="" textlink="">
      <xdr:nvSpPr>
        <xdr:cNvPr id="361" name="楕円 360">
          <a:extLst>
            <a:ext uri="{FF2B5EF4-FFF2-40B4-BE49-F238E27FC236}">
              <a16:creationId xmlns:a16="http://schemas.microsoft.com/office/drawing/2014/main" id="{BDF3D816-3EEC-41E1-A070-43F6AD3725EB}"/>
            </a:ext>
          </a:extLst>
        </xdr:cNvPr>
        <xdr:cNvSpPr/>
      </xdr:nvSpPr>
      <xdr:spPr>
        <a:xfrm>
          <a:off x="104267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74947</xdr:rowOff>
    </xdr:from>
    <xdr:ext cx="469744" cy="259045"/>
    <xdr:sp macro="" textlink="">
      <xdr:nvSpPr>
        <xdr:cNvPr id="362" name="【公営住宅】&#10;一人当たり面積該当値テキスト">
          <a:extLst>
            <a:ext uri="{FF2B5EF4-FFF2-40B4-BE49-F238E27FC236}">
              <a16:creationId xmlns:a16="http://schemas.microsoft.com/office/drawing/2014/main" id="{8D02D7F9-CA19-4646-92A9-4F38C26A3E08}"/>
            </a:ext>
          </a:extLst>
        </xdr:cNvPr>
        <xdr:cNvSpPr txBox="1"/>
      </xdr:nvSpPr>
      <xdr:spPr>
        <a:xfrm>
          <a:off x="10515600"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56642</xdr:rowOff>
    </xdr:from>
    <xdr:to>
      <xdr:col>50</xdr:col>
      <xdr:colOff>165100</xdr:colOff>
      <xdr:row>79</xdr:row>
      <xdr:rowOff>158242</xdr:rowOff>
    </xdr:to>
    <xdr:sp macro="" textlink="">
      <xdr:nvSpPr>
        <xdr:cNvPr id="363" name="楕円 362">
          <a:extLst>
            <a:ext uri="{FF2B5EF4-FFF2-40B4-BE49-F238E27FC236}">
              <a16:creationId xmlns:a16="http://schemas.microsoft.com/office/drawing/2014/main" id="{2CD5C764-DFF2-4193-8924-3D9464C26D3E}"/>
            </a:ext>
          </a:extLst>
        </xdr:cNvPr>
        <xdr:cNvSpPr/>
      </xdr:nvSpPr>
      <xdr:spPr>
        <a:xfrm>
          <a:off x="9588500" y="1360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102870</xdr:rowOff>
    </xdr:from>
    <xdr:to>
      <xdr:col>55</xdr:col>
      <xdr:colOff>0</xdr:colOff>
      <xdr:row>79</xdr:row>
      <xdr:rowOff>107442</xdr:rowOff>
    </xdr:to>
    <xdr:cxnSp macro="">
      <xdr:nvCxnSpPr>
        <xdr:cNvPr id="364" name="直線コネクタ 363">
          <a:extLst>
            <a:ext uri="{FF2B5EF4-FFF2-40B4-BE49-F238E27FC236}">
              <a16:creationId xmlns:a16="http://schemas.microsoft.com/office/drawing/2014/main" id="{4DE42C3A-CCEE-4AEA-B27D-039CBC3267C8}"/>
            </a:ext>
          </a:extLst>
        </xdr:cNvPr>
        <xdr:cNvCxnSpPr/>
      </xdr:nvCxnSpPr>
      <xdr:spPr>
        <a:xfrm flipV="1">
          <a:off x="9639300" y="136474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71120</xdr:rowOff>
    </xdr:from>
    <xdr:to>
      <xdr:col>46</xdr:col>
      <xdr:colOff>38100</xdr:colOff>
      <xdr:row>80</xdr:row>
      <xdr:rowOff>1270</xdr:rowOff>
    </xdr:to>
    <xdr:sp macro="" textlink="">
      <xdr:nvSpPr>
        <xdr:cNvPr id="365" name="楕円 364">
          <a:extLst>
            <a:ext uri="{FF2B5EF4-FFF2-40B4-BE49-F238E27FC236}">
              <a16:creationId xmlns:a16="http://schemas.microsoft.com/office/drawing/2014/main" id="{99DF16FE-4279-4BF4-8A44-2998B6868062}"/>
            </a:ext>
          </a:extLst>
        </xdr:cNvPr>
        <xdr:cNvSpPr/>
      </xdr:nvSpPr>
      <xdr:spPr>
        <a:xfrm>
          <a:off x="8699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107442</xdr:rowOff>
    </xdr:from>
    <xdr:to>
      <xdr:col>50</xdr:col>
      <xdr:colOff>114300</xdr:colOff>
      <xdr:row>79</xdr:row>
      <xdr:rowOff>121920</xdr:rowOff>
    </xdr:to>
    <xdr:cxnSp macro="">
      <xdr:nvCxnSpPr>
        <xdr:cNvPr id="366" name="直線コネクタ 365">
          <a:extLst>
            <a:ext uri="{FF2B5EF4-FFF2-40B4-BE49-F238E27FC236}">
              <a16:creationId xmlns:a16="http://schemas.microsoft.com/office/drawing/2014/main" id="{A9CD8901-79FD-4D12-AAAF-78F057444056}"/>
            </a:ext>
          </a:extLst>
        </xdr:cNvPr>
        <xdr:cNvCxnSpPr/>
      </xdr:nvCxnSpPr>
      <xdr:spPr>
        <a:xfrm flipV="1">
          <a:off x="8750300" y="13651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84837</xdr:rowOff>
    </xdr:from>
    <xdr:to>
      <xdr:col>41</xdr:col>
      <xdr:colOff>101600</xdr:colOff>
      <xdr:row>80</xdr:row>
      <xdr:rowOff>14987</xdr:rowOff>
    </xdr:to>
    <xdr:sp macro="" textlink="">
      <xdr:nvSpPr>
        <xdr:cNvPr id="367" name="楕円 366">
          <a:extLst>
            <a:ext uri="{FF2B5EF4-FFF2-40B4-BE49-F238E27FC236}">
              <a16:creationId xmlns:a16="http://schemas.microsoft.com/office/drawing/2014/main" id="{76500472-7431-40C6-9F9A-C25A3F213B8B}"/>
            </a:ext>
          </a:extLst>
        </xdr:cNvPr>
        <xdr:cNvSpPr/>
      </xdr:nvSpPr>
      <xdr:spPr>
        <a:xfrm>
          <a:off x="7810500" y="13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121920</xdr:rowOff>
    </xdr:from>
    <xdr:to>
      <xdr:col>45</xdr:col>
      <xdr:colOff>177800</xdr:colOff>
      <xdr:row>79</xdr:row>
      <xdr:rowOff>135637</xdr:rowOff>
    </xdr:to>
    <xdr:cxnSp macro="">
      <xdr:nvCxnSpPr>
        <xdr:cNvPr id="368" name="直線コネクタ 367">
          <a:extLst>
            <a:ext uri="{FF2B5EF4-FFF2-40B4-BE49-F238E27FC236}">
              <a16:creationId xmlns:a16="http://schemas.microsoft.com/office/drawing/2014/main" id="{19C7614F-A11B-41B1-B8F0-7FD782DD7512}"/>
            </a:ext>
          </a:extLst>
        </xdr:cNvPr>
        <xdr:cNvCxnSpPr/>
      </xdr:nvCxnSpPr>
      <xdr:spPr>
        <a:xfrm flipV="1">
          <a:off x="7861300" y="1366647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107696</xdr:rowOff>
    </xdr:from>
    <xdr:to>
      <xdr:col>36</xdr:col>
      <xdr:colOff>165100</xdr:colOff>
      <xdr:row>80</xdr:row>
      <xdr:rowOff>37846</xdr:rowOff>
    </xdr:to>
    <xdr:sp macro="" textlink="">
      <xdr:nvSpPr>
        <xdr:cNvPr id="369" name="楕円 368">
          <a:extLst>
            <a:ext uri="{FF2B5EF4-FFF2-40B4-BE49-F238E27FC236}">
              <a16:creationId xmlns:a16="http://schemas.microsoft.com/office/drawing/2014/main" id="{284C89A6-6E99-4C6D-8688-BDF23F4F9045}"/>
            </a:ext>
          </a:extLst>
        </xdr:cNvPr>
        <xdr:cNvSpPr/>
      </xdr:nvSpPr>
      <xdr:spPr>
        <a:xfrm>
          <a:off x="6921500" y="13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135637</xdr:rowOff>
    </xdr:from>
    <xdr:to>
      <xdr:col>41</xdr:col>
      <xdr:colOff>50800</xdr:colOff>
      <xdr:row>79</xdr:row>
      <xdr:rowOff>158496</xdr:rowOff>
    </xdr:to>
    <xdr:cxnSp macro="">
      <xdr:nvCxnSpPr>
        <xdr:cNvPr id="370" name="直線コネクタ 369">
          <a:extLst>
            <a:ext uri="{FF2B5EF4-FFF2-40B4-BE49-F238E27FC236}">
              <a16:creationId xmlns:a16="http://schemas.microsoft.com/office/drawing/2014/main" id="{1A9B5D8D-6DA2-437C-B7C5-716EE9843044}"/>
            </a:ext>
          </a:extLst>
        </xdr:cNvPr>
        <xdr:cNvCxnSpPr/>
      </xdr:nvCxnSpPr>
      <xdr:spPr>
        <a:xfrm flipV="1">
          <a:off x="6972300" y="1368018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99077</xdr:rowOff>
    </xdr:from>
    <xdr:ext cx="469744" cy="259045"/>
    <xdr:sp macro="" textlink="">
      <xdr:nvSpPr>
        <xdr:cNvPr id="371" name="n_1aveValue【公営住宅】&#10;一人当たり面積">
          <a:extLst>
            <a:ext uri="{FF2B5EF4-FFF2-40B4-BE49-F238E27FC236}">
              <a16:creationId xmlns:a16="http://schemas.microsoft.com/office/drawing/2014/main" id="{05622BE5-2D63-406C-80F2-865A57BBC7D2}"/>
            </a:ext>
          </a:extLst>
        </xdr:cNvPr>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105935</xdr:rowOff>
    </xdr:from>
    <xdr:ext cx="469744" cy="259045"/>
    <xdr:sp macro="" textlink="">
      <xdr:nvSpPr>
        <xdr:cNvPr id="372" name="n_2aveValue【公営住宅】&#10;一人当たり面積">
          <a:extLst>
            <a:ext uri="{FF2B5EF4-FFF2-40B4-BE49-F238E27FC236}">
              <a16:creationId xmlns:a16="http://schemas.microsoft.com/office/drawing/2014/main" id="{CE585202-8B6A-4A2E-BA04-5B8174A9049D}"/>
            </a:ext>
          </a:extLst>
        </xdr:cNvPr>
        <xdr:cNvSpPr txBox="1"/>
      </xdr:nvSpPr>
      <xdr:spPr>
        <a:xfrm>
          <a:off x="85154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73" name="n_3aveValue【公営住宅】&#10;一人当たり面積">
          <a:extLst>
            <a:ext uri="{FF2B5EF4-FFF2-40B4-BE49-F238E27FC236}">
              <a16:creationId xmlns:a16="http://schemas.microsoft.com/office/drawing/2014/main" id="{C2DB4E32-FBEC-4FB5-9CC2-F02B60BD6296}"/>
            </a:ext>
          </a:extLst>
        </xdr:cNvPr>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97553</xdr:rowOff>
    </xdr:from>
    <xdr:ext cx="469744" cy="259045"/>
    <xdr:sp macro="" textlink="">
      <xdr:nvSpPr>
        <xdr:cNvPr id="374" name="n_4aveValue【公営住宅】&#10;一人当たり面積">
          <a:extLst>
            <a:ext uri="{FF2B5EF4-FFF2-40B4-BE49-F238E27FC236}">
              <a16:creationId xmlns:a16="http://schemas.microsoft.com/office/drawing/2014/main" id="{7800B142-2087-4BFA-AD18-FEDD5DEFB317}"/>
            </a:ext>
          </a:extLst>
        </xdr:cNvPr>
        <xdr:cNvSpPr txBox="1"/>
      </xdr:nvSpPr>
      <xdr:spPr>
        <a:xfrm>
          <a:off x="6737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3319</xdr:rowOff>
    </xdr:from>
    <xdr:ext cx="469744" cy="259045"/>
    <xdr:sp macro="" textlink="">
      <xdr:nvSpPr>
        <xdr:cNvPr id="375" name="n_1mainValue【公営住宅】&#10;一人当たり面積">
          <a:extLst>
            <a:ext uri="{FF2B5EF4-FFF2-40B4-BE49-F238E27FC236}">
              <a16:creationId xmlns:a16="http://schemas.microsoft.com/office/drawing/2014/main" id="{CFB3F5D3-7BEA-49D8-8770-E2CCF5E65824}"/>
            </a:ext>
          </a:extLst>
        </xdr:cNvPr>
        <xdr:cNvSpPr txBox="1"/>
      </xdr:nvSpPr>
      <xdr:spPr>
        <a:xfrm>
          <a:off x="9391727"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17797</xdr:rowOff>
    </xdr:from>
    <xdr:ext cx="469744" cy="259045"/>
    <xdr:sp macro="" textlink="">
      <xdr:nvSpPr>
        <xdr:cNvPr id="376" name="n_2mainValue【公営住宅】&#10;一人当たり面積">
          <a:extLst>
            <a:ext uri="{FF2B5EF4-FFF2-40B4-BE49-F238E27FC236}">
              <a16:creationId xmlns:a16="http://schemas.microsoft.com/office/drawing/2014/main" id="{68F02391-7438-43BE-890F-44DB53DFB56C}"/>
            </a:ext>
          </a:extLst>
        </xdr:cNvPr>
        <xdr:cNvSpPr txBox="1"/>
      </xdr:nvSpPr>
      <xdr:spPr>
        <a:xfrm>
          <a:off x="8515427" y="133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31514</xdr:rowOff>
    </xdr:from>
    <xdr:ext cx="469744" cy="259045"/>
    <xdr:sp macro="" textlink="">
      <xdr:nvSpPr>
        <xdr:cNvPr id="377" name="n_3mainValue【公営住宅】&#10;一人当たり面積">
          <a:extLst>
            <a:ext uri="{FF2B5EF4-FFF2-40B4-BE49-F238E27FC236}">
              <a16:creationId xmlns:a16="http://schemas.microsoft.com/office/drawing/2014/main" id="{B48AB770-39A2-4605-94B5-565C87C294F5}"/>
            </a:ext>
          </a:extLst>
        </xdr:cNvPr>
        <xdr:cNvSpPr txBox="1"/>
      </xdr:nvSpPr>
      <xdr:spPr>
        <a:xfrm>
          <a:off x="7626427"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54373</xdr:rowOff>
    </xdr:from>
    <xdr:ext cx="469744" cy="259045"/>
    <xdr:sp macro="" textlink="">
      <xdr:nvSpPr>
        <xdr:cNvPr id="378" name="n_4mainValue【公営住宅】&#10;一人当たり面積">
          <a:extLst>
            <a:ext uri="{FF2B5EF4-FFF2-40B4-BE49-F238E27FC236}">
              <a16:creationId xmlns:a16="http://schemas.microsoft.com/office/drawing/2014/main" id="{92E2FEA0-D7E2-4252-87AA-99EF804BE772}"/>
            </a:ext>
          </a:extLst>
        </xdr:cNvPr>
        <xdr:cNvSpPr txBox="1"/>
      </xdr:nvSpPr>
      <xdr:spPr>
        <a:xfrm>
          <a:off x="6737427"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62D3D2F-799D-41C6-B381-3C357017F4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F1D95CA-F4B1-463C-9100-2E6FA8DC3C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7054C93-3679-4E0D-B372-97B8100839D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7AC4CC7-F698-4B8E-B2EF-71F7A84A34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3DB2359-2AC5-48C8-AE19-C9EB7FDBAE2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DF42D16-EDF1-4BF4-8EB0-7F5C9A10E2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9536FD4-DF29-4E77-AFC0-CD91CAE809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9A8ABD8-625F-4AEE-80F9-BCF5D5FA1B9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A4841B94-F30A-47EC-8F81-D3E8C9129D0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E787B47-26D4-421F-8DCF-86EDBFC144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943F4D6-B574-4624-9340-D62C321C0BF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8BC08873-D581-4686-BF68-D527623A0D9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1C55F86D-9008-4B2C-A04D-2AE03C6B1F7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892125FE-86E6-469F-9904-D2E263B4713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B6DDD30E-08DC-4174-A138-9CDCD7E14E5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6B0BA525-50D1-423F-A04A-307486EF87E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D101D987-3822-4F56-8BD3-CC146745055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9B9772B4-810F-4397-8536-41655D155B4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974F7C61-862D-4AD0-B7EA-52085AE3008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67F5DA48-860E-4D6E-8894-8DF41F58C13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A795196-0799-47A1-A320-83914A990F0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10FBA2F-5D23-4C82-B40E-C2FF47E28A1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98555CB8-9EC1-480C-B265-F65A9949A8D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9C32551B-E307-49EA-9AEE-1F8DB315D76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3" name="直線コネクタ 402">
          <a:extLst>
            <a:ext uri="{FF2B5EF4-FFF2-40B4-BE49-F238E27FC236}">
              <a16:creationId xmlns:a16="http://schemas.microsoft.com/office/drawing/2014/main" id="{53B7F527-7814-4247-A0EC-E043B610A589}"/>
            </a:ext>
          </a:extLst>
        </xdr:cNvPr>
        <xdr:cNvCxnSpPr/>
      </xdr:nvCxnSpPr>
      <xdr:spPr>
        <a:xfrm flipV="1">
          <a:off x="4634865" y="172021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59005E42-5045-4978-AD30-BC7FE0F56FEF}"/>
            </a:ext>
          </a:extLst>
        </xdr:cNvPr>
        <xdr:cNvSpPr txBox="1"/>
      </xdr:nvSpPr>
      <xdr:spPr>
        <a:xfrm>
          <a:off x="4673600"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5" name="直線コネクタ 404">
          <a:extLst>
            <a:ext uri="{FF2B5EF4-FFF2-40B4-BE49-F238E27FC236}">
              <a16:creationId xmlns:a16="http://schemas.microsoft.com/office/drawing/2014/main" id="{CB2C78B5-3B43-46B2-A8FA-5F9D4E9F9E6A}"/>
            </a:ext>
          </a:extLst>
        </xdr:cNvPr>
        <xdr:cNvCxnSpPr/>
      </xdr:nvCxnSpPr>
      <xdr:spPr>
        <a:xfrm>
          <a:off x="4546600" y="1855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5401FAAA-D6C6-42DF-AFAE-3D92B2A30BA1}"/>
            </a:ext>
          </a:extLst>
        </xdr:cNvPr>
        <xdr:cNvSpPr txBox="1"/>
      </xdr:nvSpPr>
      <xdr:spPr>
        <a:xfrm>
          <a:off x="4673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7" name="直線コネクタ 406">
          <a:extLst>
            <a:ext uri="{FF2B5EF4-FFF2-40B4-BE49-F238E27FC236}">
              <a16:creationId xmlns:a16="http://schemas.microsoft.com/office/drawing/2014/main" id="{D6CCE464-8886-49F1-A600-5B0FEDD3249B}"/>
            </a:ext>
          </a:extLst>
        </xdr:cNvPr>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24782</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FB8D25D9-2456-43DA-AED6-A6773D0B2DC7}"/>
            </a:ext>
          </a:extLst>
        </xdr:cNvPr>
        <xdr:cNvSpPr txBox="1"/>
      </xdr:nvSpPr>
      <xdr:spPr>
        <a:xfrm>
          <a:off x="4673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9" name="フローチャート: 判断 408">
          <a:extLst>
            <a:ext uri="{FF2B5EF4-FFF2-40B4-BE49-F238E27FC236}">
              <a16:creationId xmlns:a16="http://schemas.microsoft.com/office/drawing/2014/main" id="{69A3D3C6-1E7A-485D-BEC1-4E63BFA57116}"/>
            </a:ext>
          </a:extLst>
        </xdr:cNvPr>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10" name="フローチャート: 判断 409">
          <a:extLst>
            <a:ext uri="{FF2B5EF4-FFF2-40B4-BE49-F238E27FC236}">
              <a16:creationId xmlns:a16="http://schemas.microsoft.com/office/drawing/2014/main" id="{0CA127B1-4306-43DA-8358-2547AA0AD111}"/>
            </a:ext>
          </a:extLst>
        </xdr:cNvPr>
        <xdr:cNvSpPr/>
      </xdr:nvSpPr>
      <xdr:spPr>
        <a:xfrm>
          <a:off x="3746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11" name="フローチャート: 判断 410">
          <a:extLst>
            <a:ext uri="{FF2B5EF4-FFF2-40B4-BE49-F238E27FC236}">
              <a16:creationId xmlns:a16="http://schemas.microsoft.com/office/drawing/2014/main" id="{F7FF3E41-A4ED-467B-80C1-7282FBF2BD3D}"/>
            </a:ext>
          </a:extLst>
        </xdr:cNvPr>
        <xdr:cNvSpPr/>
      </xdr:nvSpPr>
      <xdr:spPr>
        <a:xfrm>
          <a:off x="2857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2" name="フローチャート: 判断 411">
          <a:extLst>
            <a:ext uri="{FF2B5EF4-FFF2-40B4-BE49-F238E27FC236}">
              <a16:creationId xmlns:a16="http://schemas.microsoft.com/office/drawing/2014/main" id="{FC59B1FE-F2FD-40E8-B083-F82AE0C8218F}"/>
            </a:ext>
          </a:extLst>
        </xdr:cNvPr>
        <xdr:cNvSpPr/>
      </xdr:nvSpPr>
      <xdr:spPr>
        <a:xfrm>
          <a:off x="1968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3" name="フローチャート: 判断 412">
          <a:extLst>
            <a:ext uri="{FF2B5EF4-FFF2-40B4-BE49-F238E27FC236}">
              <a16:creationId xmlns:a16="http://schemas.microsoft.com/office/drawing/2014/main" id="{1944568F-C51C-4A77-AE4A-E8E16383868A}"/>
            </a:ext>
          </a:extLst>
        </xdr:cNvPr>
        <xdr:cNvSpPr/>
      </xdr:nvSpPr>
      <xdr:spPr>
        <a:xfrm>
          <a:off x="1079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9249331-DECD-47D9-A05B-02BA975E958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74F73FB-91CF-48AE-AA12-71B6913C208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421EFBC-00C3-4977-94BB-6972F1FD303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31DA847-9502-4D7E-BB6A-0E21F80CABC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0C3148E-05F8-4B81-8DA8-063D5F29BB1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19" name="楕円 418">
          <a:extLst>
            <a:ext uri="{FF2B5EF4-FFF2-40B4-BE49-F238E27FC236}">
              <a16:creationId xmlns:a16="http://schemas.microsoft.com/office/drawing/2014/main" id="{6585A65D-8AD0-48EF-B1B5-DAB91FD43DEA}"/>
            </a:ext>
          </a:extLst>
        </xdr:cNvPr>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25416</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4E3E3DD-EBE1-45B8-BBB9-F43FD3AF1294}"/>
            </a:ext>
          </a:extLst>
        </xdr:cNvPr>
        <xdr:cNvSpPr txBox="1"/>
      </xdr:nvSpPr>
      <xdr:spPr>
        <a:xfrm>
          <a:off x="4673600"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636</xdr:rowOff>
    </xdr:from>
    <xdr:to>
      <xdr:col>20</xdr:col>
      <xdr:colOff>38100</xdr:colOff>
      <xdr:row>104</xdr:row>
      <xdr:rowOff>102236</xdr:rowOff>
    </xdr:to>
    <xdr:sp macro="" textlink="">
      <xdr:nvSpPr>
        <xdr:cNvPr id="421" name="楕円 420">
          <a:extLst>
            <a:ext uri="{FF2B5EF4-FFF2-40B4-BE49-F238E27FC236}">
              <a16:creationId xmlns:a16="http://schemas.microsoft.com/office/drawing/2014/main" id="{78C74E4B-5917-443B-ACA3-41BD354909C5}"/>
            </a:ext>
          </a:extLst>
        </xdr:cNvPr>
        <xdr:cNvSpPr/>
      </xdr:nvSpPr>
      <xdr:spPr>
        <a:xfrm>
          <a:off x="3746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51436</xdr:rowOff>
    </xdr:from>
    <xdr:to>
      <xdr:col>24</xdr:col>
      <xdr:colOff>63500</xdr:colOff>
      <xdr:row>104</xdr:row>
      <xdr:rowOff>53339</xdr:rowOff>
    </xdr:to>
    <xdr:cxnSp macro="">
      <xdr:nvCxnSpPr>
        <xdr:cNvPr id="422" name="直線コネクタ 421">
          <a:extLst>
            <a:ext uri="{FF2B5EF4-FFF2-40B4-BE49-F238E27FC236}">
              <a16:creationId xmlns:a16="http://schemas.microsoft.com/office/drawing/2014/main" id="{9AA61B5F-6AD9-408E-9BB7-63618A12B108}"/>
            </a:ext>
          </a:extLst>
        </xdr:cNvPr>
        <xdr:cNvCxnSpPr/>
      </xdr:nvCxnSpPr>
      <xdr:spPr>
        <a:xfrm>
          <a:off x="3797300" y="178822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147320</xdr:rowOff>
    </xdr:from>
    <xdr:to>
      <xdr:col>15</xdr:col>
      <xdr:colOff>101600</xdr:colOff>
      <xdr:row>104</xdr:row>
      <xdr:rowOff>77470</xdr:rowOff>
    </xdr:to>
    <xdr:sp macro="" textlink="">
      <xdr:nvSpPr>
        <xdr:cNvPr id="423" name="楕円 422">
          <a:extLst>
            <a:ext uri="{FF2B5EF4-FFF2-40B4-BE49-F238E27FC236}">
              <a16:creationId xmlns:a16="http://schemas.microsoft.com/office/drawing/2014/main" id="{8C2FFAB4-491D-411E-A769-76B4118FF77C}"/>
            </a:ext>
          </a:extLst>
        </xdr:cNvPr>
        <xdr:cNvSpPr/>
      </xdr:nvSpPr>
      <xdr:spPr>
        <a:xfrm>
          <a:off x="2857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26670</xdr:rowOff>
    </xdr:from>
    <xdr:to>
      <xdr:col>19</xdr:col>
      <xdr:colOff>177800</xdr:colOff>
      <xdr:row>104</xdr:row>
      <xdr:rowOff>51436</xdr:rowOff>
    </xdr:to>
    <xdr:cxnSp macro="">
      <xdr:nvCxnSpPr>
        <xdr:cNvPr id="424" name="直線コネクタ 423">
          <a:extLst>
            <a:ext uri="{FF2B5EF4-FFF2-40B4-BE49-F238E27FC236}">
              <a16:creationId xmlns:a16="http://schemas.microsoft.com/office/drawing/2014/main" id="{7008B7B6-A970-4E62-828F-EF92D3C3D3D1}"/>
            </a:ext>
          </a:extLst>
        </xdr:cNvPr>
        <xdr:cNvCxnSpPr/>
      </xdr:nvCxnSpPr>
      <xdr:spPr>
        <a:xfrm>
          <a:off x="2908300" y="178574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151130</xdr:rowOff>
    </xdr:from>
    <xdr:to>
      <xdr:col>10</xdr:col>
      <xdr:colOff>165100</xdr:colOff>
      <xdr:row>104</xdr:row>
      <xdr:rowOff>81280</xdr:rowOff>
    </xdr:to>
    <xdr:sp macro="" textlink="">
      <xdr:nvSpPr>
        <xdr:cNvPr id="425" name="楕円 424">
          <a:extLst>
            <a:ext uri="{FF2B5EF4-FFF2-40B4-BE49-F238E27FC236}">
              <a16:creationId xmlns:a16="http://schemas.microsoft.com/office/drawing/2014/main" id="{9F6CC2F2-F8B4-423E-93D2-F147F6F6D640}"/>
            </a:ext>
          </a:extLst>
        </xdr:cNvPr>
        <xdr:cNvSpPr/>
      </xdr:nvSpPr>
      <xdr:spPr>
        <a:xfrm>
          <a:off x="196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26670</xdr:rowOff>
    </xdr:from>
    <xdr:to>
      <xdr:col>15</xdr:col>
      <xdr:colOff>50800</xdr:colOff>
      <xdr:row>104</xdr:row>
      <xdr:rowOff>30480</xdr:rowOff>
    </xdr:to>
    <xdr:cxnSp macro="">
      <xdr:nvCxnSpPr>
        <xdr:cNvPr id="426" name="直線コネクタ 425">
          <a:extLst>
            <a:ext uri="{FF2B5EF4-FFF2-40B4-BE49-F238E27FC236}">
              <a16:creationId xmlns:a16="http://schemas.microsoft.com/office/drawing/2014/main" id="{334DBEF8-229D-4E50-A40E-C36B9EC1B018}"/>
            </a:ext>
          </a:extLst>
        </xdr:cNvPr>
        <xdr:cNvCxnSpPr/>
      </xdr:nvCxnSpPr>
      <xdr:spPr>
        <a:xfrm flipV="1">
          <a:off x="2019300" y="17857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52070</xdr:rowOff>
    </xdr:from>
    <xdr:to>
      <xdr:col>6</xdr:col>
      <xdr:colOff>38100</xdr:colOff>
      <xdr:row>104</xdr:row>
      <xdr:rowOff>153670</xdr:rowOff>
    </xdr:to>
    <xdr:sp macro="" textlink="">
      <xdr:nvSpPr>
        <xdr:cNvPr id="427" name="楕円 426">
          <a:extLst>
            <a:ext uri="{FF2B5EF4-FFF2-40B4-BE49-F238E27FC236}">
              <a16:creationId xmlns:a16="http://schemas.microsoft.com/office/drawing/2014/main" id="{289F91F3-1921-4161-9D05-EC5BC1AFFF64}"/>
            </a:ext>
          </a:extLst>
        </xdr:cNvPr>
        <xdr:cNvSpPr/>
      </xdr:nvSpPr>
      <xdr:spPr>
        <a:xfrm>
          <a:off x="1079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30480</xdr:rowOff>
    </xdr:from>
    <xdr:to>
      <xdr:col>10</xdr:col>
      <xdr:colOff>114300</xdr:colOff>
      <xdr:row>104</xdr:row>
      <xdr:rowOff>102870</xdr:rowOff>
    </xdr:to>
    <xdr:cxnSp macro="">
      <xdr:nvCxnSpPr>
        <xdr:cNvPr id="428" name="直線コネクタ 427">
          <a:extLst>
            <a:ext uri="{FF2B5EF4-FFF2-40B4-BE49-F238E27FC236}">
              <a16:creationId xmlns:a16="http://schemas.microsoft.com/office/drawing/2014/main" id="{34E16CFF-3111-4920-9345-6A272DDFBAE9}"/>
            </a:ext>
          </a:extLst>
        </xdr:cNvPr>
        <xdr:cNvCxnSpPr/>
      </xdr:nvCxnSpPr>
      <xdr:spPr>
        <a:xfrm flipV="1">
          <a:off x="1130300" y="17861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112413</xdr:rowOff>
    </xdr:from>
    <xdr:ext cx="405111" cy="259045"/>
    <xdr:sp macro="" textlink="">
      <xdr:nvSpPr>
        <xdr:cNvPr id="429" name="n_1aveValue【港湾・漁港】&#10;有形固定資産減価償却率">
          <a:extLst>
            <a:ext uri="{FF2B5EF4-FFF2-40B4-BE49-F238E27FC236}">
              <a16:creationId xmlns:a16="http://schemas.microsoft.com/office/drawing/2014/main" id="{455F82DF-6550-4C80-A019-2A92C1396820}"/>
            </a:ext>
          </a:extLst>
        </xdr:cNvPr>
        <xdr:cNvSpPr txBox="1"/>
      </xdr:nvSpPr>
      <xdr:spPr>
        <a:xfrm>
          <a:off x="3582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30" name="n_2aveValue【港湾・漁港】&#10;有形固定資産減価償却率">
          <a:extLst>
            <a:ext uri="{FF2B5EF4-FFF2-40B4-BE49-F238E27FC236}">
              <a16:creationId xmlns:a16="http://schemas.microsoft.com/office/drawing/2014/main" id="{2F8F79BE-0189-4232-B1E3-C5967850BB48}"/>
            </a:ext>
          </a:extLst>
        </xdr:cNvPr>
        <xdr:cNvSpPr txBox="1"/>
      </xdr:nvSpPr>
      <xdr:spPr>
        <a:xfrm>
          <a:off x="2705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31" name="n_3aveValue【港湾・漁港】&#10;有形固定資産減価償却率">
          <a:extLst>
            <a:ext uri="{FF2B5EF4-FFF2-40B4-BE49-F238E27FC236}">
              <a16:creationId xmlns:a16="http://schemas.microsoft.com/office/drawing/2014/main" id="{835F5F8C-D3A7-4B04-9806-8667EE742878}"/>
            </a:ext>
          </a:extLst>
        </xdr:cNvPr>
        <xdr:cNvSpPr txBox="1"/>
      </xdr:nvSpPr>
      <xdr:spPr>
        <a:xfrm>
          <a:off x="1816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2" name="n_4aveValue【港湾・漁港】&#10;有形固定資産減価償却率">
          <a:extLst>
            <a:ext uri="{FF2B5EF4-FFF2-40B4-BE49-F238E27FC236}">
              <a16:creationId xmlns:a16="http://schemas.microsoft.com/office/drawing/2014/main" id="{5C1E9D95-4A0A-48A0-BC64-ACBDE43AAF30}"/>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118763</xdr:rowOff>
    </xdr:from>
    <xdr:ext cx="405111" cy="259045"/>
    <xdr:sp macro="" textlink="">
      <xdr:nvSpPr>
        <xdr:cNvPr id="433" name="n_1mainValue【港湾・漁港】&#10;有形固定資産減価償却率">
          <a:extLst>
            <a:ext uri="{FF2B5EF4-FFF2-40B4-BE49-F238E27FC236}">
              <a16:creationId xmlns:a16="http://schemas.microsoft.com/office/drawing/2014/main" id="{E9057ABB-A268-442D-BD44-4C59281B4105}"/>
            </a:ext>
          </a:extLst>
        </xdr:cNvPr>
        <xdr:cNvSpPr txBox="1"/>
      </xdr:nvSpPr>
      <xdr:spPr>
        <a:xfrm>
          <a:off x="35820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68597</xdr:rowOff>
    </xdr:from>
    <xdr:ext cx="405111" cy="259045"/>
    <xdr:sp macro="" textlink="">
      <xdr:nvSpPr>
        <xdr:cNvPr id="434" name="n_2mainValue【港湾・漁港】&#10;有形固定資産減価償却率">
          <a:extLst>
            <a:ext uri="{FF2B5EF4-FFF2-40B4-BE49-F238E27FC236}">
              <a16:creationId xmlns:a16="http://schemas.microsoft.com/office/drawing/2014/main" id="{105080E0-17D7-40D1-9FE4-CF7A45A85A4F}"/>
            </a:ext>
          </a:extLst>
        </xdr:cNvPr>
        <xdr:cNvSpPr txBox="1"/>
      </xdr:nvSpPr>
      <xdr:spPr>
        <a:xfrm>
          <a:off x="2705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72407</xdr:rowOff>
    </xdr:from>
    <xdr:ext cx="405111" cy="259045"/>
    <xdr:sp macro="" textlink="">
      <xdr:nvSpPr>
        <xdr:cNvPr id="435" name="n_3mainValue【港湾・漁港】&#10;有形固定資産減価償却率">
          <a:extLst>
            <a:ext uri="{FF2B5EF4-FFF2-40B4-BE49-F238E27FC236}">
              <a16:creationId xmlns:a16="http://schemas.microsoft.com/office/drawing/2014/main" id="{6ACF36EA-12D7-42CE-99B4-1E017F2C2229}"/>
            </a:ext>
          </a:extLst>
        </xdr:cNvPr>
        <xdr:cNvSpPr txBox="1"/>
      </xdr:nvSpPr>
      <xdr:spPr>
        <a:xfrm>
          <a:off x="1816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170197</xdr:rowOff>
    </xdr:from>
    <xdr:ext cx="405111" cy="259045"/>
    <xdr:sp macro="" textlink="">
      <xdr:nvSpPr>
        <xdr:cNvPr id="436" name="n_4mainValue【港湾・漁港】&#10;有形固定資産減価償却率">
          <a:extLst>
            <a:ext uri="{FF2B5EF4-FFF2-40B4-BE49-F238E27FC236}">
              <a16:creationId xmlns:a16="http://schemas.microsoft.com/office/drawing/2014/main" id="{62ABEDFD-165F-4C35-8658-36B97B853D94}"/>
            </a:ext>
          </a:extLst>
        </xdr:cNvPr>
        <xdr:cNvSpPr txBox="1"/>
      </xdr:nvSpPr>
      <xdr:spPr>
        <a:xfrm>
          <a:off x="927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86944B71-14AD-4D84-8C5F-F9BC590D56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DF7E446D-F437-4C2A-9369-EBB6F70C7EA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94819A8-D75D-42F9-8E21-9190BD5404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2B3BDA92-6101-4595-9B33-4663C77021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A91FE3DE-CD87-41AF-B374-7C689748DC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F3CBEEC8-ADE7-4A17-8B7A-DB3A92BB36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587DED91-C574-400E-9CBC-3C9A99FE45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E04CB20B-4AE0-4084-9A5E-B423510469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BC47B52-0B35-4967-B69F-98CA06D4C6A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4EB737CA-55FF-4AEA-92EC-D1AA6534C4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890A052A-88D2-4B1E-92C9-E4D6F0AA1CF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4B1E7EB5-6954-42C4-8723-81E558DB5E9C}"/>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E8BC93BB-2C48-4E1B-93D4-F7487E98C9B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0" name="テキスト ボックス 449">
          <a:extLst>
            <a:ext uri="{FF2B5EF4-FFF2-40B4-BE49-F238E27FC236}">
              <a16:creationId xmlns:a16="http://schemas.microsoft.com/office/drawing/2014/main" id="{0CF7219F-2E3A-46E7-9BC5-C6A2396872B8}"/>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910F7B1E-976E-4206-A519-ED5E2BC7B68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2" name="テキスト ボックス 451">
          <a:extLst>
            <a:ext uri="{FF2B5EF4-FFF2-40B4-BE49-F238E27FC236}">
              <a16:creationId xmlns:a16="http://schemas.microsoft.com/office/drawing/2014/main" id="{58C257F7-F092-49F0-8D25-DC1E1E682145}"/>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B1523CE-118C-4A6E-844B-10FC6361BB7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4" name="テキスト ボックス 453">
          <a:extLst>
            <a:ext uri="{FF2B5EF4-FFF2-40B4-BE49-F238E27FC236}">
              <a16:creationId xmlns:a16="http://schemas.microsoft.com/office/drawing/2014/main" id="{9D5A3024-71CC-42C6-BD67-67F194630D3E}"/>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CA77C1EC-BFE7-4D77-AB64-F601AF8B6A8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6" name="テキスト ボックス 455">
          <a:extLst>
            <a:ext uri="{FF2B5EF4-FFF2-40B4-BE49-F238E27FC236}">
              <a16:creationId xmlns:a16="http://schemas.microsoft.com/office/drawing/2014/main" id="{9C204BCE-B9E2-4412-B632-096119D92D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8D0037B2-74E8-4182-B724-9FF23609246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780DF55E-2BB8-442A-BE48-BEDDAE6753D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A576A99E-D3F2-4ABB-B90F-EC2DA7AE7C8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60" name="直線コネクタ 459">
          <a:extLst>
            <a:ext uri="{FF2B5EF4-FFF2-40B4-BE49-F238E27FC236}">
              <a16:creationId xmlns:a16="http://schemas.microsoft.com/office/drawing/2014/main" id="{91EDB353-11B3-421A-B85A-F54D372987E7}"/>
            </a:ext>
          </a:extLst>
        </xdr:cNvPr>
        <xdr:cNvCxnSpPr/>
      </xdr:nvCxnSpPr>
      <xdr:spPr>
        <a:xfrm flipV="1">
          <a:off x="10476865" y="17154247"/>
          <a:ext cx="0" cy="1513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61" name="【港湾・漁港】&#10;一人当たり有形固定資産（償却資産）額最小値テキスト">
          <a:extLst>
            <a:ext uri="{FF2B5EF4-FFF2-40B4-BE49-F238E27FC236}">
              <a16:creationId xmlns:a16="http://schemas.microsoft.com/office/drawing/2014/main" id="{B9181A19-5305-43D8-BA67-8C7FCBB1BAAB}"/>
            </a:ext>
          </a:extLst>
        </xdr:cNvPr>
        <xdr:cNvSpPr txBox="1"/>
      </xdr:nvSpPr>
      <xdr:spPr>
        <a:xfrm>
          <a:off x="1051560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2" name="直線コネクタ 461">
          <a:extLst>
            <a:ext uri="{FF2B5EF4-FFF2-40B4-BE49-F238E27FC236}">
              <a16:creationId xmlns:a16="http://schemas.microsoft.com/office/drawing/2014/main" id="{DB789DD0-B98D-4155-90E3-8CD22374A856}"/>
            </a:ext>
          </a:extLst>
        </xdr:cNvPr>
        <xdr:cNvCxnSpPr/>
      </xdr:nvCxnSpPr>
      <xdr:spPr>
        <a:xfrm>
          <a:off x="10388600" y="186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56B1504A-1D4A-4496-B0BA-79EC7B05750B}"/>
            </a:ext>
          </a:extLst>
        </xdr:cNvPr>
        <xdr:cNvSpPr txBox="1"/>
      </xdr:nvSpPr>
      <xdr:spPr>
        <a:xfrm>
          <a:off x="10515600" y="169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4" name="直線コネクタ 463">
          <a:extLst>
            <a:ext uri="{FF2B5EF4-FFF2-40B4-BE49-F238E27FC236}">
              <a16:creationId xmlns:a16="http://schemas.microsoft.com/office/drawing/2014/main" id="{E3EC5E1F-B2CE-47CC-9F72-CC8A3A033974}"/>
            </a:ext>
          </a:extLst>
        </xdr:cNvPr>
        <xdr:cNvCxnSpPr/>
      </xdr:nvCxnSpPr>
      <xdr:spPr>
        <a:xfrm>
          <a:off x="10388600" y="171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119189</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C19C493B-713B-4307-A7D2-7215DD328323}"/>
            </a:ext>
          </a:extLst>
        </xdr:cNvPr>
        <xdr:cNvSpPr txBox="1"/>
      </xdr:nvSpPr>
      <xdr:spPr>
        <a:xfrm>
          <a:off x="10515600" y="18292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6" name="フローチャート: 判断 465">
          <a:extLst>
            <a:ext uri="{FF2B5EF4-FFF2-40B4-BE49-F238E27FC236}">
              <a16:creationId xmlns:a16="http://schemas.microsoft.com/office/drawing/2014/main" id="{CB85F037-F97F-4EBF-BB5C-7E5A8AE4533F}"/>
            </a:ext>
          </a:extLst>
        </xdr:cNvPr>
        <xdr:cNvSpPr/>
      </xdr:nvSpPr>
      <xdr:spPr>
        <a:xfrm>
          <a:off x="104267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7" name="フローチャート: 判断 466">
          <a:extLst>
            <a:ext uri="{FF2B5EF4-FFF2-40B4-BE49-F238E27FC236}">
              <a16:creationId xmlns:a16="http://schemas.microsoft.com/office/drawing/2014/main" id="{679C13BC-8595-41CA-9C0C-D8DD42F57117}"/>
            </a:ext>
          </a:extLst>
        </xdr:cNvPr>
        <xdr:cNvSpPr/>
      </xdr:nvSpPr>
      <xdr:spPr>
        <a:xfrm>
          <a:off x="9588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468" name="フローチャート: 判断 467">
          <a:extLst>
            <a:ext uri="{FF2B5EF4-FFF2-40B4-BE49-F238E27FC236}">
              <a16:creationId xmlns:a16="http://schemas.microsoft.com/office/drawing/2014/main" id="{277050A3-9B48-49BC-A5FD-AD882D55D510}"/>
            </a:ext>
          </a:extLst>
        </xdr:cNvPr>
        <xdr:cNvSpPr/>
      </xdr:nvSpPr>
      <xdr:spPr>
        <a:xfrm>
          <a:off x="8699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69" name="フローチャート: 判断 468">
          <a:extLst>
            <a:ext uri="{FF2B5EF4-FFF2-40B4-BE49-F238E27FC236}">
              <a16:creationId xmlns:a16="http://schemas.microsoft.com/office/drawing/2014/main" id="{0CBDB063-A016-4262-BA6D-5FA67045C0E5}"/>
            </a:ext>
          </a:extLst>
        </xdr:cNvPr>
        <xdr:cNvSpPr/>
      </xdr:nvSpPr>
      <xdr:spPr>
        <a:xfrm>
          <a:off x="7810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70" name="フローチャート: 判断 469">
          <a:extLst>
            <a:ext uri="{FF2B5EF4-FFF2-40B4-BE49-F238E27FC236}">
              <a16:creationId xmlns:a16="http://schemas.microsoft.com/office/drawing/2014/main" id="{E8FC8A42-49EB-4167-A64A-107799A18124}"/>
            </a:ext>
          </a:extLst>
        </xdr:cNvPr>
        <xdr:cNvSpPr/>
      </xdr:nvSpPr>
      <xdr:spPr>
        <a:xfrm>
          <a:off x="6921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2339310-2D29-4D65-A521-FF644927426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CBD98B1-C4C3-40F3-8BBC-9023D70A4A3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528064D-9D6F-4764-8644-9AC9C96644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00CC716-5BB5-409B-8327-8D73637F93D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B9907CE-A166-4283-9A84-4624044BDB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159614</xdr:rowOff>
    </xdr:from>
    <xdr:to>
      <xdr:col>55</xdr:col>
      <xdr:colOff>50800</xdr:colOff>
      <xdr:row>108</xdr:row>
      <xdr:rowOff>89764</xdr:rowOff>
    </xdr:to>
    <xdr:sp macro="" textlink="">
      <xdr:nvSpPr>
        <xdr:cNvPr id="476" name="楕円 475">
          <a:extLst>
            <a:ext uri="{FF2B5EF4-FFF2-40B4-BE49-F238E27FC236}">
              <a16:creationId xmlns:a16="http://schemas.microsoft.com/office/drawing/2014/main" id="{36633C18-E3D9-4EDB-B6D9-813A0713C4F7}"/>
            </a:ext>
          </a:extLst>
        </xdr:cNvPr>
        <xdr:cNvSpPr/>
      </xdr:nvSpPr>
      <xdr:spPr>
        <a:xfrm>
          <a:off x="10426700" y="185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74740</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DD3E11A6-E8D7-47CA-BFCE-DE7E39A4C6A9}"/>
            </a:ext>
          </a:extLst>
        </xdr:cNvPr>
        <xdr:cNvSpPr txBox="1"/>
      </xdr:nvSpPr>
      <xdr:spPr>
        <a:xfrm>
          <a:off x="10515600" y="184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163557</xdr:rowOff>
    </xdr:from>
    <xdr:to>
      <xdr:col>50</xdr:col>
      <xdr:colOff>165100</xdr:colOff>
      <xdr:row>108</xdr:row>
      <xdr:rowOff>93707</xdr:rowOff>
    </xdr:to>
    <xdr:sp macro="" textlink="">
      <xdr:nvSpPr>
        <xdr:cNvPr id="478" name="楕円 477">
          <a:extLst>
            <a:ext uri="{FF2B5EF4-FFF2-40B4-BE49-F238E27FC236}">
              <a16:creationId xmlns:a16="http://schemas.microsoft.com/office/drawing/2014/main" id="{F7CA9BEA-BF7A-4CC9-9DD5-6D0C975DCC57}"/>
            </a:ext>
          </a:extLst>
        </xdr:cNvPr>
        <xdr:cNvSpPr/>
      </xdr:nvSpPr>
      <xdr:spPr>
        <a:xfrm>
          <a:off x="9588500" y="185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38964</xdr:rowOff>
    </xdr:from>
    <xdr:to>
      <xdr:col>55</xdr:col>
      <xdr:colOff>0</xdr:colOff>
      <xdr:row>108</xdr:row>
      <xdr:rowOff>42907</xdr:rowOff>
    </xdr:to>
    <xdr:cxnSp macro="">
      <xdr:nvCxnSpPr>
        <xdr:cNvPr id="479" name="直線コネクタ 478">
          <a:extLst>
            <a:ext uri="{FF2B5EF4-FFF2-40B4-BE49-F238E27FC236}">
              <a16:creationId xmlns:a16="http://schemas.microsoft.com/office/drawing/2014/main" id="{774CACBA-9E31-4C8A-BDF3-613C4EEC47B6}"/>
            </a:ext>
          </a:extLst>
        </xdr:cNvPr>
        <xdr:cNvCxnSpPr/>
      </xdr:nvCxnSpPr>
      <xdr:spPr>
        <a:xfrm flipV="1">
          <a:off x="9639300" y="18555564"/>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165142</xdr:rowOff>
    </xdr:from>
    <xdr:to>
      <xdr:col>46</xdr:col>
      <xdr:colOff>38100</xdr:colOff>
      <xdr:row>108</xdr:row>
      <xdr:rowOff>95292</xdr:rowOff>
    </xdr:to>
    <xdr:sp macro="" textlink="">
      <xdr:nvSpPr>
        <xdr:cNvPr id="480" name="楕円 479">
          <a:extLst>
            <a:ext uri="{FF2B5EF4-FFF2-40B4-BE49-F238E27FC236}">
              <a16:creationId xmlns:a16="http://schemas.microsoft.com/office/drawing/2014/main" id="{C5F47048-5376-4714-8991-CE804FF7DFBF}"/>
            </a:ext>
          </a:extLst>
        </xdr:cNvPr>
        <xdr:cNvSpPr/>
      </xdr:nvSpPr>
      <xdr:spPr>
        <a:xfrm>
          <a:off x="8699500" y="185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42907</xdr:rowOff>
    </xdr:from>
    <xdr:to>
      <xdr:col>50</xdr:col>
      <xdr:colOff>114300</xdr:colOff>
      <xdr:row>108</xdr:row>
      <xdr:rowOff>44492</xdr:rowOff>
    </xdr:to>
    <xdr:cxnSp macro="">
      <xdr:nvCxnSpPr>
        <xdr:cNvPr id="481" name="直線コネクタ 480">
          <a:extLst>
            <a:ext uri="{FF2B5EF4-FFF2-40B4-BE49-F238E27FC236}">
              <a16:creationId xmlns:a16="http://schemas.microsoft.com/office/drawing/2014/main" id="{30F8BD7F-7BC6-4AA6-911D-F1FDB93B250F}"/>
            </a:ext>
          </a:extLst>
        </xdr:cNvPr>
        <xdr:cNvCxnSpPr/>
      </xdr:nvCxnSpPr>
      <xdr:spPr>
        <a:xfrm flipV="1">
          <a:off x="8750300" y="18559507"/>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169354</xdr:rowOff>
    </xdr:from>
    <xdr:to>
      <xdr:col>41</xdr:col>
      <xdr:colOff>101600</xdr:colOff>
      <xdr:row>108</xdr:row>
      <xdr:rowOff>99504</xdr:rowOff>
    </xdr:to>
    <xdr:sp macro="" textlink="">
      <xdr:nvSpPr>
        <xdr:cNvPr id="482" name="楕円 481">
          <a:extLst>
            <a:ext uri="{FF2B5EF4-FFF2-40B4-BE49-F238E27FC236}">
              <a16:creationId xmlns:a16="http://schemas.microsoft.com/office/drawing/2014/main" id="{F09DC736-0832-4533-9695-0921AD80D113}"/>
            </a:ext>
          </a:extLst>
        </xdr:cNvPr>
        <xdr:cNvSpPr/>
      </xdr:nvSpPr>
      <xdr:spPr>
        <a:xfrm>
          <a:off x="7810500" y="185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44492</xdr:rowOff>
    </xdr:from>
    <xdr:to>
      <xdr:col>45</xdr:col>
      <xdr:colOff>177800</xdr:colOff>
      <xdr:row>108</xdr:row>
      <xdr:rowOff>48704</xdr:rowOff>
    </xdr:to>
    <xdr:cxnSp macro="">
      <xdr:nvCxnSpPr>
        <xdr:cNvPr id="483" name="直線コネクタ 482">
          <a:extLst>
            <a:ext uri="{FF2B5EF4-FFF2-40B4-BE49-F238E27FC236}">
              <a16:creationId xmlns:a16="http://schemas.microsoft.com/office/drawing/2014/main" id="{CA601AB4-5BFE-46FA-B780-AA66A8D13679}"/>
            </a:ext>
          </a:extLst>
        </xdr:cNvPr>
        <xdr:cNvCxnSpPr/>
      </xdr:nvCxnSpPr>
      <xdr:spPr>
        <a:xfrm flipV="1">
          <a:off x="7861300" y="18561092"/>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7483</xdr:rowOff>
    </xdr:from>
    <xdr:to>
      <xdr:col>36</xdr:col>
      <xdr:colOff>165100</xdr:colOff>
      <xdr:row>108</xdr:row>
      <xdr:rowOff>109083</xdr:rowOff>
    </xdr:to>
    <xdr:sp macro="" textlink="">
      <xdr:nvSpPr>
        <xdr:cNvPr id="484" name="楕円 483">
          <a:extLst>
            <a:ext uri="{FF2B5EF4-FFF2-40B4-BE49-F238E27FC236}">
              <a16:creationId xmlns:a16="http://schemas.microsoft.com/office/drawing/2014/main" id="{F6E0F200-A0D1-450B-AB67-BD153F0CB287}"/>
            </a:ext>
          </a:extLst>
        </xdr:cNvPr>
        <xdr:cNvSpPr/>
      </xdr:nvSpPr>
      <xdr:spPr>
        <a:xfrm>
          <a:off x="6921500" y="185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48704</xdr:rowOff>
    </xdr:from>
    <xdr:to>
      <xdr:col>41</xdr:col>
      <xdr:colOff>50800</xdr:colOff>
      <xdr:row>108</xdr:row>
      <xdr:rowOff>58283</xdr:rowOff>
    </xdr:to>
    <xdr:cxnSp macro="">
      <xdr:nvCxnSpPr>
        <xdr:cNvPr id="485" name="直線コネクタ 484">
          <a:extLst>
            <a:ext uri="{FF2B5EF4-FFF2-40B4-BE49-F238E27FC236}">
              <a16:creationId xmlns:a16="http://schemas.microsoft.com/office/drawing/2014/main" id="{419EA7F0-7B14-48E9-A75F-F1AF8E053FAA}"/>
            </a:ext>
          </a:extLst>
        </xdr:cNvPr>
        <xdr:cNvCxnSpPr/>
      </xdr:nvCxnSpPr>
      <xdr:spPr>
        <a:xfrm flipV="1">
          <a:off x="6972300" y="18565304"/>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45552</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6DA8AB19-AB9C-4D58-970D-563FF5F689B9}"/>
            </a:ext>
          </a:extLst>
        </xdr:cNvPr>
        <xdr:cNvSpPr txBox="1"/>
      </xdr:nvSpPr>
      <xdr:spPr>
        <a:xfrm>
          <a:off x="9359411" y="182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6BCFAB4A-9917-4858-AFE3-644B8083667F}"/>
            </a:ext>
          </a:extLst>
        </xdr:cNvPr>
        <xdr:cNvSpPr txBox="1"/>
      </xdr:nvSpPr>
      <xdr:spPr>
        <a:xfrm>
          <a:off x="8450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35542C2F-19D0-40E4-82DD-D925F7C4BB18}"/>
            </a:ext>
          </a:extLst>
        </xdr:cNvPr>
        <xdr:cNvSpPr txBox="1"/>
      </xdr:nvSpPr>
      <xdr:spPr>
        <a:xfrm>
          <a:off x="7561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511F90EA-4E68-4FD2-8E67-982740BF6275}"/>
            </a:ext>
          </a:extLst>
        </xdr:cNvPr>
        <xdr:cNvSpPr txBox="1"/>
      </xdr:nvSpPr>
      <xdr:spPr>
        <a:xfrm>
          <a:off x="6672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84834</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AD03CB1C-8622-4933-AC79-CA600BF6A2C0}"/>
            </a:ext>
          </a:extLst>
        </xdr:cNvPr>
        <xdr:cNvSpPr txBox="1"/>
      </xdr:nvSpPr>
      <xdr:spPr>
        <a:xfrm>
          <a:off x="9359411" y="1860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86419</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9F24BBE8-76DF-40FB-83BD-81F57D556F89}"/>
            </a:ext>
          </a:extLst>
        </xdr:cNvPr>
        <xdr:cNvSpPr txBox="1"/>
      </xdr:nvSpPr>
      <xdr:spPr>
        <a:xfrm>
          <a:off x="8483111" y="186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90631</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0C713C1C-B140-4A8F-A49A-AFFB1C6AB126}"/>
            </a:ext>
          </a:extLst>
        </xdr:cNvPr>
        <xdr:cNvSpPr txBox="1"/>
      </xdr:nvSpPr>
      <xdr:spPr>
        <a:xfrm>
          <a:off x="7594111" y="186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100210</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3F0C5A93-A4A2-4DAF-A119-F898B2DF1AA8}"/>
            </a:ext>
          </a:extLst>
        </xdr:cNvPr>
        <xdr:cNvSpPr txBox="1"/>
      </xdr:nvSpPr>
      <xdr:spPr>
        <a:xfrm>
          <a:off x="6705111" y="186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717D57A-332D-4161-AE0E-C3BF61BCFD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114614F7-876E-44CA-ACC3-8D083BD6B4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3E01B1C1-BD1A-4D18-804B-CC782587184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9D125B6C-2FB1-4508-892F-BA75868525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D161DFD-9C4D-4F6F-A6A8-2BD07A360F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5224997-C142-45CC-B336-EB847164C5E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B86F78CB-8BCA-4FFA-9C48-ABE0C32718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779214C-18A2-438B-9D65-1922D5CEEEF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F8E729E2-326A-4F66-B5EC-798F4FDFBA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F76F79F-E293-41C8-91A7-BBD9CB1C24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A743407-52B6-43E5-AC7B-70D6412ADE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6CC608B0-7EAE-4F90-B266-538A5E9FF1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4CE72125-C183-46C3-AD30-C921B7DEC56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8E67B924-2070-45C2-8C8F-252B138AC2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ABC34B3D-FB3D-4311-A7DB-3772FEE96A1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873AB474-035C-427C-AD94-F83DB3F4DE9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24C4F04B-1D9B-4EB6-8131-D1E87DDC1E4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DFD8A0E8-CB37-450C-BE87-4E21CB16FB9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7A1C5A4D-28BF-434A-BD5E-45879585A5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73B65EBA-50C6-4892-8CCA-CA17EEB789E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16807534-F277-48AC-9BCE-07D9F839020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81FA6C1D-5953-45B7-9B89-D6D9774452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ED921E7D-D614-4F4A-AF67-7FF5D9FC091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9738A1B8-69BF-42F5-B711-85C4DDAF51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8" name="直線コネクタ 517">
          <a:extLst>
            <a:ext uri="{FF2B5EF4-FFF2-40B4-BE49-F238E27FC236}">
              <a16:creationId xmlns:a16="http://schemas.microsoft.com/office/drawing/2014/main" id="{F1244286-72F8-4DF0-AE85-BA5BE2B1065A}"/>
            </a:ext>
          </a:extLst>
        </xdr:cNvPr>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C6BCE9B8-90A2-4CE5-A6E5-23A8C260B0BF}"/>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20" name="直線コネクタ 519">
          <a:extLst>
            <a:ext uri="{FF2B5EF4-FFF2-40B4-BE49-F238E27FC236}">
              <a16:creationId xmlns:a16="http://schemas.microsoft.com/office/drawing/2014/main" id="{098D5E78-DD97-4903-9048-888A287FA746}"/>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F90FD999-B62D-498B-9D1B-EEEF9B72ADA4}"/>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2" name="直線コネクタ 521">
          <a:extLst>
            <a:ext uri="{FF2B5EF4-FFF2-40B4-BE49-F238E27FC236}">
              <a16:creationId xmlns:a16="http://schemas.microsoft.com/office/drawing/2014/main" id="{2E803EFB-3DBE-4303-9D47-E9FE97F91ADB}"/>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564AF7D6-DBD5-4D47-A211-7A660849ECC6}"/>
            </a:ext>
          </a:extLst>
        </xdr:cNvPr>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4" name="フローチャート: 判断 523">
          <a:extLst>
            <a:ext uri="{FF2B5EF4-FFF2-40B4-BE49-F238E27FC236}">
              <a16:creationId xmlns:a16="http://schemas.microsoft.com/office/drawing/2014/main" id="{FD75B805-4EB3-41C4-ACF2-0FADEF1541C9}"/>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5" name="フローチャート: 判断 524">
          <a:extLst>
            <a:ext uri="{FF2B5EF4-FFF2-40B4-BE49-F238E27FC236}">
              <a16:creationId xmlns:a16="http://schemas.microsoft.com/office/drawing/2014/main" id="{7AF1C678-ABD3-4A81-81FD-70BF4020AE5E}"/>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6" name="フローチャート: 判断 525">
          <a:extLst>
            <a:ext uri="{FF2B5EF4-FFF2-40B4-BE49-F238E27FC236}">
              <a16:creationId xmlns:a16="http://schemas.microsoft.com/office/drawing/2014/main" id="{1A77447D-2086-4222-9E03-B517CC579E3F}"/>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7" name="フローチャート: 判断 526">
          <a:extLst>
            <a:ext uri="{FF2B5EF4-FFF2-40B4-BE49-F238E27FC236}">
              <a16:creationId xmlns:a16="http://schemas.microsoft.com/office/drawing/2014/main" id="{EB63C176-2CFD-4090-A22D-BAA6C7D3A9E5}"/>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8" name="フローチャート: 判断 527">
          <a:extLst>
            <a:ext uri="{FF2B5EF4-FFF2-40B4-BE49-F238E27FC236}">
              <a16:creationId xmlns:a16="http://schemas.microsoft.com/office/drawing/2014/main" id="{096ADD29-36D4-48FE-A635-29DF91052FC7}"/>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5F0D34D-9066-471A-9A96-DA7F3504F9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CB14491-1801-450B-8FCD-6D47FD2088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9B53DD5-843A-4F6B-B6B6-9B6355E044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99768D5-D68A-4706-A422-6326D7B4E8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E93E98C-E9D2-4BD8-88FE-D9A6107263D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534" name="楕円 533">
          <a:extLst>
            <a:ext uri="{FF2B5EF4-FFF2-40B4-BE49-F238E27FC236}">
              <a16:creationId xmlns:a16="http://schemas.microsoft.com/office/drawing/2014/main" id="{29AE486A-08A3-4020-91B0-72A921C05D1E}"/>
            </a:ext>
          </a:extLst>
        </xdr:cNvPr>
        <xdr:cNvSpPr/>
      </xdr:nvSpPr>
      <xdr:spPr>
        <a:xfrm>
          <a:off x="16268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97807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7CD63EA2-5727-4909-8D21-48F2D6829564}"/>
            </a:ext>
          </a:extLst>
        </xdr:cNvPr>
        <xdr:cNvSpPr txBox="1"/>
      </xdr:nvSpPr>
      <xdr:spPr>
        <a:xfrm>
          <a:off x="16357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536" name="楕円 535">
          <a:extLst>
            <a:ext uri="{FF2B5EF4-FFF2-40B4-BE49-F238E27FC236}">
              <a16:creationId xmlns:a16="http://schemas.microsoft.com/office/drawing/2014/main" id="{6E7961C5-AFCA-482E-AA23-1AC37414EA97}"/>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125730</xdr:rowOff>
    </xdr:to>
    <xdr:cxnSp macro="">
      <xdr:nvCxnSpPr>
        <xdr:cNvPr id="537" name="直線コネクタ 536">
          <a:extLst>
            <a:ext uri="{FF2B5EF4-FFF2-40B4-BE49-F238E27FC236}">
              <a16:creationId xmlns:a16="http://schemas.microsoft.com/office/drawing/2014/main" id="{A3D186FF-642F-4BE7-B1BB-8FD77EF810EC}"/>
            </a:ext>
          </a:extLst>
        </xdr:cNvPr>
        <xdr:cNvCxnSpPr/>
      </xdr:nvCxnSpPr>
      <xdr:spPr>
        <a:xfrm>
          <a:off x="15481300" y="64198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xdr:rowOff>
    </xdr:from>
    <xdr:to>
      <xdr:col>76</xdr:col>
      <xdr:colOff>165100</xdr:colOff>
      <xdr:row>37</xdr:row>
      <xdr:rowOff>109855</xdr:rowOff>
    </xdr:to>
    <xdr:sp macro="" textlink="">
      <xdr:nvSpPr>
        <xdr:cNvPr id="538" name="楕円 537">
          <a:extLst>
            <a:ext uri="{FF2B5EF4-FFF2-40B4-BE49-F238E27FC236}">
              <a16:creationId xmlns:a16="http://schemas.microsoft.com/office/drawing/2014/main" id="{B46E338B-E8C7-4A61-AC6F-E962597AC10D}"/>
            </a:ext>
          </a:extLst>
        </xdr:cNvPr>
        <xdr:cNvSpPr/>
      </xdr:nvSpPr>
      <xdr:spPr>
        <a:xfrm>
          <a:off x="14541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59055</xdr:rowOff>
    </xdr:from>
    <xdr:to>
      <xdr:col>81</xdr:col>
      <xdr:colOff>50800</xdr:colOff>
      <xdr:row>37</xdr:row>
      <xdr:rowOff>76200</xdr:rowOff>
    </xdr:to>
    <xdr:cxnSp macro="">
      <xdr:nvCxnSpPr>
        <xdr:cNvPr id="539" name="直線コネクタ 538">
          <a:extLst>
            <a:ext uri="{FF2B5EF4-FFF2-40B4-BE49-F238E27FC236}">
              <a16:creationId xmlns:a16="http://schemas.microsoft.com/office/drawing/2014/main" id="{17736381-A261-4FD6-B001-E6FF8C151057}"/>
            </a:ext>
          </a:extLst>
        </xdr:cNvPr>
        <xdr:cNvCxnSpPr/>
      </xdr:nvCxnSpPr>
      <xdr:spPr>
        <a:xfrm>
          <a:off x="14592300" y="64027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141605</xdr:rowOff>
    </xdr:from>
    <xdr:to>
      <xdr:col>72</xdr:col>
      <xdr:colOff>38100</xdr:colOff>
      <xdr:row>37</xdr:row>
      <xdr:rowOff>71755</xdr:rowOff>
    </xdr:to>
    <xdr:sp macro="" textlink="">
      <xdr:nvSpPr>
        <xdr:cNvPr id="540" name="楕円 539">
          <a:extLst>
            <a:ext uri="{FF2B5EF4-FFF2-40B4-BE49-F238E27FC236}">
              <a16:creationId xmlns:a16="http://schemas.microsoft.com/office/drawing/2014/main" id="{AF58AF42-E2D9-46D4-85F8-6CEAAA1ECAA8}"/>
            </a:ext>
          </a:extLst>
        </xdr:cNvPr>
        <xdr:cNvSpPr/>
      </xdr:nvSpPr>
      <xdr:spPr>
        <a:xfrm>
          <a:off x="13652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20955</xdr:rowOff>
    </xdr:from>
    <xdr:to>
      <xdr:col>76</xdr:col>
      <xdr:colOff>114300</xdr:colOff>
      <xdr:row>37</xdr:row>
      <xdr:rowOff>59055</xdr:rowOff>
    </xdr:to>
    <xdr:cxnSp macro="">
      <xdr:nvCxnSpPr>
        <xdr:cNvPr id="541" name="直線コネクタ 540">
          <a:extLst>
            <a:ext uri="{FF2B5EF4-FFF2-40B4-BE49-F238E27FC236}">
              <a16:creationId xmlns:a16="http://schemas.microsoft.com/office/drawing/2014/main" id="{9F20F829-7FEB-4A4C-B8F1-AA0AD4DB98FE}"/>
            </a:ext>
          </a:extLst>
        </xdr:cNvPr>
        <xdr:cNvCxnSpPr/>
      </xdr:nvCxnSpPr>
      <xdr:spPr>
        <a:xfrm>
          <a:off x="13703300" y="6364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124460</xdr:rowOff>
    </xdr:from>
    <xdr:to>
      <xdr:col>67</xdr:col>
      <xdr:colOff>101600</xdr:colOff>
      <xdr:row>39</xdr:row>
      <xdr:rowOff>54610</xdr:rowOff>
    </xdr:to>
    <xdr:sp macro="" textlink="">
      <xdr:nvSpPr>
        <xdr:cNvPr id="542" name="楕円 541">
          <a:extLst>
            <a:ext uri="{FF2B5EF4-FFF2-40B4-BE49-F238E27FC236}">
              <a16:creationId xmlns:a16="http://schemas.microsoft.com/office/drawing/2014/main" id="{AC5A609A-F05A-4B1D-8FE3-B87EEE91BD9A}"/>
            </a:ext>
          </a:extLst>
        </xdr:cNvPr>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20955</xdr:rowOff>
    </xdr:from>
    <xdr:to>
      <xdr:col>71</xdr:col>
      <xdr:colOff>177800</xdr:colOff>
      <xdr:row>39</xdr:row>
      <xdr:rowOff>3810</xdr:rowOff>
    </xdr:to>
    <xdr:cxnSp macro="">
      <xdr:nvCxnSpPr>
        <xdr:cNvPr id="543" name="直線コネクタ 542">
          <a:extLst>
            <a:ext uri="{FF2B5EF4-FFF2-40B4-BE49-F238E27FC236}">
              <a16:creationId xmlns:a16="http://schemas.microsoft.com/office/drawing/2014/main" id="{D98B7C36-FC94-4C8E-A6BB-4A32AA4DC178}"/>
            </a:ext>
          </a:extLst>
        </xdr:cNvPr>
        <xdr:cNvCxnSpPr/>
      </xdr:nvCxnSpPr>
      <xdr:spPr>
        <a:xfrm flipV="1">
          <a:off x="12814300" y="636460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DFE2C033-A470-427C-B69F-E785B0DC0B13}"/>
            </a:ext>
          </a:extLst>
        </xdr:cNvPr>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CC63DE98-9119-4348-99CD-8E8BF224CDAF}"/>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13352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126F5F91-3F48-446A-950C-3A7868D95E65}"/>
            </a:ext>
          </a:extLst>
        </xdr:cNvPr>
        <xdr:cNvSpPr txBox="1"/>
      </xdr:nvSpPr>
      <xdr:spPr>
        <a:xfrm>
          <a:off x="13500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5DC4A593-2809-46D4-9C27-23FDAE4647C3}"/>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A3BACA9D-80CC-470E-92C3-728253403463}"/>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48F2AC59-1A63-4C30-84B5-3EE4BF7E96C7}"/>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88282</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41224F2E-89D9-4384-B018-1EB5C95BC233}"/>
            </a:ext>
          </a:extLst>
        </xdr:cNvPr>
        <xdr:cNvSpPr txBox="1"/>
      </xdr:nvSpPr>
      <xdr:spPr>
        <a:xfrm>
          <a:off x="13500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45737</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BEC94C0C-F5FB-4ABB-93BE-39B55AA59195}"/>
            </a:ext>
          </a:extLst>
        </xdr:cNvPr>
        <xdr:cNvSpPr txBox="1"/>
      </xdr:nvSpPr>
      <xdr:spPr>
        <a:xfrm>
          <a:off x="12611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A1473C98-470D-4B15-9065-A30E2FF3A7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EF6AE9C4-2C8A-4DB0-BB25-2DD5BA18F44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8E898284-417A-4AD2-B550-494C48653A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7D206250-898A-498D-9ECF-9A315AF0C5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720011A8-4587-4F78-A8E5-7BDA55AAA53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D16B5F1-FFBE-435A-87FC-547C4C5A1B0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2899D581-F871-4741-B45C-9F7F322210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871E1F94-C7DB-4A5B-87D5-3D8435DA8B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6700B67-2728-469C-A236-4F0680047E9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BF6F12B-E848-4AB9-96D5-4FBC9F926B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9AE6C588-DDAC-4FCC-A27B-380D54C7139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BC857968-4BE0-48A4-BA3A-C2D07187F2D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3DBF4FAE-A80D-4E2E-AFAA-9ED40AD486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CDEB3459-0E5D-4DB7-ABA3-33CC0BC13D8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E1A375D6-DCA4-4084-8EB9-4445D8AFCFF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713A5F3C-DD28-4107-A9B3-4B8A3E096C2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66343BAE-2220-47BE-BFAD-1E6D29BE007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6C27D8E4-4416-4713-B9CA-19C553D2C56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2FF6CBFE-8A85-41AC-8FA4-FDB6EF128F4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EDF89EFC-74C0-46CC-87A3-A15B1FD166D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942B9682-2D7A-4851-8A4B-1CE6D34876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BE1D3C6B-33B4-40A7-8C98-771E583169A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EEE92FE5-D5D3-4C81-98C5-6467BBB3EEB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575" name="直線コネクタ 574">
          <a:extLst>
            <a:ext uri="{FF2B5EF4-FFF2-40B4-BE49-F238E27FC236}">
              <a16:creationId xmlns:a16="http://schemas.microsoft.com/office/drawing/2014/main" id="{BB8EEB5C-66C4-4278-B7CA-00FD4326FF15}"/>
            </a:ext>
          </a:extLst>
        </xdr:cNvPr>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A8B18AB6-E046-4D2D-A782-2B72599EE03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7" name="直線コネクタ 576">
          <a:extLst>
            <a:ext uri="{FF2B5EF4-FFF2-40B4-BE49-F238E27FC236}">
              <a16:creationId xmlns:a16="http://schemas.microsoft.com/office/drawing/2014/main" id="{41F05E55-561F-48F9-9183-D7B435C20409}"/>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454C126E-B1FB-4EC0-892E-1F941EEFB29E}"/>
            </a:ext>
          </a:extLst>
        </xdr:cNvPr>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579" name="直線コネクタ 578">
          <a:extLst>
            <a:ext uri="{FF2B5EF4-FFF2-40B4-BE49-F238E27FC236}">
              <a16:creationId xmlns:a16="http://schemas.microsoft.com/office/drawing/2014/main" id="{5DDCE28A-CA49-467D-9E0A-197004EDB031}"/>
            </a:ext>
          </a:extLst>
        </xdr:cNvPr>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7CFDF669-238F-46D9-80D0-B8C9CC69349C}"/>
            </a:ext>
          </a:extLst>
        </xdr:cNvPr>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581" name="フローチャート: 判断 580">
          <a:extLst>
            <a:ext uri="{FF2B5EF4-FFF2-40B4-BE49-F238E27FC236}">
              <a16:creationId xmlns:a16="http://schemas.microsoft.com/office/drawing/2014/main" id="{EAC296C6-8541-41B5-953C-C31562882CE1}"/>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2" name="フローチャート: 判断 581">
          <a:extLst>
            <a:ext uri="{FF2B5EF4-FFF2-40B4-BE49-F238E27FC236}">
              <a16:creationId xmlns:a16="http://schemas.microsoft.com/office/drawing/2014/main" id="{C45F0D9B-E326-43BC-9486-D45D26B33D8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3" name="フローチャート: 判断 582">
          <a:extLst>
            <a:ext uri="{FF2B5EF4-FFF2-40B4-BE49-F238E27FC236}">
              <a16:creationId xmlns:a16="http://schemas.microsoft.com/office/drawing/2014/main" id="{D059A0D4-1AB5-4A96-85AB-AD7A2E75CA36}"/>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4" name="フローチャート: 判断 583">
          <a:extLst>
            <a:ext uri="{FF2B5EF4-FFF2-40B4-BE49-F238E27FC236}">
              <a16:creationId xmlns:a16="http://schemas.microsoft.com/office/drawing/2014/main" id="{49D2E515-603E-44B3-8C5B-1B52A04D1C8D}"/>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5" name="フローチャート: 判断 584">
          <a:extLst>
            <a:ext uri="{FF2B5EF4-FFF2-40B4-BE49-F238E27FC236}">
              <a16:creationId xmlns:a16="http://schemas.microsoft.com/office/drawing/2014/main" id="{E4E92D14-96D9-49B3-953D-BF97F4C950F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2F3C3CE-1D02-4E6D-80BF-E5921110CE5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53F8E1C-05FD-4CCF-986E-D42864E7AB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505F3510-89A1-444B-9886-9B8B7EBE65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9777CA8-CC3A-4A26-A634-09CCD1ACCF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F9CEFFF-2BC4-4F20-8C7D-F64D1676089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591" name="楕円 590">
          <a:extLst>
            <a:ext uri="{FF2B5EF4-FFF2-40B4-BE49-F238E27FC236}">
              <a16:creationId xmlns:a16="http://schemas.microsoft.com/office/drawing/2014/main" id="{4EB5C669-FF21-4065-9E5E-640E61524E3A}"/>
            </a:ext>
          </a:extLst>
        </xdr:cNvPr>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D4B0787D-2892-4991-BC46-D046F4ABCF71}"/>
            </a:ext>
          </a:extLst>
        </xdr:cNvPr>
        <xdr:cNvSpPr txBox="1"/>
      </xdr:nvSpPr>
      <xdr:spPr>
        <a:xfrm>
          <a:off x="22199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593" name="楕円 592">
          <a:extLst>
            <a:ext uri="{FF2B5EF4-FFF2-40B4-BE49-F238E27FC236}">
              <a16:creationId xmlns:a16="http://schemas.microsoft.com/office/drawing/2014/main" id="{D5154DDF-7DE3-4B77-A3F7-36EE09B070C4}"/>
            </a:ext>
          </a:extLst>
        </xdr:cNvPr>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38100</xdr:rowOff>
    </xdr:to>
    <xdr:cxnSp macro="">
      <xdr:nvCxnSpPr>
        <xdr:cNvPr id="594" name="直線コネクタ 593">
          <a:extLst>
            <a:ext uri="{FF2B5EF4-FFF2-40B4-BE49-F238E27FC236}">
              <a16:creationId xmlns:a16="http://schemas.microsoft.com/office/drawing/2014/main" id="{65028E93-2F6A-4517-8F46-48393BF2CB78}"/>
            </a:ext>
          </a:extLst>
        </xdr:cNvPr>
        <xdr:cNvCxnSpPr/>
      </xdr:nvCxnSpPr>
      <xdr:spPr>
        <a:xfrm flipV="1">
          <a:off x="21323300" y="6545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113030</xdr:rowOff>
    </xdr:from>
    <xdr:to>
      <xdr:col>107</xdr:col>
      <xdr:colOff>101600</xdr:colOff>
      <xdr:row>38</xdr:row>
      <xdr:rowOff>43180</xdr:rowOff>
    </xdr:to>
    <xdr:sp macro="" textlink="">
      <xdr:nvSpPr>
        <xdr:cNvPr id="595" name="楕円 594">
          <a:extLst>
            <a:ext uri="{FF2B5EF4-FFF2-40B4-BE49-F238E27FC236}">
              <a16:creationId xmlns:a16="http://schemas.microsoft.com/office/drawing/2014/main" id="{CDA82836-EC04-4DF8-864B-FC3DA0E917C7}"/>
            </a:ext>
          </a:extLst>
        </xdr:cNvPr>
        <xdr:cNvSpPr/>
      </xdr:nvSpPr>
      <xdr:spPr>
        <a:xfrm>
          <a:off x="20383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163830</xdr:rowOff>
    </xdr:from>
    <xdr:to>
      <xdr:col>111</xdr:col>
      <xdr:colOff>177800</xdr:colOff>
      <xdr:row>38</xdr:row>
      <xdr:rowOff>38100</xdr:rowOff>
    </xdr:to>
    <xdr:cxnSp macro="">
      <xdr:nvCxnSpPr>
        <xdr:cNvPr id="596" name="直線コネクタ 595">
          <a:extLst>
            <a:ext uri="{FF2B5EF4-FFF2-40B4-BE49-F238E27FC236}">
              <a16:creationId xmlns:a16="http://schemas.microsoft.com/office/drawing/2014/main" id="{6ABA7B93-1BEB-4E2E-966E-8BACC4E28266}"/>
            </a:ext>
          </a:extLst>
        </xdr:cNvPr>
        <xdr:cNvCxnSpPr/>
      </xdr:nvCxnSpPr>
      <xdr:spPr>
        <a:xfrm>
          <a:off x="20434300" y="650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101600</xdr:rowOff>
    </xdr:from>
    <xdr:to>
      <xdr:col>102</xdr:col>
      <xdr:colOff>165100</xdr:colOff>
      <xdr:row>38</xdr:row>
      <xdr:rowOff>31750</xdr:rowOff>
    </xdr:to>
    <xdr:sp macro="" textlink="">
      <xdr:nvSpPr>
        <xdr:cNvPr id="597" name="楕円 596">
          <a:extLst>
            <a:ext uri="{FF2B5EF4-FFF2-40B4-BE49-F238E27FC236}">
              <a16:creationId xmlns:a16="http://schemas.microsoft.com/office/drawing/2014/main" id="{984AD972-5F42-4F5C-BA08-5BC0798CE683}"/>
            </a:ext>
          </a:extLst>
        </xdr:cNvPr>
        <xdr:cNvSpPr/>
      </xdr:nvSpPr>
      <xdr:spPr>
        <a:xfrm>
          <a:off x="19494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152400</xdr:rowOff>
    </xdr:from>
    <xdr:to>
      <xdr:col>107</xdr:col>
      <xdr:colOff>50800</xdr:colOff>
      <xdr:row>37</xdr:row>
      <xdr:rowOff>163830</xdr:rowOff>
    </xdr:to>
    <xdr:cxnSp macro="">
      <xdr:nvCxnSpPr>
        <xdr:cNvPr id="598" name="直線コネクタ 597">
          <a:extLst>
            <a:ext uri="{FF2B5EF4-FFF2-40B4-BE49-F238E27FC236}">
              <a16:creationId xmlns:a16="http://schemas.microsoft.com/office/drawing/2014/main" id="{F7389F21-CFCE-40D7-8C77-0401B04855BD}"/>
            </a:ext>
          </a:extLst>
        </xdr:cNvPr>
        <xdr:cNvCxnSpPr/>
      </xdr:nvCxnSpPr>
      <xdr:spPr>
        <a:xfrm>
          <a:off x="19545300" y="6496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29210</xdr:rowOff>
    </xdr:from>
    <xdr:to>
      <xdr:col>98</xdr:col>
      <xdr:colOff>38100</xdr:colOff>
      <xdr:row>38</xdr:row>
      <xdr:rowOff>130810</xdr:rowOff>
    </xdr:to>
    <xdr:sp macro="" textlink="">
      <xdr:nvSpPr>
        <xdr:cNvPr id="599" name="楕円 598">
          <a:extLst>
            <a:ext uri="{FF2B5EF4-FFF2-40B4-BE49-F238E27FC236}">
              <a16:creationId xmlns:a16="http://schemas.microsoft.com/office/drawing/2014/main" id="{2585D422-E082-4EC9-9A6F-B8610E59DFEB}"/>
            </a:ext>
          </a:extLst>
        </xdr:cNvPr>
        <xdr:cNvSpPr/>
      </xdr:nvSpPr>
      <xdr:spPr>
        <a:xfrm>
          <a:off x="18605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152400</xdr:rowOff>
    </xdr:from>
    <xdr:to>
      <xdr:col>102</xdr:col>
      <xdr:colOff>114300</xdr:colOff>
      <xdr:row>38</xdr:row>
      <xdr:rowOff>80010</xdr:rowOff>
    </xdr:to>
    <xdr:cxnSp macro="">
      <xdr:nvCxnSpPr>
        <xdr:cNvPr id="600" name="直線コネクタ 599">
          <a:extLst>
            <a:ext uri="{FF2B5EF4-FFF2-40B4-BE49-F238E27FC236}">
              <a16:creationId xmlns:a16="http://schemas.microsoft.com/office/drawing/2014/main" id="{0CCC3EF0-A042-4E3A-8F88-1FBB5C255815}"/>
            </a:ext>
          </a:extLst>
        </xdr:cNvPr>
        <xdr:cNvCxnSpPr/>
      </xdr:nvCxnSpPr>
      <xdr:spPr>
        <a:xfrm flipV="1">
          <a:off x="18656300" y="64960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FA58B6B-2E9C-42BA-9DC2-8EA43C33CEF0}"/>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2E83029D-2CF2-4692-95DC-00E7CD7FD6D9}"/>
            </a:ext>
          </a:extLst>
        </xdr:cNvPr>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F6FCC118-4FC3-46B5-B7A6-E8D4C4B77AA7}"/>
            </a:ext>
          </a:extLst>
        </xdr:cNvPr>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1B19BEE8-56EE-4106-9894-64ADC1F9EE6F}"/>
            </a:ext>
          </a:extLst>
        </xdr:cNvPr>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105427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4A9CC9D2-8DE7-4CA9-AF1F-94E8E2DA9478}"/>
            </a:ext>
          </a:extLst>
        </xdr:cNvPr>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59707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3013A7CC-4C40-498F-B8AE-53D1589F6941}"/>
            </a:ext>
          </a:extLst>
        </xdr:cNvPr>
        <xdr:cNvSpPr txBox="1"/>
      </xdr:nvSpPr>
      <xdr:spPr>
        <a:xfrm>
          <a:off x="20199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48277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2195A311-129A-40D6-8040-4970DA14F811}"/>
            </a:ext>
          </a:extLst>
        </xdr:cNvPr>
        <xdr:cNvSpPr txBox="1"/>
      </xdr:nvSpPr>
      <xdr:spPr>
        <a:xfrm>
          <a:off x="19310427" y="622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147337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8B16508B-CADE-4FBD-AB71-B0F544B91FE6}"/>
            </a:ext>
          </a:extLst>
        </xdr:cNvPr>
        <xdr:cNvSpPr txBox="1"/>
      </xdr:nvSpPr>
      <xdr:spPr>
        <a:xfrm>
          <a:off x="18421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F996EB24-53C1-440D-94E4-3678537201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DD237C8D-F9A5-46E7-8F5C-8231CD2FA4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CBB52017-FD7A-4896-9E1E-6093DCA0FE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43B0D48-F924-40BD-AF85-0503C564B2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EDBE1DAC-B060-4937-9331-A9606EFC6E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446B1D6D-0A5C-4A41-99BE-09E20CFFE5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E1185BCE-0C82-4296-8DB6-CC9839D4F08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4318B95D-6516-401B-8588-5DF900150A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14809C85-3CF9-44F3-B76F-309C4BA3410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B69EDFC2-D8C5-4FF3-9C29-FE23534E22E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9" name="テキスト ボックス 618">
          <a:extLst>
            <a:ext uri="{FF2B5EF4-FFF2-40B4-BE49-F238E27FC236}">
              <a16:creationId xmlns:a16="http://schemas.microsoft.com/office/drawing/2014/main" id="{9DEFD3B2-F6DF-4C85-8041-61D52272F11A}"/>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79005FCB-CCCC-421B-945F-27D294729C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1" name="テキスト ボックス 620">
          <a:extLst>
            <a:ext uri="{FF2B5EF4-FFF2-40B4-BE49-F238E27FC236}">
              <a16:creationId xmlns:a16="http://schemas.microsoft.com/office/drawing/2014/main" id="{6EF6D122-BA75-4CE8-B21D-9AE91E18815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E96BAA00-A608-4DDA-BEDB-595CD6E4EC4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12CFA9CC-AF4C-49CF-BB56-473707C7867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45E6CDFB-E7E5-4B42-96A1-4B405FEB583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AF838222-638F-493D-82DD-7AF9D6D4006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808AD441-1702-4660-A6FB-71E2447C992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A040E2C7-90E3-4CE8-A1A1-4BFB959C451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EE915555-99DA-467E-83A3-327C61A311A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D257313C-EF1E-4BEC-B499-D4ACC196B7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7047392C-F2F7-4096-BBF3-60EF4317ED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1" name="テキスト ボックス 630">
          <a:extLst>
            <a:ext uri="{FF2B5EF4-FFF2-40B4-BE49-F238E27FC236}">
              <a16:creationId xmlns:a16="http://schemas.microsoft.com/office/drawing/2014/main" id="{BC7A8F17-35EA-4337-B2E3-ACDD7B970A1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D69C87B2-361F-4A20-A624-EFD4B41AD6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152400</xdr:rowOff>
    </xdr:from>
    <xdr:to>
      <xdr:col>85</xdr:col>
      <xdr:colOff>126364</xdr:colOff>
      <xdr:row>64</xdr:row>
      <xdr:rowOff>129540</xdr:rowOff>
    </xdr:to>
    <xdr:cxnSp macro="">
      <xdr:nvCxnSpPr>
        <xdr:cNvPr id="633" name="直線コネクタ 632">
          <a:extLst>
            <a:ext uri="{FF2B5EF4-FFF2-40B4-BE49-F238E27FC236}">
              <a16:creationId xmlns:a16="http://schemas.microsoft.com/office/drawing/2014/main" id="{03A5117E-4A43-4FE2-9404-F2743D11CF86}"/>
            </a:ext>
          </a:extLst>
        </xdr:cNvPr>
        <xdr:cNvCxnSpPr/>
      </xdr:nvCxnSpPr>
      <xdr:spPr>
        <a:xfrm flipV="1">
          <a:off x="16318864" y="992505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62C8BAF2-69EA-4C02-89B3-CA8B4F614982}"/>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5" name="直線コネクタ 634">
          <a:extLst>
            <a:ext uri="{FF2B5EF4-FFF2-40B4-BE49-F238E27FC236}">
              <a16:creationId xmlns:a16="http://schemas.microsoft.com/office/drawing/2014/main" id="{D07DEF53-79E9-4024-9A23-DC727597BBAD}"/>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99077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44CD0A1D-F495-4816-BD4E-A82E81B1F43F}"/>
            </a:ext>
          </a:extLst>
        </xdr:cNvPr>
        <xdr:cNvSpPr txBox="1"/>
      </xdr:nvSpPr>
      <xdr:spPr>
        <a:xfrm>
          <a:off x="16357600"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152400</xdr:rowOff>
    </xdr:from>
    <xdr:to>
      <xdr:col>86</xdr:col>
      <xdr:colOff>25400</xdr:colOff>
      <xdr:row>57</xdr:row>
      <xdr:rowOff>152400</xdr:rowOff>
    </xdr:to>
    <xdr:cxnSp macro="">
      <xdr:nvCxnSpPr>
        <xdr:cNvPr id="637" name="直線コネクタ 636">
          <a:extLst>
            <a:ext uri="{FF2B5EF4-FFF2-40B4-BE49-F238E27FC236}">
              <a16:creationId xmlns:a16="http://schemas.microsoft.com/office/drawing/2014/main" id="{99ED4916-1402-4C94-97B1-F5C8633C0E8A}"/>
            </a:ext>
          </a:extLst>
        </xdr:cNvPr>
        <xdr:cNvCxnSpPr/>
      </xdr:nvCxnSpPr>
      <xdr:spPr>
        <a:xfrm>
          <a:off x="16230600" y="992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163847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CFA6C688-67EE-4F93-B34B-16EE3C54AC02}"/>
            </a:ext>
          </a:extLst>
        </xdr:cNvPr>
        <xdr:cNvSpPr txBox="1"/>
      </xdr:nvSpPr>
      <xdr:spPr>
        <a:xfrm>
          <a:off x="16357600" y="10450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639" name="フローチャート: 判断 638">
          <a:extLst>
            <a:ext uri="{FF2B5EF4-FFF2-40B4-BE49-F238E27FC236}">
              <a16:creationId xmlns:a16="http://schemas.microsoft.com/office/drawing/2014/main" id="{B510B17C-65D8-4C72-BF7C-4D48BDDD71C6}"/>
            </a:ext>
          </a:extLst>
        </xdr:cNvPr>
        <xdr:cNvSpPr/>
      </xdr:nvSpPr>
      <xdr:spPr>
        <a:xfrm>
          <a:off x="162687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640" name="フローチャート: 判断 639">
          <a:extLst>
            <a:ext uri="{FF2B5EF4-FFF2-40B4-BE49-F238E27FC236}">
              <a16:creationId xmlns:a16="http://schemas.microsoft.com/office/drawing/2014/main" id="{0852D574-8358-4A5C-B6B0-7B8F4B28DE5C}"/>
            </a:ext>
          </a:extLst>
        </xdr:cNvPr>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166370</xdr:rowOff>
    </xdr:from>
    <xdr:to>
      <xdr:col>76</xdr:col>
      <xdr:colOff>165100</xdr:colOff>
      <xdr:row>61</xdr:row>
      <xdr:rowOff>96520</xdr:rowOff>
    </xdr:to>
    <xdr:sp macro="" textlink="">
      <xdr:nvSpPr>
        <xdr:cNvPr id="641" name="フローチャート: 判断 640">
          <a:extLst>
            <a:ext uri="{FF2B5EF4-FFF2-40B4-BE49-F238E27FC236}">
              <a16:creationId xmlns:a16="http://schemas.microsoft.com/office/drawing/2014/main" id="{2E37C5A9-35C3-471C-B4C0-FFD56F737EC6}"/>
            </a:ext>
          </a:extLst>
        </xdr:cNvPr>
        <xdr:cNvSpPr/>
      </xdr:nvSpPr>
      <xdr:spPr>
        <a:xfrm>
          <a:off x="14541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124460</xdr:rowOff>
    </xdr:from>
    <xdr:to>
      <xdr:col>72</xdr:col>
      <xdr:colOff>38100</xdr:colOff>
      <xdr:row>61</xdr:row>
      <xdr:rowOff>54610</xdr:rowOff>
    </xdr:to>
    <xdr:sp macro="" textlink="">
      <xdr:nvSpPr>
        <xdr:cNvPr id="642" name="フローチャート: 判断 641">
          <a:extLst>
            <a:ext uri="{FF2B5EF4-FFF2-40B4-BE49-F238E27FC236}">
              <a16:creationId xmlns:a16="http://schemas.microsoft.com/office/drawing/2014/main" id="{3000678D-945F-4DC0-AF73-943B3CB35AE7}"/>
            </a:ext>
          </a:extLst>
        </xdr:cNvPr>
        <xdr:cNvSpPr/>
      </xdr:nvSpPr>
      <xdr:spPr>
        <a:xfrm>
          <a:off x="13652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105410</xdr:rowOff>
    </xdr:from>
    <xdr:to>
      <xdr:col>67</xdr:col>
      <xdr:colOff>101600</xdr:colOff>
      <xdr:row>61</xdr:row>
      <xdr:rowOff>35560</xdr:rowOff>
    </xdr:to>
    <xdr:sp macro="" textlink="">
      <xdr:nvSpPr>
        <xdr:cNvPr id="643" name="フローチャート: 判断 642">
          <a:extLst>
            <a:ext uri="{FF2B5EF4-FFF2-40B4-BE49-F238E27FC236}">
              <a16:creationId xmlns:a16="http://schemas.microsoft.com/office/drawing/2014/main" id="{FE1A3823-0905-4356-9F1C-03B4DE294EC4}"/>
            </a:ext>
          </a:extLst>
        </xdr:cNvPr>
        <xdr:cNvSpPr/>
      </xdr:nvSpPr>
      <xdr:spPr>
        <a:xfrm>
          <a:off x="12763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CA3B3F8-A02E-4597-AB0E-4D2996FEC2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ED6EC34-BC46-4559-A7F8-109E4ABF97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819230D-718B-4583-A2EC-46F66B5CAA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8E3927-BCB8-49AD-83F7-0B5BEA50C3A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2434E0F-335B-479A-944D-2A51E526BB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xdr:rowOff>
    </xdr:from>
    <xdr:to>
      <xdr:col>85</xdr:col>
      <xdr:colOff>177800</xdr:colOff>
      <xdr:row>58</xdr:row>
      <xdr:rowOff>115570</xdr:rowOff>
    </xdr:to>
    <xdr:sp macro="" textlink="">
      <xdr:nvSpPr>
        <xdr:cNvPr id="649" name="楕円 648">
          <a:extLst>
            <a:ext uri="{FF2B5EF4-FFF2-40B4-BE49-F238E27FC236}">
              <a16:creationId xmlns:a16="http://schemas.microsoft.com/office/drawing/2014/main" id="{3EA3552F-5CE5-4D17-AD06-0FE723816063}"/>
            </a:ext>
          </a:extLst>
        </xdr:cNvPr>
        <xdr:cNvSpPr/>
      </xdr:nvSpPr>
      <xdr:spPr>
        <a:xfrm>
          <a:off x="162687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100347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173D73B6-04C7-4D28-8F7E-6B29DDE84415}"/>
            </a:ext>
          </a:extLst>
        </xdr:cNvPr>
        <xdr:cNvSpPr txBox="1"/>
      </xdr:nvSpPr>
      <xdr:spPr>
        <a:xfrm>
          <a:off x="16357600" y="987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651" name="楕円 650">
          <a:extLst>
            <a:ext uri="{FF2B5EF4-FFF2-40B4-BE49-F238E27FC236}">
              <a16:creationId xmlns:a16="http://schemas.microsoft.com/office/drawing/2014/main" id="{98006190-0979-4492-8892-C9E5ECB68BBC}"/>
            </a:ext>
          </a:extLst>
        </xdr:cNvPr>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140970</xdr:rowOff>
    </xdr:from>
    <xdr:to>
      <xdr:col>85</xdr:col>
      <xdr:colOff>127000</xdr:colOff>
      <xdr:row>58</xdr:row>
      <xdr:rowOff>64770</xdr:rowOff>
    </xdr:to>
    <xdr:cxnSp macro="">
      <xdr:nvCxnSpPr>
        <xdr:cNvPr id="652" name="直線コネクタ 651">
          <a:extLst>
            <a:ext uri="{FF2B5EF4-FFF2-40B4-BE49-F238E27FC236}">
              <a16:creationId xmlns:a16="http://schemas.microsoft.com/office/drawing/2014/main" id="{56B7AAD5-B42F-460A-9E2B-E8DB7B44322E}"/>
            </a:ext>
          </a:extLst>
        </xdr:cNvPr>
        <xdr:cNvCxnSpPr/>
      </xdr:nvCxnSpPr>
      <xdr:spPr>
        <a:xfrm>
          <a:off x="15481300" y="99136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17780</xdr:rowOff>
    </xdr:from>
    <xdr:to>
      <xdr:col>76</xdr:col>
      <xdr:colOff>165100</xdr:colOff>
      <xdr:row>57</xdr:row>
      <xdr:rowOff>119380</xdr:rowOff>
    </xdr:to>
    <xdr:sp macro="" textlink="">
      <xdr:nvSpPr>
        <xdr:cNvPr id="653" name="楕円 652">
          <a:extLst>
            <a:ext uri="{FF2B5EF4-FFF2-40B4-BE49-F238E27FC236}">
              <a16:creationId xmlns:a16="http://schemas.microsoft.com/office/drawing/2014/main" id="{396D4CD8-653E-459A-B6CA-1258B541B9C6}"/>
            </a:ext>
          </a:extLst>
        </xdr:cNvPr>
        <xdr:cNvSpPr/>
      </xdr:nvSpPr>
      <xdr:spPr>
        <a:xfrm>
          <a:off x="14541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68580</xdr:rowOff>
    </xdr:from>
    <xdr:to>
      <xdr:col>81</xdr:col>
      <xdr:colOff>50800</xdr:colOff>
      <xdr:row>57</xdr:row>
      <xdr:rowOff>140970</xdr:rowOff>
    </xdr:to>
    <xdr:cxnSp macro="">
      <xdr:nvCxnSpPr>
        <xdr:cNvPr id="654" name="直線コネクタ 653">
          <a:extLst>
            <a:ext uri="{FF2B5EF4-FFF2-40B4-BE49-F238E27FC236}">
              <a16:creationId xmlns:a16="http://schemas.microsoft.com/office/drawing/2014/main" id="{2015C1E4-86FF-4BA2-878E-A12C97160E61}"/>
            </a:ext>
          </a:extLst>
        </xdr:cNvPr>
        <xdr:cNvCxnSpPr/>
      </xdr:nvCxnSpPr>
      <xdr:spPr>
        <a:xfrm>
          <a:off x="14592300" y="9841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151130</xdr:rowOff>
    </xdr:from>
    <xdr:to>
      <xdr:col>72</xdr:col>
      <xdr:colOff>38100</xdr:colOff>
      <xdr:row>57</xdr:row>
      <xdr:rowOff>81280</xdr:rowOff>
    </xdr:to>
    <xdr:sp macro="" textlink="">
      <xdr:nvSpPr>
        <xdr:cNvPr id="655" name="楕円 654">
          <a:extLst>
            <a:ext uri="{FF2B5EF4-FFF2-40B4-BE49-F238E27FC236}">
              <a16:creationId xmlns:a16="http://schemas.microsoft.com/office/drawing/2014/main" id="{B264ECC7-1D80-49BD-8868-2DC22779DCB0}"/>
            </a:ext>
          </a:extLst>
        </xdr:cNvPr>
        <xdr:cNvSpPr/>
      </xdr:nvSpPr>
      <xdr:spPr>
        <a:xfrm>
          <a:off x="13652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30480</xdr:rowOff>
    </xdr:from>
    <xdr:to>
      <xdr:col>76</xdr:col>
      <xdr:colOff>114300</xdr:colOff>
      <xdr:row>57</xdr:row>
      <xdr:rowOff>68580</xdr:rowOff>
    </xdr:to>
    <xdr:cxnSp macro="">
      <xdr:nvCxnSpPr>
        <xdr:cNvPr id="656" name="直線コネクタ 655">
          <a:extLst>
            <a:ext uri="{FF2B5EF4-FFF2-40B4-BE49-F238E27FC236}">
              <a16:creationId xmlns:a16="http://schemas.microsoft.com/office/drawing/2014/main" id="{14207E70-F3AE-4DCB-9CF1-579FD2C67E93}"/>
            </a:ext>
          </a:extLst>
        </xdr:cNvPr>
        <xdr:cNvCxnSpPr/>
      </xdr:nvCxnSpPr>
      <xdr:spPr>
        <a:xfrm>
          <a:off x="13703300" y="9803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128270</xdr:rowOff>
    </xdr:from>
    <xdr:to>
      <xdr:col>67</xdr:col>
      <xdr:colOff>101600</xdr:colOff>
      <xdr:row>57</xdr:row>
      <xdr:rowOff>58420</xdr:rowOff>
    </xdr:to>
    <xdr:sp macro="" textlink="">
      <xdr:nvSpPr>
        <xdr:cNvPr id="657" name="楕円 656">
          <a:extLst>
            <a:ext uri="{FF2B5EF4-FFF2-40B4-BE49-F238E27FC236}">
              <a16:creationId xmlns:a16="http://schemas.microsoft.com/office/drawing/2014/main" id="{FBE7859E-267F-4734-B635-439C1915DE7C}"/>
            </a:ext>
          </a:extLst>
        </xdr:cNvPr>
        <xdr:cNvSpPr/>
      </xdr:nvSpPr>
      <xdr:spPr>
        <a:xfrm>
          <a:off x="12763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7620</xdr:rowOff>
    </xdr:from>
    <xdr:to>
      <xdr:col>71</xdr:col>
      <xdr:colOff>177800</xdr:colOff>
      <xdr:row>57</xdr:row>
      <xdr:rowOff>30480</xdr:rowOff>
    </xdr:to>
    <xdr:cxnSp macro="">
      <xdr:nvCxnSpPr>
        <xdr:cNvPr id="658" name="直線コネクタ 657">
          <a:extLst>
            <a:ext uri="{FF2B5EF4-FFF2-40B4-BE49-F238E27FC236}">
              <a16:creationId xmlns:a16="http://schemas.microsoft.com/office/drawing/2014/main" id="{271B90FC-F164-468F-BBA0-2AD81A99885C}"/>
            </a:ext>
          </a:extLst>
        </xdr:cNvPr>
        <xdr:cNvCxnSpPr/>
      </xdr:nvCxnSpPr>
      <xdr:spPr>
        <a:xfrm>
          <a:off x="12814300" y="9780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659" name="n_1aveValue【学校施設】&#10;有形固定資産減価償却率">
          <a:extLst>
            <a:ext uri="{FF2B5EF4-FFF2-40B4-BE49-F238E27FC236}">
              <a16:creationId xmlns:a16="http://schemas.microsoft.com/office/drawing/2014/main" id="{6D0874EE-B082-45FC-912C-E300E644A35B}"/>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660" name="n_2aveValue【学校施設】&#10;有形固定資産減価償却率">
          <a:extLst>
            <a:ext uri="{FF2B5EF4-FFF2-40B4-BE49-F238E27FC236}">
              <a16:creationId xmlns:a16="http://schemas.microsoft.com/office/drawing/2014/main" id="{A6D1F340-A9FC-483A-AB62-185B9B0CFB31}"/>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661" name="n_3aveValue【学校施設】&#10;有形固定資産減価償却率">
          <a:extLst>
            <a:ext uri="{FF2B5EF4-FFF2-40B4-BE49-F238E27FC236}">
              <a16:creationId xmlns:a16="http://schemas.microsoft.com/office/drawing/2014/main" id="{3F054BAA-458C-4E03-9040-140EEB382D2B}"/>
            </a:ext>
          </a:extLst>
        </xdr:cNvPr>
        <xdr:cNvSpPr txBox="1"/>
      </xdr:nvSpPr>
      <xdr:spPr>
        <a:xfrm>
          <a:off x="13500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26687</xdr:rowOff>
    </xdr:from>
    <xdr:ext cx="405111" cy="259045"/>
    <xdr:sp macro="" textlink="">
      <xdr:nvSpPr>
        <xdr:cNvPr id="662" name="n_4aveValue【学校施設】&#10;有形固定資産減価償却率">
          <a:extLst>
            <a:ext uri="{FF2B5EF4-FFF2-40B4-BE49-F238E27FC236}">
              <a16:creationId xmlns:a16="http://schemas.microsoft.com/office/drawing/2014/main" id="{2727FA81-FC90-4CA6-B39C-7207A4EF59BF}"/>
            </a:ext>
          </a:extLst>
        </xdr:cNvPr>
        <xdr:cNvSpPr txBox="1"/>
      </xdr:nvSpPr>
      <xdr:spPr>
        <a:xfrm>
          <a:off x="12611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36847</xdr:rowOff>
    </xdr:from>
    <xdr:ext cx="405111" cy="259045"/>
    <xdr:sp macro="" textlink="">
      <xdr:nvSpPr>
        <xdr:cNvPr id="663" name="n_1mainValue【学校施設】&#10;有形固定資産減価償却率">
          <a:extLst>
            <a:ext uri="{FF2B5EF4-FFF2-40B4-BE49-F238E27FC236}">
              <a16:creationId xmlns:a16="http://schemas.microsoft.com/office/drawing/2014/main" id="{A53311F4-6128-42FD-B035-9733BD9A77DE}"/>
            </a:ext>
          </a:extLst>
        </xdr:cNvPr>
        <xdr:cNvSpPr txBox="1"/>
      </xdr:nvSpPr>
      <xdr:spPr>
        <a:xfrm>
          <a:off x="15266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135907</xdr:rowOff>
    </xdr:from>
    <xdr:ext cx="405111" cy="259045"/>
    <xdr:sp macro="" textlink="">
      <xdr:nvSpPr>
        <xdr:cNvPr id="664" name="n_2mainValue【学校施設】&#10;有形固定資産減価償却率">
          <a:extLst>
            <a:ext uri="{FF2B5EF4-FFF2-40B4-BE49-F238E27FC236}">
              <a16:creationId xmlns:a16="http://schemas.microsoft.com/office/drawing/2014/main" id="{F57FFE1E-2D2D-44CF-A492-E349D0196832}"/>
            </a:ext>
          </a:extLst>
        </xdr:cNvPr>
        <xdr:cNvSpPr txBox="1"/>
      </xdr:nvSpPr>
      <xdr:spPr>
        <a:xfrm>
          <a:off x="14389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97807</xdr:rowOff>
    </xdr:from>
    <xdr:ext cx="405111" cy="259045"/>
    <xdr:sp macro="" textlink="">
      <xdr:nvSpPr>
        <xdr:cNvPr id="665" name="n_3mainValue【学校施設】&#10;有形固定資産減価償却率">
          <a:extLst>
            <a:ext uri="{FF2B5EF4-FFF2-40B4-BE49-F238E27FC236}">
              <a16:creationId xmlns:a16="http://schemas.microsoft.com/office/drawing/2014/main" id="{32B062CA-9236-4CD3-B4C1-ED541B5CABF7}"/>
            </a:ext>
          </a:extLst>
        </xdr:cNvPr>
        <xdr:cNvSpPr txBox="1"/>
      </xdr:nvSpPr>
      <xdr:spPr>
        <a:xfrm>
          <a:off x="135007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74947</xdr:rowOff>
    </xdr:from>
    <xdr:ext cx="405111" cy="259045"/>
    <xdr:sp macro="" textlink="">
      <xdr:nvSpPr>
        <xdr:cNvPr id="666" name="n_4mainValue【学校施設】&#10;有形固定資産減価償却率">
          <a:extLst>
            <a:ext uri="{FF2B5EF4-FFF2-40B4-BE49-F238E27FC236}">
              <a16:creationId xmlns:a16="http://schemas.microsoft.com/office/drawing/2014/main" id="{FD772FCC-62C5-4A9D-BE3B-F5128CAE3943}"/>
            </a:ext>
          </a:extLst>
        </xdr:cNvPr>
        <xdr:cNvSpPr txBox="1"/>
      </xdr:nvSpPr>
      <xdr:spPr>
        <a:xfrm>
          <a:off x="12611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59B782A6-A61B-4B13-BEF7-D106315FC4E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20A8C754-78AD-4CCB-AFC1-7D73CC4B8E7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DB6097FD-CA06-46E3-BF95-C67FF3943E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2C7E825A-D096-4B10-B3A9-740866BFCF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5CED0873-48A1-4951-8947-F33F8DF324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F0ED31ED-B2F5-4385-95BF-F28C383649E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BC79D2CF-B6D0-42FB-82F2-F0F568101A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F8D44DFF-2D57-4B6E-B710-7179ECFF83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ADDD6D28-2C2E-4ED5-9057-C922D1D7E2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B0491749-FCAC-41FF-A774-3FED2FA806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7" name="テキスト ボックス 676">
          <a:extLst>
            <a:ext uri="{FF2B5EF4-FFF2-40B4-BE49-F238E27FC236}">
              <a16:creationId xmlns:a16="http://schemas.microsoft.com/office/drawing/2014/main" id="{2ADB74FB-921F-4450-9954-05C0FD6F050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2FC21DE1-BCFB-4DA5-842F-A7A2ECCFCA43}"/>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75DD0F17-E50E-4D41-BAD5-65A9AB658A2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F7D4C11C-3E6F-49DF-A46A-0693A1C55DD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05026C6F-2DDE-40E7-92D5-6414158508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2" name="直線コネクタ 681">
          <a:extLst>
            <a:ext uri="{FF2B5EF4-FFF2-40B4-BE49-F238E27FC236}">
              <a16:creationId xmlns:a16="http://schemas.microsoft.com/office/drawing/2014/main" id="{44566DA2-829C-4679-B23B-A60EED0B2A05}"/>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3" name="テキスト ボックス 682">
          <a:extLst>
            <a:ext uri="{FF2B5EF4-FFF2-40B4-BE49-F238E27FC236}">
              <a16:creationId xmlns:a16="http://schemas.microsoft.com/office/drawing/2014/main" id="{CB74677F-1400-4F92-88CA-7E521B696A2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6E194DFE-28C4-493C-A5E8-131DD09565E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FD4BC005-E5B7-430F-BE7E-2FEE66F2BD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683E8E76-0EFE-4B90-8D39-0B3A94C74C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7" name="直線コネクタ 686">
          <a:extLst>
            <a:ext uri="{FF2B5EF4-FFF2-40B4-BE49-F238E27FC236}">
              <a16:creationId xmlns:a16="http://schemas.microsoft.com/office/drawing/2014/main" id="{FC4FFD3C-E8EA-427C-AC2C-1FD9C71C4274}"/>
            </a:ext>
          </a:extLst>
        </xdr:cNvPr>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8" name="【学校施設】&#10;一人当たり面積最小値テキスト">
          <a:extLst>
            <a:ext uri="{FF2B5EF4-FFF2-40B4-BE49-F238E27FC236}">
              <a16:creationId xmlns:a16="http://schemas.microsoft.com/office/drawing/2014/main" id="{A1584BF8-D74E-4E66-905F-7293727C451A}"/>
            </a:ext>
          </a:extLst>
        </xdr:cNvPr>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9" name="直線コネクタ 688">
          <a:extLst>
            <a:ext uri="{FF2B5EF4-FFF2-40B4-BE49-F238E27FC236}">
              <a16:creationId xmlns:a16="http://schemas.microsoft.com/office/drawing/2014/main" id="{01AB49D3-678C-427E-815A-FFAF7AA6C812}"/>
            </a:ext>
          </a:extLst>
        </xdr:cNvPr>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90" name="【学校施設】&#10;一人当たり面積最大値テキスト">
          <a:extLst>
            <a:ext uri="{FF2B5EF4-FFF2-40B4-BE49-F238E27FC236}">
              <a16:creationId xmlns:a16="http://schemas.microsoft.com/office/drawing/2014/main" id="{1B46FE3B-4F29-437F-B885-77A63B81CFE3}"/>
            </a:ext>
          </a:extLst>
        </xdr:cNvPr>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91" name="直線コネクタ 690">
          <a:extLst>
            <a:ext uri="{FF2B5EF4-FFF2-40B4-BE49-F238E27FC236}">
              <a16:creationId xmlns:a16="http://schemas.microsoft.com/office/drawing/2014/main" id="{7746C3C5-5068-4852-9589-2E6B4164D271}"/>
            </a:ext>
          </a:extLst>
        </xdr:cNvPr>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692" name="【学校施設】&#10;一人当たり面積平均値テキスト">
          <a:extLst>
            <a:ext uri="{FF2B5EF4-FFF2-40B4-BE49-F238E27FC236}">
              <a16:creationId xmlns:a16="http://schemas.microsoft.com/office/drawing/2014/main" id="{A5EFB266-603D-4D0E-864F-C60F94DA5E33}"/>
            </a:ext>
          </a:extLst>
        </xdr:cNvPr>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93" name="フローチャート: 判断 692">
          <a:extLst>
            <a:ext uri="{FF2B5EF4-FFF2-40B4-BE49-F238E27FC236}">
              <a16:creationId xmlns:a16="http://schemas.microsoft.com/office/drawing/2014/main" id="{63C84366-3F19-4418-BC3D-EE399E63905F}"/>
            </a:ext>
          </a:extLst>
        </xdr:cNvPr>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4" name="フローチャート: 判断 693">
          <a:extLst>
            <a:ext uri="{FF2B5EF4-FFF2-40B4-BE49-F238E27FC236}">
              <a16:creationId xmlns:a16="http://schemas.microsoft.com/office/drawing/2014/main" id="{43DAFED2-DB8A-4E62-93AF-7B2623A5F7D9}"/>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695" name="フローチャート: 判断 694">
          <a:extLst>
            <a:ext uri="{FF2B5EF4-FFF2-40B4-BE49-F238E27FC236}">
              <a16:creationId xmlns:a16="http://schemas.microsoft.com/office/drawing/2014/main" id="{B2997F99-1EF1-48BC-8E23-FE5E042C5F9A}"/>
            </a:ext>
          </a:extLst>
        </xdr:cNvPr>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696" name="フローチャート: 判断 695">
          <a:extLst>
            <a:ext uri="{FF2B5EF4-FFF2-40B4-BE49-F238E27FC236}">
              <a16:creationId xmlns:a16="http://schemas.microsoft.com/office/drawing/2014/main" id="{A2C8E03F-2289-450D-9B49-CD69C067A929}"/>
            </a:ext>
          </a:extLst>
        </xdr:cNvPr>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697" name="フローチャート: 判断 696">
          <a:extLst>
            <a:ext uri="{FF2B5EF4-FFF2-40B4-BE49-F238E27FC236}">
              <a16:creationId xmlns:a16="http://schemas.microsoft.com/office/drawing/2014/main" id="{19EEAF22-A259-42DC-ABBF-78769F439268}"/>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1D85E47-C7A2-42D9-9839-67C3887F30B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0FC8F71-1F64-48B3-B8A1-D29C87AC9E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65E6259-E6E3-4760-8C1C-028BA0A09C5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DAD16AE-FD60-49CA-97F5-69C3562460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152105D8-DCCD-464F-8E6C-1C1092FD8F8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8065</xdr:rowOff>
    </xdr:from>
    <xdr:to>
      <xdr:col>116</xdr:col>
      <xdr:colOff>114300</xdr:colOff>
      <xdr:row>60</xdr:row>
      <xdr:rowOff>109665</xdr:rowOff>
    </xdr:to>
    <xdr:sp macro="" textlink="">
      <xdr:nvSpPr>
        <xdr:cNvPr id="703" name="楕円 702">
          <a:extLst>
            <a:ext uri="{FF2B5EF4-FFF2-40B4-BE49-F238E27FC236}">
              <a16:creationId xmlns:a16="http://schemas.microsoft.com/office/drawing/2014/main" id="{76F65C02-30FA-427B-A2F9-DBFE1BD97EDB}"/>
            </a:ext>
          </a:extLst>
        </xdr:cNvPr>
        <xdr:cNvSpPr/>
      </xdr:nvSpPr>
      <xdr:spPr>
        <a:xfrm>
          <a:off x="22110700" y="102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30942</xdr:rowOff>
    </xdr:from>
    <xdr:ext cx="469744" cy="259045"/>
    <xdr:sp macro="" textlink="">
      <xdr:nvSpPr>
        <xdr:cNvPr id="704" name="【学校施設】&#10;一人当たり面積該当値テキスト">
          <a:extLst>
            <a:ext uri="{FF2B5EF4-FFF2-40B4-BE49-F238E27FC236}">
              <a16:creationId xmlns:a16="http://schemas.microsoft.com/office/drawing/2014/main" id="{00BD476F-058B-43BB-90AE-770D200F1B95}"/>
            </a:ext>
          </a:extLst>
        </xdr:cNvPr>
        <xdr:cNvSpPr txBox="1"/>
      </xdr:nvSpPr>
      <xdr:spPr>
        <a:xfrm>
          <a:off x="22199600" y="1014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23495</xdr:rowOff>
    </xdr:from>
    <xdr:to>
      <xdr:col>112</xdr:col>
      <xdr:colOff>38100</xdr:colOff>
      <xdr:row>60</xdr:row>
      <xdr:rowOff>125095</xdr:rowOff>
    </xdr:to>
    <xdr:sp macro="" textlink="">
      <xdr:nvSpPr>
        <xdr:cNvPr id="705" name="楕円 704">
          <a:extLst>
            <a:ext uri="{FF2B5EF4-FFF2-40B4-BE49-F238E27FC236}">
              <a16:creationId xmlns:a16="http://schemas.microsoft.com/office/drawing/2014/main" id="{282B830F-325A-4B30-9BB8-1513D560669B}"/>
            </a:ext>
          </a:extLst>
        </xdr:cNvPr>
        <xdr:cNvSpPr/>
      </xdr:nvSpPr>
      <xdr:spPr>
        <a:xfrm>
          <a:off x="2127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58865</xdr:rowOff>
    </xdr:from>
    <xdr:to>
      <xdr:col>116</xdr:col>
      <xdr:colOff>63500</xdr:colOff>
      <xdr:row>60</xdr:row>
      <xdr:rowOff>74295</xdr:rowOff>
    </xdr:to>
    <xdr:cxnSp macro="">
      <xdr:nvCxnSpPr>
        <xdr:cNvPr id="706" name="直線コネクタ 705">
          <a:extLst>
            <a:ext uri="{FF2B5EF4-FFF2-40B4-BE49-F238E27FC236}">
              <a16:creationId xmlns:a16="http://schemas.microsoft.com/office/drawing/2014/main" id="{071C3FD0-9AEC-4DE2-A8B4-1BAA20471744}"/>
            </a:ext>
          </a:extLst>
        </xdr:cNvPr>
        <xdr:cNvCxnSpPr/>
      </xdr:nvCxnSpPr>
      <xdr:spPr>
        <a:xfrm flipV="1">
          <a:off x="21323300" y="10345865"/>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36640</xdr:rowOff>
    </xdr:from>
    <xdr:to>
      <xdr:col>107</xdr:col>
      <xdr:colOff>101600</xdr:colOff>
      <xdr:row>60</xdr:row>
      <xdr:rowOff>138240</xdr:rowOff>
    </xdr:to>
    <xdr:sp macro="" textlink="">
      <xdr:nvSpPr>
        <xdr:cNvPr id="707" name="楕円 706">
          <a:extLst>
            <a:ext uri="{FF2B5EF4-FFF2-40B4-BE49-F238E27FC236}">
              <a16:creationId xmlns:a16="http://schemas.microsoft.com/office/drawing/2014/main" id="{FB64000A-1A5E-416A-885F-62833CE88B3C}"/>
            </a:ext>
          </a:extLst>
        </xdr:cNvPr>
        <xdr:cNvSpPr/>
      </xdr:nvSpPr>
      <xdr:spPr>
        <a:xfrm>
          <a:off x="20383500" y="103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74295</xdr:rowOff>
    </xdr:from>
    <xdr:to>
      <xdr:col>111</xdr:col>
      <xdr:colOff>177800</xdr:colOff>
      <xdr:row>60</xdr:row>
      <xdr:rowOff>87440</xdr:rowOff>
    </xdr:to>
    <xdr:cxnSp macro="">
      <xdr:nvCxnSpPr>
        <xdr:cNvPr id="708" name="直線コネクタ 707">
          <a:extLst>
            <a:ext uri="{FF2B5EF4-FFF2-40B4-BE49-F238E27FC236}">
              <a16:creationId xmlns:a16="http://schemas.microsoft.com/office/drawing/2014/main" id="{0FC86B1A-BC92-4BBB-B8D3-FD2A424B27E0}"/>
            </a:ext>
          </a:extLst>
        </xdr:cNvPr>
        <xdr:cNvCxnSpPr/>
      </xdr:nvCxnSpPr>
      <xdr:spPr>
        <a:xfrm flipV="1">
          <a:off x="20434300" y="10361295"/>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48069</xdr:rowOff>
    </xdr:from>
    <xdr:to>
      <xdr:col>102</xdr:col>
      <xdr:colOff>165100</xdr:colOff>
      <xdr:row>60</xdr:row>
      <xdr:rowOff>149669</xdr:rowOff>
    </xdr:to>
    <xdr:sp macro="" textlink="">
      <xdr:nvSpPr>
        <xdr:cNvPr id="709" name="楕円 708">
          <a:extLst>
            <a:ext uri="{FF2B5EF4-FFF2-40B4-BE49-F238E27FC236}">
              <a16:creationId xmlns:a16="http://schemas.microsoft.com/office/drawing/2014/main" id="{D36139B1-5B98-414D-A5C3-06DF67C24864}"/>
            </a:ext>
          </a:extLst>
        </xdr:cNvPr>
        <xdr:cNvSpPr/>
      </xdr:nvSpPr>
      <xdr:spPr>
        <a:xfrm>
          <a:off x="19494500" y="103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87440</xdr:rowOff>
    </xdr:from>
    <xdr:to>
      <xdr:col>107</xdr:col>
      <xdr:colOff>50800</xdr:colOff>
      <xdr:row>60</xdr:row>
      <xdr:rowOff>98869</xdr:rowOff>
    </xdr:to>
    <xdr:cxnSp macro="">
      <xdr:nvCxnSpPr>
        <xdr:cNvPr id="710" name="直線コネクタ 709">
          <a:extLst>
            <a:ext uri="{FF2B5EF4-FFF2-40B4-BE49-F238E27FC236}">
              <a16:creationId xmlns:a16="http://schemas.microsoft.com/office/drawing/2014/main" id="{308851DC-AE9C-490B-B92A-B3EA83203B86}"/>
            </a:ext>
          </a:extLst>
        </xdr:cNvPr>
        <xdr:cNvCxnSpPr/>
      </xdr:nvCxnSpPr>
      <xdr:spPr>
        <a:xfrm flipV="1">
          <a:off x="19545300" y="1037444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62929</xdr:rowOff>
    </xdr:from>
    <xdr:to>
      <xdr:col>98</xdr:col>
      <xdr:colOff>38100</xdr:colOff>
      <xdr:row>60</xdr:row>
      <xdr:rowOff>164529</xdr:rowOff>
    </xdr:to>
    <xdr:sp macro="" textlink="">
      <xdr:nvSpPr>
        <xdr:cNvPr id="711" name="楕円 710">
          <a:extLst>
            <a:ext uri="{FF2B5EF4-FFF2-40B4-BE49-F238E27FC236}">
              <a16:creationId xmlns:a16="http://schemas.microsoft.com/office/drawing/2014/main" id="{3A626878-7F0F-4223-B284-BA4AFF95D1C9}"/>
            </a:ext>
          </a:extLst>
        </xdr:cNvPr>
        <xdr:cNvSpPr/>
      </xdr:nvSpPr>
      <xdr:spPr>
        <a:xfrm>
          <a:off x="18605500" y="103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98869</xdr:rowOff>
    </xdr:from>
    <xdr:to>
      <xdr:col>102</xdr:col>
      <xdr:colOff>114300</xdr:colOff>
      <xdr:row>60</xdr:row>
      <xdr:rowOff>113729</xdr:rowOff>
    </xdr:to>
    <xdr:cxnSp macro="">
      <xdr:nvCxnSpPr>
        <xdr:cNvPr id="712" name="直線コネクタ 711">
          <a:extLst>
            <a:ext uri="{FF2B5EF4-FFF2-40B4-BE49-F238E27FC236}">
              <a16:creationId xmlns:a16="http://schemas.microsoft.com/office/drawing/2014/main" id="{10114EAE-EE4C-452A-9D9B-514C48BDA076}"/>
            </a:ext>
          </a:extLst>
        </xdr:cNvPr>
        <xdr:cNvCxnSpPr/>
      </xdr:nvCxnSpPr>
      <xdr:spPr>
        <a:xfrm flipV="1">
          <a:off x="18656300" y="10385869"/>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713" name="n_1aveValue【学校施設】&#10;一人当たり面積">
          <a:extLst>
            <a:ext uri="{FF2B5EF4-FFF2-40B4-BE49-F238E27FC236}">
              <a16:creationId xmlns:a16="http://schemas.microsoft.com/office/drawing/2014/main" id="{DDCEAA4A-460D-47B2-9A8E-5C004B662F6E}"/>
            </a:ext>
          </a:extLst>
        </xdr:cNvPr>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714" name="n_2aveValue【学校施設】&#10;一人当たり面積">
          <a:extLst>
            <a:ext uri="{FF2B5EF4-FFF2-40B4-BE49-F238E27FC236}">
              <a16:creationId xmlns:a16="http://schemas.microsoft.com/office/drawing/2014/main" id="{13A8FB19-2322-4FB8-800A-63FBB138E0C9}"/>
            </a:ext>
          </a:extLst>
        </xdr:cNvPr>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715" name="n_3aveValue【学校施設】&#10;一人当たり面積">
          <a:extLst>
            <a:ext uri="{FF2B5EF4-FFF2-40B4-BE49-F238E27FC236}">
              <a16:creationId xmlns:a16="http://schemas.microsoft.com/office/drawing/2014/main" id="{5A486A4A-E20A-48A2-8175-30911EF36670}"/>
            </a:ext>
          </a:extLst>
        </xdr:cNvPr>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716" name="n_4aveValue【学校施設】&#10;一人当たり面積">
          <a:extLst>
            <a:ext uri="{FF2B5EF4-FFF2-40B4-BE49-F238E27FC236}">
              <a16:creationId xmlns:a16="http://schemas.microsoft.com/office/drawing/2014/main" id="{D92BADCB-F678-4B72-BF0C-D1CB683F7B72}"/>
            </a:ext>
          </a:extLst>
        </xdr:cNvPr>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141622</xdr:rowOff>
    </xdr:from>
    <xdr:ext cx="469744" cy="259045"/>
    <xdr:sp macro="" textlink="">
      <xdr:nvSpPr>
        <xdr:cNvPr id="717" name="n_1mainValue【学校施設】&#10;一人当たり面積">
          <a:extLst>
            <a:ext uri="{FF2B5EF4-FFF2-40B4-BE49-F238E27FC236}">
              <a16:creationId xmlns:a16="http://schemas.microsoft.com/office/drawing/2014/main" id="{90D0EAD0-01F6-4CFB-907D-AC75BFBE0248}"/>
            </a:ext>
          </a:extLst>
        </xdr:cNvPr>
        <xdr:cNvSpPr txBox="1"/>
      </xdr:nvSpPr>
      <xdr:spPr>
        <a:xfrm>
          <a:off x="2107572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154767</xdr:rowOff>
    </xdr:from>
    <xdr:ext cx="469744" cy="259045"/>
    <xdr:sp macro="" textlink="">
      <xdr:nvSpPr>
        <xdr:cNvPr id="718" name="n_2mainValue【学校施設】&#10;一人当たり面積">
          <a:extLst>
            <a:ext uri="{FF2B5EF4-FFF2-40B4-BE49-F238E27FC236}">
              <a16:creationId xmlns:a16="http://schemas.microsoft.com/office/drawing/2014/main" id="{0CB4A9C5-1745-4245-AE89-B935470AD4C4}"/>
            </a:ext>
          </a:extLst>
        </xdr:cNvPr>
        <xdr:cNvSpPr txBox="1"/>
      </xdr:nvSpPr>
      <xdr:spPr>
        <a:xfrm>
          <a:off x="20199427" y="1009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166196</xdr:rowOff>
    </xdr:from>
    <xdr:ext cx="469744" cy="259045"/>
    <xdr:sp macro="" textlink="">
      <xdr:nvSpPr>
        <xdr:cNvPr id="719" name="n_3mainValue【学校施設】&#10;一人当たり面積">
          <a:extLst>
            <a:ext uri="{FF2B5EF4-FFF2-40B4-BE49-F238E27FC236}">
              <a16:creationId xmlns:a16="http://schemas.microsoft.com/office/drawing/2014/main" id="{4F7F4BDE-7DAC-4221-BCA3-7689D6FF15CC}"/>
            </a:ext>
          </a:extLst>
        </xdr:cNvPr>
        <xdr:cNvSpPr txBox="1"/>
      </xdr:nvSpPr>
      <xdr:spPr>
        <a:xfrm>
          <a:off x="19310427" y="101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9606</xdr:rowOff>
    </xdr:from>
    <xdr:ext cx="469744" cy="259045"/>
    <xdr:sp macro="" textlink="">
      <xdr:nvSpPr>
        <xdr:cNvPr id="720" name="n_4mainValue【学校施設】&#10;一人当たり面積">
          <a:extLst>
            <a:ext uri="{FF2B5EF4-FFF2-40B4-BE49-F238E27FC236}">
              <a16:creationId xmlns:a16="http://schemas.microsoft.com/office/drawing/2014/main" id="{4DD56EBF-08EC-46EC-94AA-1EBC3A6B03B1}"/>
            </a:ext>
          </a:extLst>
        </xdr:cNvPr>
        <xdr:cNvSpPr txBox="1"/>
      </xdr:nvSpPr>
      <xdr:spPr>
        <a:xfrm>
          <a:off x="18421427" y="101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3F817364-589D-4D5D-A08E-EDC4785E8A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6AA5F936-1658-4DC1-8840-40E0651B38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FDAA756A-A6A5-4626-BCB6-2C3C8B9933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97D51358-CB11-4420-92AF-6CBF758BA45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3FF79CF9-5060-4A7C-BEDC-9809FFFC730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6E254044-1261-4F9C-A4CB-E5D1597BA3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1CB5D55-8934-4861-A1EB-BD1B442E3F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7C7C2B44-406D-4493-9025-F3FEC16D884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A1111798-DE4C-4909-9C45-9F90D2E373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95B750FF-62CA-4C7E-AD1B-8B32AE9BD2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EE46FD97-E9AB-46EF-B96C-99695053307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B8A206DC-AEC9-4EF4-B9ED-4616FDB4C3C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380DB558-0095-4B06-88A4-6678E764251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7B336CCF-7B84-4BF6-8BD8-CF7AA3F3B9F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494E15CD-0A5C-44DC-A3FC-6283641E68D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17010F4-3F90-45AB-9B2F-D59D140FBB8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8B7184E2-611C-43E0-8010-85B5C6F6428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97257FD1-FDF3-47EC-B08C-0674E29DAD8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14E4378C-F73F-4D4D-9453-A57CB76A416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B0E5A8D1-8872-4451-9CEA-608A859F69D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D4806A6E-2B1B-4453-880B-C0EDF82A537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3F30CFDB-3305-4459-8859-B86CECBC7CA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0B7015A-6DC1-4152-8DB2-9B864E30A56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36ABA2FC-1DC4-4AEF-9B2F-FB50D90733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C4851D34-9B6D-4919-98FA-BCD8041ADE43}"/>
            </a:ext>
          </a:extLst>
        </xdr:cNvPr>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18C42E13-8488-4C91-80E9-BE6D0088193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5440DDF-05D7-4E62-B3A7-F3B20977445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748" name="【児童館】&#10;有形固定資産減価償却率最大値テキスト">
          <a:extLst>
            <a:ext uri="{FF2B5EF4-FFF2-40B4-BE49-F238E27FC236}">
              <a16:creationId xmlns:a16="http://schemas.microsoft.com/office/drawing/2014/main" id="{7B41CBBE-62E4-499D-B9AB-6F20D2E7CD25}"/>
            </a:ext>
          </a:extLst>
        </xdr:cNvPr>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749" name="直線コネクタ 748">
          <a:extLst>
            <a:ext uri="{FF2B5EF4-FFF2-40B4-BE49-F238E27FC236}">
              <a16:creationId xmlns:a16="http://schemas.microsoft.com/office/drawing/2014/main" id="{08574594-83F2-41D9-8FE8-6B090F17D0F8}"/>
            </a:ext>
          </a:extLst>
        </xdr:cNvPr>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750" name="【児童館】&#10;有形固定資産減価償却率平均値テキスト">
          <a:extLst>
            <a:ext uri="{FF2B5EF4-FFF2-40B4-BE49-F238E27FC236}">
              <a16:creationId xmlns:a16="http://schemas.microsoft.com/office/drawing/2014/main" id="{096B12E8-FD57-4A12-B55B-8DF621B0FC67}"/>
            </a:ext>
          </a:extLst>
        </xdr:cNvPr>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751" name="フローチャート: 判断 750">
          <a:extLst>
            <a:ext uri="{FF2B5EF4-FFF2-40B4-BE49-F238E27FC236}">
              <a16:creationId xmlns:a16="http://schemas.microsoft.com/office/drawing/2014/main" id="{A9B5F09D-C324-4E97-ACCD-733410743AEC}"/>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752" name="フローチャート: 判断 751">
          <a:extLst>
            <a:ext uri="{FF2B5EF4-FFF2-40B4-BE49-F238E27FC236}">
              <a16:creationId xmlns:a16="http://schemas.microsoft.com/office/drawing/2014/main" id="{80B1A066-07EA-40BB-91BB-43CE56287235}"/>
            </a:ext>
          </a:extLst>
        </xdr:cNvPr>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753" name="フローチャート: 判断 752">
          <a:extLst>
            <a:ext uri="{FF2B5EF4-FFF2-40B4-BE49-F238E27FC236}">
              <a16:creationId xmlns:a16="http://schemas.microsoft.com/office/drawing/2014/main" id="{66C450C8-5937-454C-AF35-C67D7D0089B6}"/>
            </a:ext>
          </a:extLst>
        </xdr:cNvPr>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754" name="フローチャート: 判断 753">
          <a:extLst>
            <a:ext uri="{FF2B5EF4-FFF2-40B4-BE49-F238E27FC236}">
              <a16:creationId xmlns:a16="http://schemas.microsoft.com/office/drawing/2014/main" id="{66E192CF-0A3B-407A-8C54-EC66ED66A9F4}"/>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5" name="フローチャート: 判断 754">
          <a:extLst>
            <a:ext uri="{FF2B5EF4-FFF2-40B4-BE49-F238E27FC236}">
              <a16:creationId xmlns:a16="http://schemas.microsoft.com/office/drawing/2014/main" id="{4A49FD92-1B8B-4415-B6DB-FDA1BB8692FE}"/>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196A70F-6D88-4B61-ACCC-FE8CBFB7A4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C805286-0BBD-4472-87E3-7D2BD0FC26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B686BC1A-1240-4CFC-9DD7-14F233B495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2113B18-C457-4A90-B015-7DDC6631B2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CA0590F-2AF2-4D2D-85FE-C7B9CAEA8C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126364</xdr:rowOff>
    </xdr:from>
    <xdr:to>
      <xdr:col>85</xdr:col>
      <xdr:colOff>177800</xdr:colOff>
      <xdr:row>84</xdr:row>
      <xdr:rowOff>56514</xdr:rowOff>
    </xdr:to>
    <xdr:sp macro="" textlink="">
      <xdr:nvSpPr>
        <xdr:cNvPr id="761" name="楕円 760">
          <a:extLst>
            <a:ext uri="{FF2B5EF4-FFF2-40B4-BE49-F238E27FC236}">
              <a16:creationId xmlns:a16="http://schemas.microsoft.com/office/drawing/2014/main" id="{9B70DB7D-F3D9-46BB-B691-8A1839092D1A}"/>
            </a:ext>
          </a:extLst>
        </xdr:cNvPr>
        <xdr:cNvSpPr/>
      </xdr:nvSpPr>
      <xdr:spPr>
        <a:xfrm>
          <a:off x="16268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104791</xdr:rowOff>
    </xdr:from>
    <xdr:ext cx="405111" cy="259045"/>
    <xdr:sp macro="" textlink="">
      <xdr:nvSpPr>
        <xdr:cNvPr id="762" name="【児童館】&#10;有形固定資産減価償却率該当値テキスト">
          <a:extLst>
            <a:ext uri="{FF2B5EF4-FFF2-40B4-BE49-F238E27FC236}">
              <a16:creationId xmlns:a16="http://schemas.microsoft.com/office/drawing/2014/main" id="{9A94B1FE-8101-42A2-A63C-9E8FB8C71F13}"/>
            </a:ext>
          </a:extLst>
        </xdr:cNvPr>
        <xdr:cNvSpPr txBox="1"/>
      </xdr:nvSpPr>
      <xdr:spPr>
        <a:xfrm>
          <a:off x="16357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97789</xdr:rowOff>
    </xdr:from>
    <xdr:to>
      <xdr:col>81</xdr:col>
      <xdr:colOff>101600</xdr:colOff>
      <xdr:row>84</xdr:row>
      <xdr:rowOff>27939</xdr:rowOff>
    </xdr:to>
    <xdr:sp macro="" textlink="">
      <xdr:nvSpPr>
        <xdr:cNvPr id="763" name="楕円 762">
          <a:extLst>
            <a:ext uri="{FF2B5EF4-FFF2-40B4-BE49-F238E27FC236}">
              <a16:creationId xmlns:a16="http://schemas.microsoft.com/office/drawing/2014/main" id="{C5B3B829-F4BB-49AB-B5A1-AA2EA449AE15}"/>
            </a:ext>
          </a:extLst>
        </xdr:cNvPr>
        <xdr:cNvSpPr/>
      </xdr:nvSpPr>
      <xdr:spPr>
        <a:xfrm>
          <a:off x="15430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148589</xdr:rowOff>
    </xdr:from>
    <xdr:to>
      <xdr:col>85</xdr:col>
      <xdr:colOff>127000</xdr:colOff>
      <xdr:row>84</xdr:row>
      <xdr:rowOff>5714</xdr:rowOff>
    </xdr:to>
    <xdr:cxnSp macro="">
      <xdr:nvCxnSpPr>
        <xdr:cNvPr id="764" name="直線コネクタ 763">
          <a:extLst>
            <a:ext uri="{FF2B5EF4-FFF2-40B4-BE49-F238E27FC236}">
              <a16:creationId xmlns:a16="http://schemas.microsoft.com/office/drawing/2014/main" id="{453665DC-A50B-4889-B6BA-6801C54F52B4}"/>
            </a:ext>
          </a:extLst>
        </xdr:cNvPr>
        <xdr:cNvCxnSpPr/>
      </xdr:nvCxnSpPr>
      <xdr:spPr>
        <a:xfrm>
          <a:off x="15481300" y="143789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765" name="楕円 764">
          <a:extLst>
            <a:ext uri="{FF2B5EF4-FFF2-40B4-BE49-F238E27FC236}">
              <a16:creationId xmlns:a16="http://schemas.microsoft.com/office/drawing/2014/main" id="{2FAF2CC8-C8A8-45EF-8740-B0C6703CD228}"/>
            </a:ext>
          </a:extLst>
        </xdr:cNvPr>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106680</xdr:rowOff>
    </xdr:from>
    <xdr:to>
      <xdr:col>81</xdr:col>
      <xdr:colOff>50800</xdr:colOff>
      <xdr:row>83</xdr:row>
      <xdr:rowOff>148589</xdr:rowOff>
    </xdr:to>
    <xdr:cxnSp macro="">
      <xdr:nvCxnSpPr>
        <xdr:cNvPr id="766" name="直線コネクタ 765">
          <a:extLst>
            <a:ext uri="{FF2B5EF4-FFF2-40B4-BE49-F238E27FC236}">
              <a16:creationId xmlns:a16="http://schemas.microsoft.com/office/drawing/2014/main" id="{45B72312-68D4-4D3A-A75E-430AE1D0C408}"/>
            </a:ext>
          </a:extLst>
        </xdr:cNvPr>
        <xdr:cNvCxnSpPr/>
      </xdr:nvCxnSpPr>
      <xdr:spPr>
        <a:xfrm>
          <a:off x="14592300" y="14337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767" name="楕円 766">
          <a:extLst>
            <a:ext uri="{FF2B5EF4-FFF2-40B4-BE49-F238E27FC236}">
              <a16:creationId xmlns:a16="http://schemas.microsoft.com/office/drawing/2014/main" id="{326A2022-04E9-4193-9965-146EF72BFD58}"/>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106680</xdr:rowOff>
    </xdr:to>
    <xdr:cxnSp macro="">
      <xdr:nvCxnSpPr>
        <xdr:cNvPr id="768" name="直線コネクタ 767">
          <a:extLst>
            <a:ext uri="{FF2B5EF4-FFF2-40B4-BE49-F238E27FC236}">
              <a16:creationId xmlns:a16="http://schemas.microsoft.com/office/drawing/2014/main" id="{53CC81AF-63E4-444C-9F36-28CBCA5CA256}"/>
            </a:ext>
          </a:extLst>
        </xdr:cNvPr>
        <xdr:cNvCxnSpPr/>
      </xdr:nvCxnSpPr>
      <xdr:spPr>
        <a:xfrm>
          <a:off x="13703300" y="1429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103505</xdr:rowOff>
    </xdr:from>
    <xdr:to>
      <xdr:col>67</xdr:col>
      <xdr:colOff>101600</xdr:colOff>
      <xdr:row>83</xdr:row>
      <xdr:rowOff>33655</xdr:rowOff>
    </xdr:to>
    <xdr:sp macro="" textlink="">
      <xdr:nvSpPr>
        <xdr:cNvPr id="769" name="楕円 768">
          <a:extLst>
            <a:ext uri="{FF2B5EF4-FFF2-40B4-BE49-F238E27FC236}">
              <a16:creationId xmlns:a16="http://schemas.microsoft.com/office/drawing/2014/main" id="{A7FA15A4-EDA8-46CF-83EB-0A989393A843}"/>
            </a:ext>
          </a:extLst>
        </xdr:cNvPr>
        <xdr:cNvSpPr/>
      </xdr:nvSpPr>
      <xdr:spPr>
        <a:xfrm>
          <a:off x="12763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154305</xdr:rowOff>
    </xdr:from>
    <xdr:to>
      <xdr:col>71</xdr:col>
      <xdr:colOff>177800</xdr:colOff>
      <xdr:row>83</xdr:row>
      <xdr:rowOff>64770</xdr:rowOff>
    </xdr:to>
    <xdr:cxnSp macro="">
      <xdr:nvCxnSpPr>
        <xdr:cNvPr id="770" name="直線コネクタ 769">
          <a:extLst>
            <a:ext uri="{FF2B5EF4-FFF2-40B4-BE49-F238E27FC236}">
              <a16:creationId xmlns:a16="http://schemas.microsoft.com/office/drawing/2014/main" id="{A5B08B67-9CF1-4971-9EAE-CA1E851C80E2}"/>
            </a:ext>
          </a:extLst>
        </xdr:cNvPr>
        <xdr:cNvCxnSpPr/>
      </xdr:nvCxnSpPr>
      <xdr:spPr>
        <a:xfrm>
          <a:off x="12814300" y="142132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771" name="n_1aveValue【児童館】&#10;有形固定資産減価償却率">
          <a:extLst>
            <a:ext uri="{FF2B5EF4-FFF2-40B4-BE49-F238E27FC236}">
              <a16:creationId xmlns:a16="http://schemas.microsoft.com/office/drawing/2014/main" id="{2D1BCB2E-5702-4661-BFB9-88DFA462D642}"/>
            </a:ext>
          </a:extLst>
        </xdr:cNvPr>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61613</xdr:rowOff>
    </xdr:from>
    <xdr:ext cx="405111" cy="259045"/>
    <xdr:sp macro="" textlink="">
      <xdr:nvSpPr>
        <xdr:cNvPr id="772" name="n_2aveValue【児童館】&#10;有形固定資産減価償却率">
          <a:extLst>
            <a:ext uri="{FF2B5EF4-FFF2-40B4-BE49-F238E27FC236}">
              <a16:creationId xmlns:a16="http://schemas.microsoft.com/office/drawing/2014/main" id="{A7B46CD4-08C8-4515-92B5-8ACD9438CD2B}"/>
            </a:ext>
          </a:extLst>
        </xdr:cNvPr>
        <xdr:cNvSpPr txBox="1"/>
      </xdr:nvSpPr>
      <xdr:spPr>
        <a:xfrm>
          <a:off x="14389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12082</xdr:rowOff>
    </xdr:from>
    <xdr:ext cx="405111" cy="259045"/>
    <xdr:sp macro="" textlink="">
      <xdr:nvSpPr>
        <xdr:cNvPr id="773" name="n_3aveValue【児童館】&#10;有形固定資産減価償却率">
          <a:extLst>
            <a:ext uri="{FF2B5EF4-FFF2-40B4-BE49-F238E27FC236}">
              <a16:creationId xmlns:a16="http://schemas.microsoft.com/office/drawing/2014/main" id="{2CEC97AC-B0BD-4B20-BCE0-2FAFDCE62790}"/>
            </a:ext>
          </a:extLst>
        </xdr:cNvPr>
        <xdr:cNvSpPr txBox="1"/>
      </xdr:nvSpPr>
      <xdr:spPr>
        <a:xfrm>
          <a:off x="13500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74" name="n_4aveValue【児童館】&#10;有形固定資産減価償却率">
          <a:extLst>
            <a:ext uri="{FF2B5EF4-FFF2-40B4-BE49-F238E27FC236}">
              <a16:creationId xmlns:a16="http://schemas.microsoft.com/office/drawing/2014/main" id="{7C8E9E45-68A4-4D48-9763-803A2442D774}"/>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19066</xdr:rowOff>
    </xdr:from>
    <xdr:ext cx="405111" cy="259045"/>
    <xdr:sp macro="" textlink="">
      <xdr:nvSpPr>
        <xdr:cNvPr id="775" name="n_1mainValue【児童館】&#10;有形固定資産減価償却率">
          <a:extLst>
            <a:ext uri="{FF2B5EF4-FFF2-40B4-BE49-F238E27FC236}">
              <a16:creationId xmlns:a16="http://schemas.microsoft.com/office/drawing/2014/main" id="{36C2DB65-949A-459F-AC00-838F142C74E4}"/>
            </a:ext>
          </a:extLst>
        </xdr:cNvPr>
        <xdr:cNvSpPr txBox="1"/>
      </xdr:nvSpPr>
      <xdr:spPr>
        <a:xfrm>
          <a:off x="15266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148607</xdr:rowOff>
    </xdr:from>
    <xdr:ext cx="405111" cy="259045"/>
    <xdr:sp macro="" textlink="">
      <xdr:nvSpPr>
        <xdr:cNvPr id="776" name="n_2mainValue【児童館】&#10;有形固定資産減価償却率">
          <a:extLst>
            <a:ext uri="{FF2B5EF4-FFF2-40B4-BE49-F238E27FC236}">
              <a16:creationId xmlns:a16="http://schemas.microsoft.com/office/drawing/2014/main" id="{2E29CF02-3A77-40EA-BAEF-E40715CE86B1}"/>
            </a:ext>
          </a:extLst>
        </xdr:cNvPr>
        <xdr:cNvSpPr txBox="1"/>
      </xdr:nvSpPr>
      <xdr:spPr>
        <a:xfrm>
          <a:off x="14389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777" name="n_3mainValue【児童館】&#10;有形固定資産減価償却率">
          <a:extLst>
            <a:ext uri="{FF2B5EF4-FFF2-40B4-BE49-F238E27FC236}">
              <a16:creationId xmlns:a16="http://schemas.microsoft.com/office/drawing/2014/main" id="{BA94810A-1318-4C6C-A8A4-C13F302FAD11}"/>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24782</xdr:rowOff>
    </xdr:from>
    <xdr:ext cx="405111" cy="259045"/>
    <xdr:sp macro="" textlink="">
      <xdr:nvSpPr>
        <xdr:cNvPr id="778" name="n_4mainValue【児童館】&#10;有形固定資産減価償却率">
          <a:extLst>
            <a:ext uri="{FF2B5EF4-FFF2-40B4-BE49-F238E27FC236}">
              <a16:creationId xmlns:a16="http://schemas.microsoft.com/office/drawing/2014/main" id="{71CA47F1-8B07-41EF-8327-5A3E449D6DAE}"/>
            </a:ext>
          </a:extLst>
        </xdr:cNvPr>
        <xdr:cNvSpPr txBox="1"/>
      </xdr:nvSpPr>
      <xdr:spPr>
        <a:xfrm>
          <a:off x="12611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F998E4CE-BFBD-457C-BAE5-E17216F73D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425F19AD-7313-48D2-B98C-0844FB845D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47F07013-731E-4B0B-81AE-1C5482DD83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8377A111-2465-42D6-9E29-08E64134A8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7D29EDEC-FFA4-456A-9C40-ED7537D726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8086E63B-538B-4E69-99E9-63C343306F3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E290ED42-FDC3-484C-B390-3CAA63DAC4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534DE88C-413A-40B4-8407-DBE1B58FBB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2E29530C-D299-491E-9976-8B3108AE0FD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D66953B9-075F-4121-B1DA-A0DE7194794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64490176-4EC9-4F01-9F26-CF790803748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29300DD0-E62D-490A-BAAC-62FABA0FD50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52878F53-B27D-4CD4-BC4E-F1F0EB329D5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195AAA68-3713-41C5-ACA3-CFAD51F01A5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500E8259-367C-4359-AC35-415DAC2CA1E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70C9A57E-CFAD-4E6E-B229-5347C6C0881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29838896-121A-4637-A552-A9E2057444C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D3D37FD4-176F-4B1C-BEAA-B875B87B5EC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26E7D81C-BC72-47F7-84B3-AAE588C38F3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D33A3893-F3B2-4D45-A97B-0372443E9EB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3C4C1389-6911-40EF-8199-8D2C0F2F65B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E575554-7F56-4D86-9B42-E0605E79226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136B5F39-F376-40DB-8F83-35FFB44B93B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802" name="直線コネクタ 801">
          <a:extLst>
            <a:ext uri="{FF2B5EF4-FFF2-40B4-BE49-F238E27FC236}">
              <a16:creationId xmlns:a16="http://schemas.microsoft.com/office/drawing/2014/main" id="{1B80FB12-341D-4E57-8BF1-69CBF47154DF}"/>
            </a:ext>
          </a:extLst>
        </xdr:cNvPr>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児童館】&#10;一人当たり面積最小値テキスト">
          <a:extLst>
            <a:ext uri="{FF2B5EF4-FFF2-40B4-BE49-F238E27FC236}">
              <a16:creationId xmlns:a16="http://schemas.microsoft.com/office/drawing/2014/main" id="{BBB3A2FB-B492-43E1-9940-54F20444EE2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a:extLst>
            <a:ext uri="{FF2B5EF4-FFF2-40B4-BE49-F238E27FC236}">
              <a16:creationId xmlns:a16="http://schemas.microsoft.com/office/drawing/2014/main" id="{B7B5D566-F42C-4E45-A99E-E622731A9439}"/>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5" name="【児童館】&#10;一人当たり面積最大値テキスト">
          <a:extLst>
            <a:ext uri="{FF2B5EF4-FFF2-40B4-BE49-F238E27FC236}">
              <a16:creationId xmlns:a16="http://schemas.microsoft.com/office/drawing/2014/main" id="{6C889A6F-25FA-445F-8A35-659632DE20F9}"/>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6" name="直線コネクタ 805">
          <a:extLst>
            <a:ext uri="{FF2B5EF4-FFF2-40B4-BE49-F238E27FC236}">
              <a16:creationId xmlns:a16="http://schemas.microsoft.com/office/drawing/2014/main" id="{901D12D1-BC8F-447D-8434-43569F49ADAB}"/>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7" name="【児童館】&#10;一人当たり面積平均値テキスト">
          <a:extLst>
            <a:ext uri="{FF2B5EF4-FFF2-40B4-BE49-F238E27FC236}">
              <a16:creationId xmlns:a16="http://schemas.microsoft.com/office/drawing/2014/main" id="{82A9F175-07BC-4002-A7A2-9A9937ADD252}"/>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8" name="フローチャート: 判断 807">
          <a:extLst>
            <a:ext uri="{FF2B5EF4-FFF2-40B4-BE49-F238E27FC236}">
              <a16:creationId xmlns:a16="http://schemas.microsoft.com/office/drawing/2014/main" id="{E851D483-4963-441B-8D80-135FC2090F96}"/>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09" name="フローチャート: 判断 808">
          <a:extLst>
            <a:ext uri="{FF2B5EF4-FFF2-40B4-BE49-F238E27FC236}">
              <a16:creationId xmlns:a16="http://schemas.microsoft.com/office/drawing/2014/main" id="{152D0500-67CC-4410-8E61-4E3372F00C2A}"/>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0" name="フローチャート: 判断 809">
          <a:extLst>
            <a:ext uri="{FF2B5EF4-FFF2-40B4-BE49-F238E27FC236}">
              <a16:creationId xmlns:a16="http://schemas.microsoft.com/office/drawing/2014/main" id="{B707C985-D296-419A-94A6-6C6362CF7425}"/>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1" name="フローチャート: 判断 810">
          <a:extLst>
            <a:ext uri="{FF2B5EF4-FFF2-40B4-BE49-F238E27FC236}">
              <a16:creationId xmlns:a16="http://schemas.microsoft.com/office/drawing/2014/main" id="{3DF9C1A6-401A-460C-A238-A022D4D27D04}"/>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2" name="フローチャート: 判断 811">
          <a:extLst>
            <a:ext uri="{FF2B5EF4-FFF2-40B4-BE49-F238E27FC236}">
              <a16:creationId xmlns:a16="http://schemas.microsoft.com/office/drawing/2014/main" id="{E3FB3748-3B8B-4245-A1B8-F18BBC271C76}"/>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BDC3CA3-A46A-4230-9A4E-C3ED0B44C86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159C95A-4EAA-4231-AD4E-705113C171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8F343F9-00FF-4080-B4E8-F24302D15F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CB1659C-E596-4754-8DB9-F2AD05D4D8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7A04D86-A02D-4DC8-A190-1AD4D4DCB7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818" name="楕円 817">
          <a:extLst>
            <a:ext uri="{FF2B5EF4-FFF2-40B4-BE49-F238E27FC236}">
              <a16:creationId xmlns:a16="http://schemas.microsoft.com/office/drawing/2014/main" id="{200EC69F-2944-4DFD-B0C9-D353B3ABA954}"/>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819" name="【児童館】&#10;一人当たり面積該当値テキスト">
          <a:extLst>
            <a:ext uri="{FF2B5EF4-FFF2-40B4-BE49-F238E27FC236}">
              <a16:creationId xmlns:a16="http://schemas.microsoft.com/office/drawing/2014/main" id="{0014255D-7F93-4DDF-B923-A3DA9D2102AA}"/>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20" name="楕円 819">
          <a:extLst>
            <a:ext uri="{FF2B5EF4-FFF2-40B4-BE49-F238E27FC236}">
              <a16:creationId xmlns:a16="http://schemas.microsoft.com/office/drawing/2014/main" id="{56519506-15E8-43D0-8AA0-73481C93C383}"/>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821" name="直線コネクタ 820">
          <a:extLst>
            <a:ext uri="{FF2B5EF4-FFF2-40B4-BE49-F238E27FC236}">
              <a16:creationId xmlns:a16="http://schemas.microsoft.com/office/drawing/2014/main" id="{3C58C633-3EFD-4AC8-9177-419EED3D348B}"/>
            </a:ext>
          </a:extLst>
        </xdr:cNvPr>
        <xdr:cNvCxnSpPr/>
      </xdr:nvCxnSpPr>
      <xdr:spPr>
        <a:xfrm>
          <a:off x="21323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2" name="楕円 821">
          <a:extLst>
            <a:ext uri="{FF2B5EF4-FFF2-40B4-BE49-F238E27FC236}">
              <a16:creationId xmlns:a16="http://schemas.microsoft.com/office/drawing/2014/main" id="{32D96780-2469-403C-90F8-2819C54A558C}"/>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152400</xdr:rowOff>
    </xdr:to>
    <xdr:cxnSp macro="">
      <xdr:nvCxnSpPr>
        <xdr:cNvPr id="823" name="直線コネクタ 822">
          <a:extLst>
            <a:ext uri="{FF2B5EF4-FFF2-40B4-BE49-F238E27FC236}">
              <a16:creationId xmlns:a16="http://schemas.microsoft.com/office/drawing/2014/main" id="{F34CE85D-19DC-4E52-A702-6DF554559248}"/>
            </a:ext>
          </a:extLst>
        </xdr:cNvPr>
        <xdr:cNvCxnSpPr/>
      </xdr:nvCxnSpPr>
      <xdr:spPr>
        <a:xfrm>
          <a:off x="20434300" y="14649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4" name="楕円 823">
          <a:extLst>
            <a:ext uri="{FF2B5EF4-FFF2-40B4-BE49-F238E27FC236}">
              <a16:creationId xmlns:a16="http://schemas.microsoft.com/office/drawing/2014/main" id="{5E651E69-D681-4454-941B-6D81CB8066EF}"/>
            </a:ext>
          </a:extLst>
        </xdr:cNvPr>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25" name="直線コネクタ 824">
          <a:extLst>
            <a:ext uri="{FF2B5EF4-FFF2-40B4-BE49-F238E27FC236}">
              <a16:creationId xmlns:a16="http://schemas.microsoft.com/office/drawing/2014/main" id="{EE90E7DC-FB53-4412-9367-1AACF43CADFE}"/>
            </a:ext>
          </a:extLst>
        </xdr:cNvPr>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26" name="楕円 825">
          <a:extLst>
            <a:ext uri="{FF2B5EF4-FFF2-40B4-BE49-F238E27FC236}">
              <a16:creationId xmlns:a16="http://schemas.microsoft.com/office/drawing/2014/main" id="{81D32479-3A7D-4E49-8952-7E674C1236A0}"/>
            </a:ext>
          </a:extLst>
        </xdr:cNvPr>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27" name="直線コネクタ 826">
          <a:extLst>
            <a:ext uri="{FF2B5EF4-FFF2-40B4-BE49-F238E27FC236}">
              <a16:creationId xmlns:a16="http://schemas.microsoft.com/office/drawing/2014/main" id="{82F20E55-37A2-4E22-882C-4BDA04C78567}"/>
            </a:ext>
          </a:extLst>
        </xdr:cNvPr>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28" name="n_1aveValue【児童館】&#10;一人当たり面積">
          <a:extLst>
            <a:ext uri="{FF2B5EF4-FFF2-40B4-BE49-F238E27FC236}">
              <a16:creationId xmlns:a16="http://schemas.microsoft.com/office/drawing/2014/main" id="{37F3C1DB-B051-4332-9D6F-EA3BCEE8F4D3}"/>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9" name="n_2aveValue【児童館】&#10;一人当たり面積">
          <a:extLst>
            <a:ext uri="{FF2B5EF4-FFF2-40B4-BE49-F238E27FC236}">
              <a16:creationId xmlns:a16="http://schemas.microsoft.com/office/drawing/2014/main" id="{010F8677-2C25-4C5D-A77B-5A3327B5E172}"/>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0" name="n_3aveValue【児童館】&#10;一人当たり面積">
          <a:extLst>
            <a:ext uri="{FF2B5EF4-FFF2-40B4-BE49-F238E27FC236}">
              <a16:creationId xmlns:a16="http://schemas.microsoft.com/office/drawing/2014/main" id="{130AA054-728F-409C-A42B-13E0DB3B0BA5}"/>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1" name="n_4aveValue【児童館】&#10;一人当たり面積">
          <a:extLst>
            <a:ext uri="{FF2B5EF4-FFF2-40B4-BE49-F238E27FC236}">
              <a16:creationId xmlns:a16="http://schemas.microsoft.com/office/drawing/2014/main" id="{4EBE991C-35FD-4C5A-94E8-EFFB9FE0A753}"/>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32" name="n_1mainValue【児童館】&#10;一人当たり面積">
          <a:extLst>
            <a:ext uri="{FF2B5EF4-FFF2-40B4-BE49-F238E27FC236}">
              <a16:creationId xmlns:a16="http://schemas.microsoft.com/office/drawing/2014/main" id="{640F94B2-FAD2-4C67-A7F0-E6FF0F90DC70}"/>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3" name="n_2mainValue【児童館】&#10;一人当たり面積">
          <a:extLst>
            <a:ext uri="{FF2B5EF4-FFF2-40B4-BE49-F238E27FC236}">
              <a16:creationId xmlns:a16="http://schemas.microsoft.com/office/drawing/2014/main" id="{E66A6D73-94CC-4CD9-BE81-A88746CA2AA9}"/>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4" name="n_3mainValue【児童館】&#10;一人当たり面積">
          <a:extLst>
            <a:ext uri="{FF2B5EF4-FFF2-40B4-BE49-F238E27FC236}">
              <a16:creationId xmlns:a16="http://schemas.microsoft.com/office/drawing/2014/main" id="{9C0EA7E9-C8E6-4AF2-A490-DF49C0D4C8D2}"/>
            </a:ext>
          </a:extLst>
        </xdr:cNvPr>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35" name="n_4mainValue【児童館】&#10;一人当たり面積">
          <a:extLst>
            <a:ext uri="{FF2B5EF4-FFF2-40B4-BE49-F238E27FC236}">
              <a16:creationId xmlns:a16="http://schemas.microsoft.com/office/drawing/2014/main" id="{393AC87A-1F9E-4BB2-AC26-92EA685CE415}"/>
            </a:ext>
          </a:extLst>
        </xdr:cNvPr>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1FFEACF7-4107-4422-9F84-4D848332F1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6422A0F7-3B17-4783-BC35-A24102188B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3522E46B-F99D-4FEB-8CF3-6839D10906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338C7652-5F80-4A55-86AA-F822F46DB7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5E5B6454-4CF6-4386-8194-15A11AA7D6C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5AFCD77E-4AEA-4C0A-8034-87D18734EA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E1E9E1E1-5AC6-4A4E-A241-FEAF8DB33F2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25605FD3-FBBD-4D05-9D74-FB55D6F03D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F73C6136-36CC-4830-B8A2-5A7DE05B1F0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999EB815-906C-4FE6-896C-50826747C5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D7E42592-EF7D-453F-9736-CADE78362E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9378E1A7-204A-4AD2-96D1-5B1C8FE4A82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8" name="テキスト ボックス 847">
          <a:extLst>
            <a:ext uri="{FF2B5EF4-FFF2-40B4-BE49-F238E27FC236}">
              <a16:creationId xmlns:a16="http://schemas.microsoft.com/office/drawing/2014/main" id="{4A586422-9AC5-49AE-B926-83B45CA7184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D079C757-897E-4EA5-A739-D86D650E794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746511D5-B307-4A66-A16C-363C39E7BC9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0F248596-617F-4765-A4A4-27A066EB032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E4EC4F9B-CB6D-4824-9E06-8293AAD642D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A215EA5E-2BBE-43FA-8E2D-F32F210C5BE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EBA017DD-5BBC-4C9E-966A-B008F3134B8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90A537C2-40F5-4808-8A0C-6D94315CC58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a:extLst>
            <a:ext uri="{FF2B5EF4-FFF2-40B4-BE49-F238E27FC236}">
              <a16:creationId xmlns:a16="http://schemas.microsoft.com/office/drawing/2014/main" id="{AAFACE0E-C2E8-41E5-B762-B5EFEA3CDC3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5DB04FE1-55F9-4592-92E9-9A06D84AF0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8" name="テキスト ボックス 857">
          <a:extLst>
            <a:ext uri="{FF2B5EF4-FFF2-40B4-BE49-F238E27FC236}">
              <a16:creationId xmlns:a16="http://schemas.microsoft.com/office/drawing/2014/main" id="{EF8BD13D-1243-4B79-BCC9-05A0316250A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D27A9489-0740-409D-BD66-91A36486FDD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860" name="直線コネクタ 859">
          <a:extLst>
            <a:ext uri="{FF2B5EF4-FFF2-40B4-BE49-F238E27FC236}">
              <a16:creationId xmlns:a16="http://schemas.microsoft.com/office/drawing/2014/main" id="{E29B0F5C-A1F5-4334-97DF-806B008D25C7}"/>
            </a:ext>
          </a:extLst>
        </xdr:cNvPr>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861" name="【公民館】&#10;有形固定資産減価償却率最小値テキスト">
          <a:extLst>
            <a:ext uri="{FF2B5EF4-FFF2-40B4-BE49-F238E27FC236}">
              <a16:creationId xmlns:a16="http://schemas.microsoft.com/office/drawing/2014/main" id="{A149E2BA-4A49-4998-8043-B2E772CAABAD}"/>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862" name="直線コネクタ 861">
          <a:extLst>
            <a:ext uri="{FF2B5EF4-FFF2-40B4-BE49-F238E27FC236}">
              <a16:creationId xmlns:a16="http://schemas.microsoft.com/office/drawing/2014/main" id="{DB9E4A54-7B2D-4B27-ABA7-AEE07E919B20}"/>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3" name="【公民館】&#10;有形固定資産減価償却率最大値テキスト">
          <a:extLst>
            <a:ext uri="{FF2B5EF4-FFF2-40B4-BE49-F238E27FC236}">
              <a16:creationId xmlns:a16="http://schemas.microsoft.com/office/drawing/2014/main" id="{6E7D9816-E3F8-44FF-ACE9-A5DA2E3A803D}"/>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4" name="直線コネクタ 863">
          <a:extLst>
            <a:ext uri="{FF2B5EF4-FFF2-40B4-BE49-F238E27FC236}">
              <a16:creationId xmlns:a16="http://schemas.microsoft.com/office/drawing/2014/main" id="{685F4461-8987-4C21-9D65-7538836F0273}"/>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865" name="【公民館】&#10;有形固定資産減価償却率平均値テキスト">
          <a:extLst>
            <a:ext uri="{FF2B5EF4-FFF2-40B4-BE49-F238E27FC236}">
              <a16:creationId xmlns:a16="http://schemas.microsoft.com/office/drawing/2014/main" id="{757695B0-D384-4503-9114-20BDD0B3ED3C}"/>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6" name="フローチャート: 判断 865">
          <a:extLst>
            <a:ext uri="{FF2B5EF4-FFF2-40B4-BE49-F238E27FC236}">
              <a16:creationId xmlns:a16="http://schemas.microsoft.com/office/drawing/2014/main" id="{6E4814E6-88C3-4829-A955-DEA27E45C2E4}"/>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867" name="フローチャート: 判断 866">
          <a:extLst>
            <a:ext uri="{FF2B5EF4-FFF2-40B4-BE49-F238E27FC236}">
              <a16:creationId xmlns:a16="http://schemas.microsoft.com/office/drawing/2014/main" id="{FAA34304-3811-48E6-9CFD-E5A9CC14F75F}"/>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868" name="フローチャート: 判断 867">
          <a:extLst>
            <a:ext uri="{FF2B5EF4-FFF2-40B4-BE49-F238E27FC236}">
              <a16:creationId xmlns:a16="http://schemas.microsoft.com/office/drawing/2014/main" id="{4ABE8AE6-FE65-48A0-88A5-BEB3D5F68CF6}"/>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9" name="フローチャート: 判断 868">
          <a:extLst>
            <a:ext uri="{FF2B5EF4-FFF2-40B4-BE49-F238E27FC236}">
              <a16:creationId xmlns:a16="http://schemas.microsoft.com/office/drawing/2014/main" id="{126878F6-EF97-439E-B5AF-626CE4F58D36}"/>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0" name="フローチャート: 判断 869">
          <a:extLst>
            <a:ext uri="{FF2B5EF4-FFF2-40B4-BE49-F238E27FC236}">
              <a16:creationId xmlns:a16="http://schemas.microsoft.com/office/drawing/2014/main" id="{4B92C3E8-3C08-4A05-A6D0-2A81B2B6DCCC}"/>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141AE142-EBA7-4C64-9323-70E22E908E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F549A224-0F54-44FC-A9EF-0A8247EFCD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4B429AC-AD3F-4A1F-8B47-F386F5E1B8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C4D9834A-D1A8-4A3D-953E-D5B00E0FE4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7A6CE95-5826-4623-AC00-C2890FC1B8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53975</xdr:rowOff>
    </xdr:from>
    <xdr:to>
      <xdr:col>85</xdr:col>
      <xdr:colOff>177800</xdr:colOff>
      <xdr:row>103</xdr:row>
      <xdr:rowOff>155575</xdr:rowOff>
    </xdr:to>
    <xdr:sp macro="" textlink="">
      <xdr:nvSpPr>
        <xdr:cNvPr id="876" name="楕円 875">
          <a:extLst>
            <a:ext uri="{FF2B5EF4-FFF2-40B4-BE49-F238E27FC236}">
              <a16:creationId xmlns:a16="http://schemas.microsoft.com/office/drawing/2014/main" id="{94ED66F7-6A67-4030-83C2-8FFCFB057F7F}"/>
            </a:ext>
          </a:extLst>
        </xdr:cNvPr>
        <xdr:cNvSpPr/>
      </xdr:nvSpPr>
      <xdr:spPr>
        <a:xfrm>
          <a:off x="16268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76852</xdr:rowOff>
    </xdr:from>
    <xdr:ext cx="405111" cy="259045"/>
    <xdr:sp macro="" textlink="">
      <xdr:nvSpPr>
        <xdr:cNvPr id="877" name="【公民館】&#10;有形固定資産減価償却率該当値テキスト">
          <a:extLst>
            <a:ext uri="{FF2B5EF4-FFF2-40B4-BE49-F238E27FC236}">
              <a16:creationId xmlns:a16="http://schemas.microsoft.com/office/drawing/2014/main" id="{CB13C248-1DAF-4668-AA5A-703F3ACD817A}"/>
            </a:ext>
          </a:extLst>
        </xdr:cNvPr>
        <xdr:cNvSpPr txBox="1"/>
      </xdr:nvSpPr>
      <xdr:spPr>
        <a:xfrm>
          <a:off x="16357600"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xdr:rowOff>
    </xdr:from>
    <xdr:to>
      <xdr:col>81</xdr:col>
      <xdr:colOff>101600</xdr:colOff>
      <xdr:row>103</xdr:row>
      <xdr:rowOff>109855</xdr:rowOff>
    </xdr:to>
    <xdr:sp macro="" textlink="">
      <xdr:nvSpPr>
        <xdr:cNvPr id="878" name="楕円 877">
          <a:extLst>
            <a:ext uri="{FF2B5EF4-FFF2-40B4-BE49-F238E27FC236}">
              <a16:creationId xmlns:a16="http://schemas.microsoft.com/office/drawing/2014/main" id="{F4FA2387-970F-4A69-BFDD-5A0FB2EE192E}"/>
            </a:ext>
          </a:extLst>
        </xdr:cNvPr>
        <xdr:cNvSpPr/>
      </xdr:nvSpPr>
      <xdr:spPr>
        <a:xfrm>
          <a:off x="15430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59055</xdr:rowOff>
    </xdr:from>
    <xdr:to>
      <xdr:col>85</xdr:col>
      <xdr:colOff>127000</xdr:colOff>
      <xdr:row>103</xdr:row>
      <xdr:rowOff>104775</xdr:rowOff>
    </xdr:to>
    <xdr:cxnSp macro="">
      <xdr:nvCxnSpPr>
        <xdr:cNvPr id="879" name="直線コネクタ 878">
          <a:extLst>
            <a:ext uri="{FF2B5EF4-FFF2-40B4-BE49-F238E27FC236}">
              <a16:creationId xmlns:a16="http://schemas.microsoft.com/office/drawing/2014/main" id="{18B21793-59F8-41E1-A315-CB90D4FAC5E4}"/>
            </a:ext>
          </a:extLst>
        </xdr:cNvPr>
        <xdr:cNvCxnSpPr/>
      </xdr:nvCxnSpPr>
      <xdr:spPr>
        <a:xfrm>
          <a:off x="15481300" y="177184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880" name="楕円 879">
          <a:extLst>
            <a:ext uri="{FF2B5EF4-FFF2-40B4-BE49-F238E27FC236}">
              <a16:creationId xmlns:a16="http://schemas.microsoft.com/office/drawing/2014/main" id="{96771613-FDA9-4139-AD65-E0AABC10B591}"/>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59055</xdr:rowOff>
    </xdr:to>
    <xdr:cxnSp macro="">
      <xdr:nvCxnSpPr>
        <xdr:cNvPr id="881" name="直線コネクタ 880">
          <a:extLst>
            <a:ext uri="{FF2B5EF4-FFF2-40B4-BE49-F238E27FC236}">
              <a16:creationId xmlns:a16="http://schemas.microsoft.com/office/drawing/2014/main" id="{518E6F3A-D32A-4288-A74D-8818511F48DC}"/>
            </a:ext>
          </a:extLst>
        </xdr:cNvPr>
        <xdr:cNvCxnSpPr/>
      </xdr:nvCxnSpPr>
      <xdr:spPr>
        <a:xfrm>
          <a:off x="14592300" y="17678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90170</xdr:rowOff>
    </xdr:from>
    <xdr:to>
      <xdr:col>72</xdr:col>
      <xdr:colOff>38100</xdr:colOff>
      <xdr:row>103</xdr:row>
      <xdr:rowOff>20320</xdr:rowOff>
    </xdr:to>
    <xdr:sp macro="" textlink="">
      <xdr:nvSpPr>
        <xdr:cNvPr id="882" name="楕円 881">
          <a:extLst>
            <a:ext uri="{FF2B5EF4-FFF2-40B4-BE49-F238E27FC236}">
              <a16:creationId xmlns:a16="http://schemas.microsoft.com/office/drawing/2014/main" id="{BBC505ED-33F6-4116-AC88-6E1713621C38}"/>
            </a:ext>
          </a:extLst>
        </xdr:cNvPr>
        <xdr:cNvSpPr/>
      </xdr:nvSpPr>
      <xdr:spPr>
        <a:xfrm>
          <a:off x="13652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140970</xdr:rowOff>
    </xdr:from>
    <xdr:to>
      <xdr:col>76</xdr:col>
      <xdr:colOff>114300</xdr:colOff>
      <xdr:row>103</xdr:row>
      <xdr:rowOff>19050</xdr:rowOff>
    </xdr:to>
    <xdr:cxnSp macro="">
      <xdr:nvCxnSpPr>
        <xdr:cNvPr id="883" name="直線コネクタ 882">
          <a:extLst>
            <a:ext uri="{FF2B5EF4-FFF2-40B4-BE49-F238E27FC236}">
              <a16:creationId xmlns:a16="http://schemas.microsoft.com/office/drawing/2014/main" id="{44BC56AE-12B5-400B-88DF-7BF283229B81}"/>
            </a:ext>
          </a:extLst>
        </xdr:cNvPr>
        <xdr:cNvCxnSpPr/>
      </xdr:nvCxnSpPr>
      <xdr:spPr>
        <a:xfrm>
          <a:off x="13703300" y="17628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48261</xdr:rowOff>
    </xdr:from>
    <xdr:to>
      <xdr:col>67</xdr:col>
      <xdr:colOff>101600</xdr:colOff>
      <xdr:row>103</xdr:row>
      <xdr:rowOff>149861</xdr:rowOff>
    </xdr:to>
    <xdr:sp macro="" textlink="">
      <xdr:nvSpPr>
        <xdr:cNvPr id="884" name="楕円 883">
          <a:extLst>
            <a:ext uri="{FF2B5EF4-FFF2-40B4-BE49-F238E27FC236}">
              <a16:creationId xmlns:a16="http://schemas.microsoft.com/office/drawing/2014/main" id="{F7861E43-633A-45EC-8A99-05540CF33F9E}"/>
            </a:ext>
          </a:extLst>
        </xdr:cNvPr>
        <xdr:cNvSpPr/>
      </xdr:nvSpPr>
      <xdr:spPr>
        <a:xfrm>
          <a:off x="1276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140970</xdr:rowOff>
    </xdr:from>
    <xdr:to>
      <xdr:col>71</xdr:col>
      <xdr:colOff>177800</xdr:colOff>
      <xdr:row>103</xdr:row>
      <xdr:rowOff>99061</xdr:rowOff>
    </xdr:to>
    <xdr:cxnSp macro="">
      <xdr:nvCxnSpPr>
        <xdr:cNvPr id="885" name="直線コネクタ 884">
          <a:extLst>
            <a:ext uri="{FF2B5EF4-FFF2-40B4-BE49-F238E27FC236}">
              <a16:creationId xmlns:a16="http://schemas.microsoft.com/office/drawing/2014/main" id="{AE68FC8E-3680-4530-8FA5-4A8A6DA22C2C}"/>
            </a:ext>
          </a:extLst>
        </xdr:cNvPr>
        <xdr:cNvCxnSpPr/>
      </xdr:nvCxnSpPr>
      <xdr:spPr>
        <a:xfrm flipV="1">
          <a:off x="12814300" y="176288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886" name="n_1aveValue【公民館】&#10;有形固定資産減価償却率">
          <a:extLst>
            <a:ext uri="{FF2B5EF4-FFF2-40B4-BE49-F238E27FC236}">
              <a16:creationId xmlns:a16="http://schemas.microsoft.com/office/drawing/2014/main" id="{AFF40EFC-FF74-49CD-8AA9-FD1B076C9881}"/>
            </a:ext>
          </a:extLst>
        </xdr:cNvPr>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887" name="n_2aveValue【公民館】&#10;有形固定資産減価償却率">
          <a:extLst>
            <a:ext uri="{FF2B5EF4-FFF2-40B4-BE49-F238E27FC236}">
              <a16:creationId xmlns:a16="http://schemas.microsoft.com/office/drawing/2014/main" id="{9B2F162D-1FDF-4FA0-894F-CD10D679A941}"/>
            </a:ext>
          </a:extLst>
        </xdr:cNvPr>
        <xdr:cNvSpPr txBox="1"/>
      </xdr:nvSpPr>
      <xdr:spPr>
        <a:xfrm>
          <a:off x="14389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88" name="n_3aveValue【公民館】&#10;有形固定資産減価償却率">
          <a:extLst>
            <a:ext uri="{FF2B5EF4-FFF2-40B4-BE49-F238E27FC236}">
              <a16:creationId xmlns:a16="http://schemas.microsoft.com/office/drawing/2014/main" id="{C1E6DD4F-8164-44F6-BDBD-6222FC8A1FCD}"/>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889" name="n_4aveValue【公民館】&#10;有形固定資産減価償却率">
          <a:extLst>
            <a:ext uri="{FF2B5EF4-FFF2-40B4-BE49-F238E27FC236}">
              <a16:creationId xmlns:a16="http://schemas.microsoft.com/office/drawing/2014/main" id="{68C88C78-0B0D-4030-9A6B-A0161F3326E8}"/>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126382</xdr:rowOff>
    </xdr:from>
    <xdr:ext cx="405111" cy="259045"/>
    <xdr:sp macro="" textlink="">
      <xdr:nvSpPr>
        <xdr:cNvPr id="890" name="n_1mainValue【公民館】&#10;有形固定資産減価償却率">
          <a:extLst>
            <a:ext uri="{FF2B5EF4-FFF2-40B4-BE49-F238E27FC236}">
              <a16:creationId xmlns:a16="http://schemas.microsoft.com/office/drawing/2014/main" id="{877A7084-8B7C-4C6F-A2BE-0E1D7D2102E4}"/>
            </a:ext>
          </a:extLst>
        </xdr:cNvPr>
        <xdr:cNvSpPr txBox="1"/>
      </xdr:nvSpPr>
      <xdr:spPr>
        <a:xfrm>
          <a:off x="15266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891" name="n_2mainValue【公民館】&#10;有形固定資産減価償却率">
          <a:extLst>
            <a:ext uri="{FF2B5EF4-FFF2-40B4-BE49-F238E27FC236}">
              <a16:creationId xmlns:a16="http://schemas.microsoft.com/office/drawing/2014/main" id="{6AEAF5B2-23AC-49FB-877B-30C69F1AB04E}"/>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36847</xdr:rowOff>
    </xdr:from>
    <xdr:ext cx="405111" cy="259045"/>
    <xdr:sp macro="" textlink="">
      <xdr:nvSpPr>
        <xdr:cNvPr id="892" name="n_3mainValue【公民館】&#10;有形固定資産減価償却率">
          <a:extLst>
            <a:ext uri="{FF2B5EF4-FFF2-40B4-BE49-F238E27FC236}">
              <a16:creationId xmlns:a16="http://schemas.microsoft.com/office/drawing/2014/main" id="{4F627D3D-3E5A-4072-9F98-0BAEFA477698}"/>
            </a:ext>
          </a:extLst>
        </xdr:cNvPr>
        <xdr:cNvSpPr txBox="1"/>
      </xdr:nvSpPr>
      <xdr:spPr>
        <a:xfrm>
          <a:off x="13500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893" name="n_4mainValue【公民館】&#10;有形固定資産減価償却率">
          <a:extLst>
            <a:ext uri="{FF2B5EF4-FFF2-40B4-BE49-F238E27FC236}">
              <a16:creationId xmlns:a16="http://schemas.microsoft.com/office/drawing/2014/main" id="{814E542E-C0B4-42D2-B7F1-2759A64647A9}"/>
            </a:ext>
          </a:extLst>
        </xdr:cNvPr>
        <xdr:cNvSpPr txBox="1"/>
      </xdr:nvSpPr>
      <xdr:spPr>
        <a:xfrm>
          <a:off x="12611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32BBBEF3-9742-42A4-9A6F-62E0AE21998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9C994333-50C7-43D1-A29B-1F5D733FEE9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8E0A9B0C-FC9A-4BF3-B848-0EF7027879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7F921BCB-FA99-40A9-8551-53085112D4D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5C11190-73E0-4651-B754-DE1943576B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9B234906-8048-47B3-9488-2DA1B3A38E4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1CF9D8DD-9336-49D4-9718-569AED69C0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46315C8F-44E1-4037-A3FC-C40ECE3497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562B83EB-FE49-46A4-A295-6524E9AAB4D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EE2CCACE-E316-4E48-83C4-10E0F607E10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4" name="直線コネクタ 903">
          <a:extLst>
            <a:ext uri="{FF2B5EF4-FFF2-40B4-BE49-F238E27FC236}">
              <a16:creationId xmlns:a16="http://schemas.microsoft.com/office/drawing/2014/main" id="{E19AA629-F4AF-42C8-8F83-71592B8E8C3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5" name="テキスト ボックス 904">
          <a:extLst>
            <a:ext uri="{FF2B5EF4-FFF2-40B4-BE49-F238E27FC236}">
              <a16:creationId xmlns:a16="http://schemas.microsoft.com/office/drawing/2014/main" id="{27BE56C7-8FF5-4194-82FE-DEF292C828F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6" name="直線コネクタ 905">
          <a:extLst>
            <a:ext uri="{FF2B5EF4-FFF2-40B4-BE49-F238E27FC236}">
              <a16:creationId xmlns:a16="http://schemas.microsoft.com/office/drawing/2014/main" id="{E827971A-47CE-42AD-819A-C3D5F3C7A2F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7" name="テキスト ボックス 906">
          <a:extLst>
            <a:ext uri="{FF2B5EF4-FFF2-40B4-BE49-F238E27FC236}">
              <a16:creationId xmlns:a16="http://schemas.microsoft.com/office/drawing/2014/main" id="{6A2853F3-AC6D-4C4B-86ED-75A5A4731E54}"/>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8" name="直線コネクタ 907">
          <a:extLst>
            <a:ext uri="{FF2B5EF4-FFF2-40B4-BE49-F238E27FC236}">
              <a16:creationId xmlns:a16="http://schemas.microsoft.com/office/drawing/2014/main" id="{E1F89FF5-2C34-4A5B-89D5-94F94ABC6FE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9" name="テキスト ボックス 908">
          <a:extLst>
            <a:ext uri="{FF2B5EF4-FFF2-40B4-BE49-F238E27FC236}">
              <a16:creationId xmlns:a16="http://schemas.microsoft.com/office/drawing/2014/main" id="{D052E8C1-27F7-4E19-BE44-C26A87890EF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0" name="直線コネクタ 909">
          <a:extLst>
            <a:ext uri="{FF2B5EF4-FFF2-40B4-BE49-F238E27FC236}">
              <a16:creationId xmlns:a16="http://schemas.microsoft.com/office/drawing/2014/main" id="{BF3E8BC1-6BCA-4B00-9C41-269A38007E0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1" name="テキスト ボックス 910">
          <a:extLst>
            <a:ext uri="{FF2B5EF4-FFF2-40B4-BE49-F238E27FC236}">
              <a16:creationId xmlns:a16="http://schemas.microsoft.com/office/drawing/2014/main" id="{C6BFDB07-64D5-418E-A258-A782ABD2045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A5E3A01A-19A0-4083-8BC2-B093DB64D7F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FDF9F351-EC35-4633-9A75-51AB82561C5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80781311-E794-4778-A536-2E8E534299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915" name="直線コネクタ 914">
          <a:extLst>
            <a:ext uri="{FF2B5EF4-FFF2-40B4-BE49-F238E27FC236}">
              <a16:creationId xmlns:a16="http://schemas.microsoft.com/office/drawing/2014/main" id="{3E2A550D-6DDB-46B0-A63F-1E4467F8E7B1}"/>
            </a:ext>
          </a:extLst>
        </xdr:cNvPr>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6" name="【公民館】&#10;一人当たり面積最小値テキスト">
          <a:extLst>
            <a:ext uri="{FF2B5EF4-FFF2-40B4-BE49-F238E27FC236}">
              <a16:creationId xmlns:a16="http://schemas.microsoft.com/office/drawing/2014/main" id="{B2C4C51E-B95E-4E17-93F6-927658674526}"/>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7" name="直線コネクタ 916">
          <a:extLst>
            <a:ext uri="{FF2B5EF4-FFF2-40B4-BE49-F238E27FC236}">
              <a16:creationId xmlns:a16="http://schemas.microsoft.com/office/drawing/2014/main" id="{40DC9686-26A8-4944-92B2-8E181CC664E1}"/>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8" name="【公民館】&#10;一人当たり面積最大値テキスト">
          <a:extLst>
            <a:ext uri="{FF2B5EF4-FFF2-40B4-BE49-F238E27FC236}">
              <a16:creationId xmlns:a16="http://schemas.microsoft.com/office/drawing/2014/main" id="{AA30E181-DD5A-4BD5-B936-075F7E1C56F5}"/>
            </a:ext>
          </a:extLst>
        </xdr:cNvPr>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9" name="直線コネクタ 918">
          <a:extLst>
            <a:ext uri="{FF2B5EF4-FFF2-40B4-BE49-F238E27FC236}">
              <a16:creationId xmlns:a16="http://schemas.microsoft.com/office/drawing/2014/main" id="{E708A239-C75A-4CAD-8EC8-9709221E741B}"/>
            </a:ext>
          </a:extLst>
        </xdr:cNvPr>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920" name="【公民館】&#10;一人当たり面積平均値テキスト">
          <a:extLst>
            <a:ext uri="{FF2B5EF4-FFF2-40B4-BE49-F238E27FC236}">
              <a16:creationId xmlns:a16="http://schemas.microsoft.com/office/drawing/2014/main" id="{982ABDE7-13FA-4771-9038-8C0201D5F65A}"/>
            </a:ext>
          </a:extLst>
        </xdr:cNvPr>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21" name="フローチャート: 判断 920">
          <a:extLst>
            <a:ext uri="{FF2B5EF4-FFF2-40B4-BE49-F238E27FC236}">
              <a16:creationId xmlns:a16="http://schemas.microsoft.com/office/drawing/2014/main" id="{6DC4BFA9-F008-4A95-AC43-CA351D21BD94}"/>
            </a:ext>
          </a:extLst>
        </xdr:cNvPr>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922" name="フローチャート: 判断 921">
          <a:extLst>
            <a:ext uri="{FF2B5EF4-FFF2-40B4-BE49-F238E27FC236}">
              <a16:creationId xmlns:a16="http://schemas.microsoft.com/office/drawing/2014/main" id="{298E1AE1-C171-48DB-9892-192AF16468A3}"/>
            </a:ext>
          </a:extLst>
        </xdr:cNvPr>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23" name="フローチャート: 判断 922">
          <a:extLst>
            <a:ext uri="{FF2B5EF4-FFF2-40B4-BE49-F238E27FC236}">
              <a16:creationId xmlns:a16="http://schemas.microsoft.com/office/drawing/2014/main" id="{C34BA456-AD31-4586-93E8-B7F5B075AB31}"/>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24" name="フローチャート: 判断 923">
          <a:extLst>
            <a:ext uri="{FF2B5EF4-FFF2-40B4-BE49-F238E27FC236}">
              <a16:creationId xmlns:a16="http://schemas.microsoft.com/office/drawing/2014/main" id="{E29A0A3E-ABDB-42C0-9910-91F3B625B03E}"/>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925" name="フローチャート: 判断 924">
          <a:extLst>
            <a:ext uri="{FF2B5EF4-FFF2-40B4-BE49-F238E27FC236}">
              <a16:creationId xmlns:a16="http://schemas.microsoft.com/office/drawing/2014/main" id="{B1C5E992-2850-4680-AEC6-A34FFACB2AC6}"/>
            </a:ext>
          </a:extLst>
        </xdr:cNvPr>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A9E55A74-304C-472C-8640-644CB3DA4B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E8236488-04EB-4458-AC3F-F0A972CE79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D5C25EB5-C037-4A4E-8FE0-878656F5E4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5BC7A6EB-A2D1-4394-B5B7-97B813AB79D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6FB03E35-B5BA-4421-8ACD-13016D30CC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931" name="楕円 930">
          <a:extLst>
            <a:ext uri="{FF2B5EF4-FFF2-40B4-BE49-F238E27FC236}">
              <a16:creationId xmlns:a16="http://schemas.microsoft.com/office/drawing/2014/main" id="{70C65FCE-0095-4843-A0B8-BC2BED3F198A}"/>
            </a:ext>
          </a:extLst>
        </xdr:cNvPr>
        <xdr:cNvSpPr/>
      </xdr:nvSpPr>
      <xdr:spPr>
        <a:xfrm>
          <a:off x="22110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93997</xdr:rowOff>
    </xdr:from>
    <xdr:ext cx="469744" cy="259045"/>
    <xdr:sp macro="" textlink="">
      <xdr:nvSpPr>
        <xdr:cNvPr id="932" name="【公民館】&#10;一人当たり面積該当値テキスト">
          <a:extLst>
            <a:ext uri="{FF2B5EF4-FFF2-40B4-BE49-F238E27FC236}">
              <a16:creationId xmlns:a16="http://schemas.microsoft.com/office/drawing/2014/main" id="{9C8CAF1A-C588-497D-8EB2-25837069D845}"/>
            </a:ext>
          </a:extLst>
        </xdr:cNvPr>
        <xdr:cNvSpPr txBox="1"/>
      </xdr:nvSpPr>
      <xdr:spPr>
        <a:xfrm>
          <a:off x="22199600"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75692</xdr:rowOff>
    </xdr:from>
    <xdr:to>
      <xdr:col>112</xdr:col>
      <xdr:colOff>38100</xdr:colOff>
      <xdr:row>106</xdr:row>
      <xdr:rowOff>5842</xdr:rowOff>
    </xdr:to>
    <xdr:sp macro="" textlink="">
      <xdr:nvSpPr>
        <xdr:cNvPr id="933" name="楕円 932">
          <a:extLst>
            <a:ext uri="{FF2B5EF4-FFF2-40B4-BE49-F238E27FC236}">
              <a16:creationId xmlns:a16="http://schemas.microsoft.com/office/drawing/2014/main" id="{1510B489-C718-49BE-8EEC-B3E4F3B1C1D1}"/>
            </a:ext>
          </a:extLst>
        </xdr:cNvPr>
        <xdr:cNvSpPr/>
      </xdr:nvSpPr>
      <xdr:spPr>
        <a:xfrm>
          <a:off x="212725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126492</xdr:rowOff>
    </xdr:to>
    <xdr:cxnSp macro="">
      <xdr:nvCxnSpPr>
        <xdr:cNvPr id="934" name="直線コネクタ 933">
          <a:extLst>
            <a:ext uri="{FF2B5EF4-FFF2-40B4-BE49-F238E27FC236}">
              <a16:creationId xmlns:a16="http://schemas.microsoft.com/office/drawing/2014/main" id="{592B6B6A-6D33-47E4-B140-7AAE7826ECD0}"/>
            </a:ext>
          </a:extLst>
        </xdr:cNvPr>
        <xdr:cNvCxnSpPr/>
      </xdr:nvCxnSpPr>
      <xdr:spPr>
        <a:xfrm flipV="1">
          <a:off x="21323300" y="181241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66548</xdr:rowOff>
    </xdr:from>
    <xdr:to>
      <xdr:col>107</xdr:col>
      <xdr:colOff>101600</xdr:colOff>
      <xdr:row>105</xdr:row>
      <xdr:rowOff>168148</xdr:rowOff>
    </xdr:to>
    <xdr:sp macro="" textlink="">
      <xdr:nvSpPr>
        <xdr:cNvPr id="935" name="楕円 934">
          <a:extLst>
            <a:ext uri="{FF2B5EF4-FFF2-40B4-BE49-F238E27FC236}">
              <a16:creationId xmlns:a16="http://schemas.microsoft.com/office/drawing/2014/main" id="{420679D3-13E0-4BB7-B1DE-EFF1E2E72A2C}"/>
            </a:ext>
          </a:extLst>
        </xdr:cNvPr>
        <xdr:cNvSpPr/>
      </xdr:nvSpPr>
      <xdr:spPr>
        <a:xfrm>
          <a:off x="203835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117348</xdr:rowOff>
    </xdr:from>
    <xdr:to>
      <xdr:col>111</xdr:col>
      <xdr:colOff>177800</xdr:colOff>
      <xdr:row>105</xdr:row>
      <xdr:rowOff>126492</xdr:rowOff>
    </xdr:to>
    <xdr:cxnSp macro="">
      <xdr:nvCxnSpPr>
        <xdr:cNvPr id="936" name="直線コネクタ 935">
          <a:extLst>
            <a:ext uri="{FF2B5EF4-FFF2-40B4-BE49-F238E27FC236}">
              <a16:creationId xmlns:a16="http://schemas.microsoft.com/office/drawing/2014/main" id="{93A7C973-7508-4BD1-AA98-01AC264718F3}"/>
            </a:ext>
          </a:extLst>
        </xdr:cNvPr>
        <xdr:cNvCxnSpPr/>
      </xdr:nvCxnSpPr>
      <xdr:spPr>
        <a:xfrm>
          <a:off x="20434300" y="181195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937" name="楕円 936">
          <a:extLst>
            <a:ext uri="{FF2B5EF4-FFF2-40B4-BE49-F238E27FC236}">
              <a16:creationId xmlns:a16="http://schemas.microsoft.com/office/drawing/2014/main" id="{46D8A2F6-61E7-4EF5-B919-C96346B4E2D9}"/>
            </a:ext>
          </a:extLst>
        </xdr:cNvPr>
        <xdr:cNvSpPr/>
      </xdr:nvSpPr>
      <xdr:spPr>
        <a:xfrm>
          <a:off x="19494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101346</xdr:rowOff>
    </xdr:from>
    <xdr:to>
      <xdr:col>107</xdr:col>
      <xdr:colOff>50800</xdr:colOff>
      <xdr:row>105</xdr:row>
      <xdr:rowOff>117348</xdr:rowOff>
    </xdr:to>
    <xdr:cxnSp macro="">
      <xdr:nvCxnSpPr>
        <xdr:cNvPr id="938" name="直線コネクタ 937">
          <a:extLst>
            <a:ext uri="{FF2B5EF4-FFF2-40B4-BE49-F238E27FC236}">
              <a16:creationId xmlns:a16="http://schemas.microsoft.com/office/drawing/2014/main" id="{832BCBC8-D10E-4AB5-AB48-29F55D84B323}"/>
            </a:ext>
          </a:extLst>
        </xdr:cNvPr>
        <xdr:cNvCxnSpPr/>
      </xdr:nvCxnSpPr>
      <xdr:spPr>
        <a:xfrm>
          <a:off x="19545300" y="1810359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91694</xdr:rowOff>
    </xdr:from>
    <xdr:to>
      <xdr:col>98</xdr:col>
      <xdr:colOff>38100</xdr:colOff>
      <xdr:row>106</xdr:row>
      <xdr:rowOff>21844</xdr:rowOff>
    </xdr:to>
    <xdr:sp macro="" textlink="">
      <xdr:nvSpPr>
        <xdr:cNvPr id="939" name="楕円 938">
          <a:extLst>
            <a:ext uri="{FF2B5EF4-FFF2-40B4-BE49-F238E27FC236}">
              <a16:creationId xmlns:a16="http://schemas.microsoft.com/office/drawing/2014/main" id="{326865D1-1481-4EC8-BC72-426D4AA00CD4}"/>
            </a:ext>
          </a:extLst>
        </xdr:cNvPr>
        <xdr:cNvSpPr/>
      </xdr:nvSpPr>
      <xdr:spPr>
        <a:xfrm>
          <a:off x="18605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101346</xdr:rowOff>
    </xdr:from>
    <xdr:to>
      <xdr:col>102</xdr:col>
      <xdr:colOff>114300</xdr:colOff>
      <xdr:row>105</xdr:row>
      <xdr:rowOff>142494</xdr:rowOff>
    </xdr:to>
    <xdr:cxnSp macro="">
      <xdr:nvCxnSpPr>
        <xdr:cNvPr id="940" name="直線コネクタ 939">
          <a:extLst>
            <a:ext uri="{FF2B5EF4-FFF2-40B4-BE49-F238E27FC236}">
              <a16:creationId xmlns:a16="http://schemas.microsoft.com/office/drawing/2014/main" id="{D5B82890-DB20-443E-AE28-F4BA64FF47DC}"/>
            </a:ext>
          </a:extLst>
        </xdr:cNvPr>
        <xdr:cNvCxnSpPr/>
      </xdr:nvCxnSpPr>
      <xdr:spPr>
        <a:xfrm flipV="1">
          <a:off x="18656300" y="181035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941" name="n_1aveValue【公民館】&#10;一人当たり面積">
          <a:extLst>
            <a:ext uri="{FF2B5EF4-FFF2-40B4-BE49-F238E27FC236}">
              <a16:creationId xmlns:a16="http://schemas.microsoft.com/office/drawing/2014/main" id="{1EA465A9-BB03-4B44-996E-4D0D8D03271F}"/>
            </a:ext>
          </a:extLst>
        </xdr:cNvPr>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42" name="n_2aveValue【公民館】&#10;一人当たり面積">
          <a:extLst>
            <a:ext uri="{FF2B5EF4-FFF2-40B4-BE49-F238E27FC236}">
              <a16:creationId xmlns:a16="http://schemas.microsoft.com/office/drawing/2014/main" id="{DB40334E-B45D-42A6-8846-F746E0258B7F}"/>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43" name="n_3aveValue【公民館】&#10;一人当たり面積">
          <a:extLst>
            <a:ext uri="{FF2B5EF4-FFF2-40B4-BE49-F238E27FC236}">
              <a16:creationId xmlns:a16="http://schemas.microsoft.com/office/drawing/2014/main" id="{57C4B1C0-8CCC-4843-9B21-B89545EE5FD8}"/>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944" name="n_4aveValue【公民館】&#10;一人当たり面積">
          <a:extLst>
            <a:ext uri="{FF2B5EF4-FFF2-40B4-BE49-F238E27FC236}">
              <a16:creationId xmlns:a16="http://schemas.microsoft.com/office/drawing/2014/main" id="{6131A2A5-2103-4ED4-95C6-DAA46E7EC51C}"/>
            </a:ext>
          </a:extLst>
        </xdr:cNvPr>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22369</xdr:rowOff>
    </xdr:from>
    <xdr:ext cx="469744" cy="259045"/>
    <xdr:sp macro="" textlink="">
      <xdr:nvSpPr>
        <xdr:cNvPr id="945" name="n_1mainValue【公民館】&#10;一人当たり面積">
          <a:extLst>
            <a:ext uri="{FF2B5EF4-FFF2-40B4-BE49-F238E27FC236}">
              <a16:creationId xmlns:a16="http://schemas.microsoft.com/office/drawing/2014/main" id="{6449A259-57D4-4FC7-BD2C-6A0CD54626AE}"/>
            </a:ext>
          </a:extLst>
        </xdr:cNvPr>
        <xdr:cNvSpPr txBox="1"/>
      </xdr:nvSpPr>
      <xdr:spPr>
        <a:xfrm>
          <a:off x="21075727"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13225</xdr:rowOff>
    </xdr:from>
    <xdr:ext cx="469744" cy="259045"/>
    <xdr:sp macro="" textlink="">
      <xdr:nvSpPr>
        <xdr:cNvPr id="946" name="n_2mainValue【公民館】&#10;一人当たり面積">
          <a:extLst>
            <a:ext uri="{FF2B5EF4-FFF2-40B4-BE49-F238E27FC236}">
              <a16:creationId xmlns:a16="http://schemas.microsoft.com/office/drawing/2014/main" id="{E2D0A29B-CA90-4976-9C79-ABBD701DE761}"/>
            </a:ext>
          </a:extLst>
        </xdr:cNvPr>
        <xdr:cNvSpPr txBox="1"/>
      </xdr:nvSpPr>
      <xdr:spPr>
        <a:xfrm>
          <a:off x="20199427" y="178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947" name="n_3mainValue【公民館】&#10;一人当たり面積">
          <a:extLst>
            <a:ext uri="{FF2B5EF4-FFF2-40B4-BE49-F238E27FC236}">
              <a16:creationId xmlns:a16="http://schemas.microsoft.com/office/drawing/2014/main" id="{A24FDA8B-322F-431E-ADE6-5398A03CD69E}"/>
            </a:ext>
          </a:extLst>
        </xdr:cNvPr>
        <xdr:cNvSpPr txBox="1"/>
      </xdr:nvSpPr>
      <xdr:spPr>
        <a:xfrm>
          <a:off x="19310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38371</xdr:rowOff>
    </xdr:from>
    <xdr:ext cx="469744" cy="259045"/>
    <xdr:sp macro="" textlink="">
      <xdr:nvSpPr>
        <xdr:cNvPr id="948" name="n_4mainValue【公民館】&#10;一人当たり面積">
          <a:extLst>
            <a:ext uri="{FF2B5EF4-FFF2-40B4-BE49-F238E27FC236}">
              <a16:creationId xmlns:a16="http://schemas.microsoft.com/office/drawing/2014/main" id="{C579A07E-A493-4E38-8143-710369FF41A7}"/>
            </a:ext>
          </a:extLst>
        </xdr:cNvPr>
        <xdr:cNvSpPr txBox="1"/>
      </xdr:nvSpPr>
      <xdr:spPr>
        <a:xfrm>
          <a:off x="18421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1AB0A21A-C96D-4A5C-A07F-95B12EF5AD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7F9DB4A-B5F0-410F-A351-1C30A8ADB6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89D35825-BBD5-49A0-AC25-69F345BE7C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値と比較して、特に有形固定資産減価償却率が高くなっている施設は、公営住宅、児童館であり、特に低くなっている施設は、学校施設、道路、公民館である。公営住宅については、多くの施設が昭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年代までに建設されており、耐用年数である</a:t>
          </a:r>
          <a:r>
            <a:rPr kumimoji="1" lang="en-US" altLang="ja-JP" sz="1300">
              <a:solidFill>
                <a:schemeClr val="tx1"/>
              </a:solidFill>
              <a:latin typeface="ＭＳ Ｐゴシック" panose="020B0600070205080204" pitchFamily="50" charset="-128"/>
              <a:ea typeface="ＭＳ Ｐゴシック" panose="020B0600070205080204" pitchFamily="50" charset="-128"/>
            </a:rPr>
            <a:t>47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年（構造により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を大幅に経過しているか経過しつつあり、また、施設の計画的な統廃合が進んでいないことにより一人当たりの面積についても類似団体平均値と比較して大きい状況にある。学校施設は、川之江小学校や三島東中学校、新宮小中学校の建替え、妻鳥小学校や松柏小学校、関川小学校及び三島南中学校などの増改築を計画的に行った結果として、有形固定資産減価償却率は類似団体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13.5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ポイント低くなっている。道路については、市単道路改良事業や街路事業を計画的に進めている結果として、有形固定資産減価償却率は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52.1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％と、類似団体平均値と比較して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12.2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latin typeface="ＭＳ Ｐゴシック" panose="020B0600070205080204" pitchFamily="50" charset="-128"/>
              <a:ea typeface="ＭＳ Ｐゴシック" panose="020B0600070205080204" pitchFamily="50" charset="-128"/>
            </a:rPr>
            <a:t>低くなっている。その他、港湾・漁港、児童館等の施設については昨年と比して概ね同様の率となっている。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EC5A3D1-BF13-4F06-88EF-1692DB91B6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9404FA-092E-4762-A83E-C36E8029E8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4E36B0-59D7-4C37-ABEC-C7E0ABAA7CA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68D1DD2-D263-48DF-BFAF-7C8FD42E2F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0ABFED-9AE5-4677-A38C-0FF98C1F03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81170F-76C6-4B9B-AEA9-B3FAC28C2E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2F14BF9-B761-4C29-9BCC-05035C9D9F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590CA3-5C25-4043-A196-F63D2BF668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055365-E1EB-4A72-A07E-3F962A2D2A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A45A32-662B-4C2C-955D-8EE9B00177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D41711B-AB22-4A71-8574-5E0E610368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A90DEE-8933-4FD7-A201-8A29AEC918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3C1ABA-1A3E-4631-AE0F-41EC983AB8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DA1B46-51F0-4A68-9B7D-14E39F4CF8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1D4857-F34A-417C-8EE0-83A19EB329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3E34D6A-F6D0-4D1B-BA04-8A14F6DD110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5E42A9-BC8D-41DF-95C3-C4D1932F41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FA00BC-1A49-4B43-A12F-E55C93A29E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B44EC68-0316-418E-A7C4-DF6CE74E59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E17661-CE26-428A-9200-FEECE7557B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1A77A8-5738-4130-B57B-490B9ED29A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A25318-C74F-465F-A783-675CBF13153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1D6BAF-20DB-4AD7-BA93-97D9704B32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78A62E-13A9-4FE7-AB75-80A92AAAAF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3C242F-0E60-41D6-A1BB-36EFD99B65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C8A2E6-0D82-4AE9-9C4A-0FEF3006E8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C9DA49-3CCE-46E6-B373-0C794885E0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3C6A7A-9119-43D2-989F-0D5EA05A5B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0B1780-68AB-4506-8928-B1336F1214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64E7DF-D93E-4267-9FDD-E4AAB001CAB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27B211-A098-4B0C-AFDD-7776822334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2827C2-A3AA-4A17-9A8C-84C5BBB09CB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A3B499C-390A-404E-AB5C-C02758D575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4BD6ED-A226-4F71-AAC2-8107067515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436453-35B1-4B34-875C-2C5CFFCC67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7E88DD-716D-4541-AE7C-E1F32FE3A2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50EB11-1358-4ED5-AF2C-951442E6BE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8430FA-030C-4BB0-A0EE-74C73F0760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991BCC-F7F6-4EC1-886B-D6A69EF419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8DABE2-0A53-40F2-8BAB-FD5C95A6426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3E297D-2245-4A6F-A65D-9B05965602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646A68-B55A-48F2-A84B-EA9F78EDF3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F408DEF-05BE-43BC-BDEE-7512F399D30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0E47102-1D93-4836-AAA0-28281D5863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F9B0A59-1B46-40FE-9921-9B2975B6A16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BCB1913-64EB-4C67-B216-03DACD7D3F0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D5B2E15-2003-491B-A925-3444C8ED7EE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5558A3-8061-4B62-BF77-1277AD939AC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6692D1C-43E4-4ABC-9DA3-9D60306A887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542FDE-8383-4899-BFC8-5E4227816EA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AB771C-29AC-4F79-87A3-CC4720B209E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80B060-4EC7-4C85-8443-81CEC041303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B663F5E-728B-4039-BDE8-2543DC844C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9BFF6C9-3F08-4C83-996A-B24E46CEFC1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01BDA53-F626-45E7-A9D5-6F6C51562D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FEDC0D4-FEDF-4126-847E-3ACE90498F00}"/>
            </a:ext>
          </a:extLst>
        </xdr:cNvPr>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6C18F86B-67CD-48EE-B221-7B030855ADF2}"/>
            </a:ext>
          </a:extLst>
        </xdr:cNvPr>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DB3945E1-7757-4599-B27A-660B607AC6AF}"/>
            </a:ext>
          </a:extLst>
        </xdr:cNvPr>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F8C8A162-44FC-4E76-9B86-AB86105151C8}"/>
            </a:ext>
          </a:extLst>
        </xdr:cNvPr>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9FF95531-2645-4DDB-8CAA-1D4674E43034}"/>
            </a:ext>
          </a:extLst>
        </xdr:cNvPr>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BE6B2F89-FF6A-4D19-BD07-2619E172969C}"/>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AD0F661F-C9AC-4E7A-AE14-2951F6CD7B72}"/>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E7EE4C00-0F98-4C7B-A48B-ACD547E73566}"/>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6125E0B1-D147-4500-B037-4E59F6C4F3EF}"/>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04B6CB0D-DBB2-46DA-B040-3A39E4DDFF25}"/>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6F3725D9-0061-4B3F-B6A3-48F6C3051FE7}"/>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32DB7B-97C7-4B05-ACC9-5E0E7E2854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219029-0D17-48F0-B111-15A3BEAAB12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EC0562-BEF4-4DA4-BAAB-D5F901FAF7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41DA3E4-89B1-474D-AD5D-AB5E05039C1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BBF289-9E12-44A8-B1BF-EFEDA9A0D1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a:extLst>
            <a:ext uri="{FF2B5EF4-FFF2-40B4-BE49-F238E27FC236}">
              <a16:creationId xmlns:a16="http://schemas.microsoft.com/office/drawing/2014/main" id="{8610E8DB-78D0-4790-BBF1-02EA58F08D47}"/>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91457</xdr:rowOff>
    </xdr:from>
    <xdr:ext cx="405111" cy="259045"/>
    <xdr:sp macro="" textlink="">
      <xdr:nvSpPr>
        <xdr:cNvPr id="74" name="【図書館】&#10;有形固定資産減価償却率該当値テキスト">
          <a:extLst>
            <a:ext uri="{FF2B5EF4-FFF2-40B4-BE49-F238E27FC236}">
              <a16:creationId xmlns:a16="http://schemas.microsoft.com/office/drawing/2014/main" id="{C99B3515-624A-4D40-9D52-0E5690A668D3}"/>
            </a:ext>
          </a:extLst>
        </xdr:cNvPr>
        <xdr:cNvSpPr txBox="1"/>
      </xdr:nvSpPr>
      <xdr:spPr>
        <a:xfrm>
          <a:off x="4673600"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5" name="楕円 74">
          <a:extLst>
            <a:ext uri="{FF2B5EF4-FFF2-40B4-BE49-F238E27FC236}">
              <a16:creationId xmlns:a16="http://schemas.microsoft.com/office/drawing/2014/main" id="{EDD7C37F-B262-4DFD-A9F3-DA5D64E336D6}"/>
            </a:ext>
          </a:extLst>
        </xdr:cNvPr>
        <xdr:cNvSpPr/>
      </xdr:nvSpPr>
      <xdr:spPr>
        <a:xfrm>
          <a:off x="3746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121920</xdr:rowOff>
    </xdr:from>
    <xdr:to>
      <xdr:col>24</xdr:col>
      <xdr:colOff>63500</xdr:colOff>
      <xdr:row>37</xdr:row>
      <xdr:rowOff>163830</xdr:rowOff>
    </xdr:to>
    <xdr:cxnSp macro="">
      <xdr:nvCxnSpPr>
        <xdr:cNvPr id="76" name="直線コネクタ 75">
          <a:extLst>
            <a:ext uri="{FF2B5EF4-FFF2-40B4-BE49-F238E27FC236}">
              <a16:creationId xmlns:a16="http://schemas.microsoft.com/office/drawing/2014/main" id="{50A57ACF-CD24-4383-8568-9EC0849B848A}"/>
            </a:ext>
          </a:extLst>
        </xdr:cNvPr>
        <xdr:cNvCxnSpPr/>
      </xdr:nvCxnSpPr>
      <xdr:spPr>
        <a:xfrm>
          <a:off x="3797300" y="64655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27305</xdr:rowOff>
    </xdr:from>
    <xdr:to>
      <xdr:col>15</xdr:col>
      <xdr:colOff>101600</xdr:colOff>
      <xdr:row>37</xdr:row>
      <xdr:rowOff>128905</xdr:rowOff>
    </xdr:to>
    <xdr:sp macro="" textlink="">
      <xdr:nvSpPr>
        <xdr:cNvPr id="77" name="楕円 76">
          <a:extLst>
            <a:ext uri="{FF2B5EF4-FFF2-40B4-BE49-F238E27FC236}">
              <a16:creationId xmlns:a16="http://schemas.microsoft.com/office/drawing/2014/main" id="{37A0BEE9-7936-4482-AAAA-1EE8E882BC6C}"/>
            </a:ext>
          </a:extLst>
        </xdr:cNvPr>
        <xdr:cNvSpPr/>
      </xdr:nvSpPr>
      <xdr:spPr>
        <a:xfrm>
          <a:off x="2857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121920</xdr:rowOff>
    </xdr:to>
    <xdr:cxnSp macro="">
      <xdr:nvCxnSpPr>
        <xdr:cNvPr id="78" name="直線コネクタ 77">
          <a:extLst>
            <a:ext uri="{FF2B5EF4-FFF2-40B4-BE49-F238E27FC236}">
              <a16:creationId xmlns:a16="http://schemas.microsoft.com/office/drawing/2014/main" id="{FB75BEF6-F376-43D4-AEB8-AAC7212B4B26}"/>
            </a:ext>
          </a:extLst>
        </xdr:cNvPr>
        <xdr:cNvCxnSpPr/>
      </xdr:nvCxnSpPr>
      <xdr:spPr>
        <a:xfrm>
          <a:off x="2908300" y="6421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9" name="楕円 78">
          <a:extLst>
            <a:ext uri="{FF2B5EF4-FFF2-40B4-BE49-F238E27FC236}">
              <a16:creationId xmlns:a16="http://schemas.microsoft.com/office/drawing/2014/main" id="{6AD2B9AF-847D-45F5-BB32-3EB4054E4A91}"/>
            </a:ext>
          </a:extLst>
        </xdr:cNvPr>
        <xdr:cNvSpPr/>
      </xdr:nvSpPr>
      <xdr:spPr>
        <a:xfrm>
          <a:off x="1968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32385</xdr:rowOff>
    </xdr:from>
    <xdr:to>
      <xdr:col>15</xdr:col>
      <xdr:colOff>50800</xdr:colOff>
      <xdr:row>37</xdr:row>
      <xdr:rowOff>78105</xdr:rowOff>
    </xdr:to>
    <xdr:cxnSp macro="">
      <xdr:nvCxnSpPr>
        <xdr:cNvPr id="80" name="直線コネクタ 79">
          <a:extLst>
            <a:ext uri="{FF2B5EF4-FFF2-40B4-BE49-F238E27FC236}">
              <a16:creationId xmlns:a16="http://schemas.microsoft.com/office/drawing/2014/main" id="{8B465CAB-E1A3-42D6-BAB2-06901698BF0F}"/>
            </a:ext>
          </a:extLst>
        </xdr:cNvPr>
        <xdr:cNvCxnSpPr/>
      </xdr:nvCxnSpPr>
      <xdr:spPr>
        <a:xfrm>
          <a:off x="2019300" y="63760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a:extLst>
            <a:ext uri="{FF2B5EF4-FFF2-40B4-BE49-F238E27FC236}">
              <a16:creationId xmlns:a16="http://schemas.microsoft.com/office/drawing/2014/main" id="{1DA8C14A-4453-4FCE-BE53-06036979923C}"/>
            </a:ext>
          </a:extLst>
        </xdr:cNvPr>
        <xdr:cNvSpPr/>
      </xdr:nvSpPr>
      <xdr:spPr>
        <a:xfrm>
          <a:off x="1079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37</xdr:row>
      <xdr:rowOff>32385</xdr:rowOff>
    </xdr:to>
    <xdr:cxnSp macro="">
      <xdr:nvCxnSpPr>
        <xdr:cNvPr id="82" name="直線コネクタ 81">
          <a:extLst>
            <a:ext uri="{FF2B5EF4-FFF2-40B4-BE49-F238E27FC236}">
              <a16:creationId xmlns:a16="http://schemas.microsoft.com/office/drawing/2014/main" id="{3DC52F70-2414-4729-8BC4-88EFA5EDF9FC}"/>
            </a:ext>
          </a:extLst>
        </xdr:cNvPr>
        <xdr:cNvCxnSpPr/>
      </xdr:nvCxnSpPr>
      <xdr:spPr>
        <a:xfrm>
          <a:off x="1130300" y="63303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DA8D5011-2193-4DC7-B4A1-9B9797B46F20}"/>
            </a:ext>
          </a:extLst>
        </xdr:cNvPr>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A1EAE133-AF39-45B9-B77F-35F906670E87}"/>
            </a:ext>
          </a:extLst>
        </xdr:cNvPr>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8C4CA1FC-F86D-4ABE-A8A6-CC67B074C2EA}"/>
            </a:ext>
          </a:extLst>
        </xdr:cNvPr>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021BEF11-CD98-4B3F-BE08-5F4B9029994B}"/>
            </a:ext>
          </a:extLst>
        </xdr:cNvPr>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7" name="n_1mainValue【図書館】&#10;有形固定資産減価償却率">
          <a:extLst>
            <a:ext uri="{FF2B5EF4-FFF2-40B4-BE49-F238E27FC236}">
              <a16:creationId xmlns:a16="http://schemas.microsoft.com/office/drawing/2014/main" id="{2CE61A46-1737-4495-9E5A-9BC5F947DDAE}"/>
            </a:ext>
          </a:extLst>
        </xdr:cNvPr>
        <xdr:cNvSpPr txBox="1"/>
      </xdr:nvSpPr>
      <xdr:spPr>
        <a:xfrm>
          <a:off x="3582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120032</xdr:rowOff>
    </xdr:from>
    <xdr:ext cx="405111" cy="259045"/>
    <xdr:sp macro="" textlink="">
      <xdr:nvSpPr>
        <xdr:cNvPr id="88" name="n_2mainValue【図書館】&#10;有形固定資産減価償却率">
          <a:extLst>
            <a:ext uri="{FF2B5EF4-FFF2-40B4-BE49-F238E27FC236}">
              <a16:creationId xmlns:a16="http://schemas.microsoft.com/office/drawing/2014/main" id="{BAB4D4B1-D37B-4457-BE4C-F59C741EB318}"/>
            </a:ext>
          </a:extLst>
        </xdr:cNvPr>
        <xdr:cNvSpPr txBox="1"/>
      </xdr:nvSpPr>
      <xdr:spPr>
        <a:xfrm>
          <a:off x="2705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74312</xdr:rowOff>
    </xdr:from>
    <xdr:ext cx="405111" cy="259045"/>
    <xdr:sp macro="" textlink="">
      <xdr:nvSpPr>
        <xdr:cNvPr id="89" name="n_3mainValue【図書館】&#10;有形固定資産減価償却率">
          <a:extLst>
            <a:ext uri="{FF2B5EF4-FFF2-40B4-BE49-F238E27FC236}">
              <a16:creationId xmlns:a16="http://schemas.microsoft.com/office/drawing/2014/main" id="{254E08F6-EA61-4A06-8773-7DF726840ABD}"/>
            </a:ext>
          </a:extLst>
        </xdr:cNvPr>
        <xdr:cNvSpPr txBox="1"/>
      </xdr:nvSpPr>
      <xdr:spPr>
        <a:xfrm>
          <a:off x="1816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28592</xdr:rowOff>
    </xdr:from>
    <xdr:ext cx="405111" cy="259045"/>
    <xdr:sp macro="" textlink="">
      <xdr:nvSpPr>
        <xdr:cNvPr id="90" name="n_4mainValue【図書館】&#10;有形固定資産減価償却率">
          <a:extLst>
            <a:ext uri="{FF2B5EF4-FFF2-40B4-BE49-F238E27FC236}">
              <a16:creationId xmlns:a16="http://schemas.microsoft.com/office/drawing/2014/main" id="{F1164379-6DC6-4269-ABBD-E03452173EF8}"/>
            </a:ext>
          </a:extLst>
        </xdr:cNvPr>
        <xdr:cNvSpPr txBox="1"/>
      </xdr:nvSpPr>
      <xdr:spPr>
        <a:xfrm>
          <a:off x="9277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754F5A-15D2-41F4-9DB6-67C087A03A1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E36F364-53D6-4815-A294-C6C0E9716F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3C61338-3600-4D48-9955-76F316AB9C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A52B514-3C61-4473-8FB9-AB64298F9AC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1CF44E1-4211-4142-B9CE-6AEA28E8C9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42D07E3-E0C2-4D94-8072-95BC23285D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CD03509-D0C2-4426-9C36-37BB2B476D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B7B6809-51AA-4A69-A876-8E6E2F5ACAA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A8D56C-1EF8-4BEC-8DCD-C56ED15C72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A198860-EF6B-48B6-9863-EECE436C5D9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C11C6F3-E580-4644-8C31-877548ECA1F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50BF1F6-680F-4679-A58B-1A39BD5EB6D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B5758FF-3647-4B4C-96C3-AB59A9FADD6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BC1935E7-6B2F-4517-AC74-73933A4CF1A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4BF3AFD-7ED4-4948-BAA8-B6234C9730E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A045075D-733B-426E-878F-3A5BB3DABB6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6B6F897-A443-4E3E-A0D8-2DE61356BB1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B59DCAD4-CC03-4521-9F4C-B4756B2CD5B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ECB2E39-D5D3-4C8A-8F67-5E894EACD64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41879CAC-7B32-4696-AD23-8F1E1A8BF78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C9036BA-BB2A-448A-8C28-FF4E49652BC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4188076E-F56F-4F76-A32B-AA90F7A97EE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74EFFC25-94EE-4913-A990-1422912CC6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15B3F0D9-D432-40BC-B8D6-597DB24E0C1E}"/>
            </a:ext>
          </a:extLst>
        </xdr:cNvPr>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C8FEB520-0A25-49D9-A88E-DFE9F3873308}"/>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29F0CCB2-876B-441D-862C-2A8433266699}"/>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AB929477-63B6-435A-9C24-EC0B72F40DD1}"/>
            </a:ext>
          </a:extLst>
        </xdr:cNvPr>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8A83E7E4-4881-45DE-97B5-C7515DF0A642}"/>
            </a:ext>
          </a:extLst>
        </xdr:cNvPr>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5B67FB4B-6166-4AAC-ADB4-2F117DEF00F1}"/>
            </a:ext>
          </a:extLst>
        </xdr:cNvPr>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3C8614DC-74CE-4332-B7DD-F94793CB25C9}"/>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9E58DE32-A34D-4C0A-994A-7BFAA1CA9859}"/>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7F0390F1-632B-4D93-8A84-649F06F77553}"/>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2302DB44-C735-46AA-AAAD-D312ECE4ED29}"/>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A33558CF-22D2-4677-B559-56248A1C21B1}"/>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1777527-C79B-461B-9AD7-F2EA359CFB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8BC71E-C6BC-400A-AA65-0CFFA42FBCF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2A3EE9-4ED7-4F9B-B6A2-AA8282F08A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4FAB68-A6CA-4E4C-ADCA-C3897E8099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B25A54B-383E-4827-8B91-6B79D1EFDC2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130" name="楕円 129">
          <a:extLst>
            <a:ext uri="{FF2B5EF4-FFF2-40B4-BE49-F238E27FC236}">
              <a16:creationId xmlns:a16="http://schemas.microsoft.com/office/drawing/2014/main" id="{B7AF6874-2FBF-4690-830B-5CAAD08CCC3D}"/>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168927</xdr:rowOff>
    </xdr:from>
    <xdr:ext cx="469744" cy="259045"/>
    <xdr:sp macro="" textlink="">
      <xdr:nvSpPr>
        <xdr:cNvPr id="131" name="【図書館】&#10;一人当たり面積該当値テキスト">
          <a:extLst>
            <a:ext uri="{FF2B5EF4-FFF2-40B4-BE49-F238E27FC236}">
              <a16:creationId xmlns:a16="http://schemas.microsoft.com/office/drawing/2014/main" id="{B0B3743B-EB11-4C7E-813B-6A3E691E69F4}"/>
            </a:ext>
          </a:extLst>
        </xdr:cNvPr>
        <xdr:cNvSpPr txBox="1"/>
      </xdr:nvSpPr>
      <xdr:spPr>
        <a:xfrm>
          <a:off x="10515600"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132" name="楕円 131">
          <a:extLst>
            <a:ext uri="{FF2B5EF4-FFF2-40B4-BE49-F238E27FC236}">
              <a16:creationId xmlns:a16="http://schemas.microsoft.com/office/drawing/2014/main" id="{F5AE1E5D-0B2C-48BC-A285-C641CBBFBDDB}"/>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25400</xdr:rowOff>
    </xdr:from>
    <xdr:to>
      <xdr:col>55</xdr:col>
      <xdr:colOff>0</xdr:colOff>
      <xdr:row>38</xdr:row>
      <xdr:rowOff>25400</xdr:rowOff>
    </xdr:to>
    <xdr:cxnSp macro="">
      <xdr:nvCxnSpPr>
        <xdr:cNvPr id="133" name="直線コネクタ 132">
          <a:extLst>
            <a:ext uri="{FF2B5EF4-FFF2-40B4-BE49-F238E27FC236}">
              <a16:creationId xmlns:a16="http://schemas.microsoft.com/office/drawing/2014/main" id="{CE7AB13E-8D4C-4A8C-85AB-C6BFF3A7C91B}"/>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4" name="楕円 133">
          <a:extLst>
            <a:ext uri="{FF2B5EF4-FFF2-40B4-BE49-F238E27FC236}">
              <a16:creationId xmlns:a16="http://schemas.microsoft.com/office/drawing/2014/main" id="{C1B1A2E2-9C43-407F-A74D-D763136A5F2A}"/>
            </a:ext>
          </a:extLst>
        </xdr:cNvPr>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38100</xdr:rowOff>
    </xdr:to>
    <xdr:cxnSp macro="">
      <xdr:nvCxnSpPr>
        <xdr:cNvPr id="135" name="直線コネクタ 134">
          <a:extLst>
            <a:ext uri="{FF2B5EF4-FFF2-40B4-BE49-F238E27FC236}">
              <a16:creationId xmlns:a16="http://schemas.microsoft.com/office/drawing/2014/main" id="{A03B5959-FB27-42A3-B711-5EB854430531}"/>
            </a:ext>
          </a:extLst>
        </xdr:cNvPr>
        <xdr:cNvCxnSpPr/>
      </xdr:nvCxnSpPr>
      <xdr:spPr>
        <a:xfrm flipV="1">
          <a:off x="8750300" y="654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6" name="楕円 135">
          <a:extLst>
            <a:ext uri="{FF2B5EF4-FFF2-40B4-BE49-F238E27FC236}">
              <a16:creationId xmlns:a16="http://schemas.microsoft.com/office/drawing/2014/main" id="{3BEC97CF-BA71-4F56-A4F5-1A2B686141CD}"/>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38100</xdr:rowOff>
    </xdr:from>
    <xdr:to>
      <xdr:col>45</xdr:col>
      <xdr:colOff>177800</xdr:colOff>
      <xdr:row>38</xdr:row>
      <xdr:rowOff>50800</xdr:rowOff>
    </xdr:to>
    <xdr:cxnSp macro="">
      <xdr:nvCxnSpPr>
        <xdr:cNvPr id="137" name="直線コネクタ 136">
          <a:extLst>
            <a:ext uri="{FF2B5EF4-FFF2-40B4-BE49-F238E27FC236}">
              <a16:creationId xmlns:a16="http://schemas.microsoft.com/office/drawing/2014/main" id="{1545F56F-E7E0-498A-BA93-775A154B7146}"/>
            </a:ext>
          </a:extLst>
        </xdr:cNvPr>
        <xdr:cNvCxnSpPr/>
      </xdr:nvCxnSpPr>
      <xdr:spPr>
        <a:xfrm flipV="1">
          <a:off x="7861300" y="655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0</xdr:rowOff>
    </xdr:from>
    <xdr:to>
      <xdr:col>36</xdr:col>
      <xdr:colOff>165100</xdr:colOff>
      <xdr:row>38</xdr:row>
      <xdr:rowOff>101600</xdr:rowOff>
    </xdr:to>
    <xdr:sp macro="" textlink="">
      <xdr:nvSpPr>
        <xdr:cNvPr id="138" name="楕円 137">
          <a:extLst>
            <a:ext uri="{FF2B5EF4-FFF2-40B4-BE49-F238E27FC236}">
              <a16:creationId xmlns:a16="http://schemas.microsoft.com/office/drawing/2014/main" id="{18716326-54A2-42DA-958E-C1408F3B6B73}"/>
            </a:ext>
          </a:extLst>
        </xdr:cNvPr>
        <xdr:cNvSpPr/>
      </xdr:nvSpPr>
      <xdr:spPr>
        <a:xfrm>
          <a:off x="6921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50800</xdr:rowOff>
    </xdr:to>
    <xdr:cxnSp macro="">
      <xdr:nvCxnSpPr>
        <xdr:cNvPr id="139" name="直線コネクタ 138">
          <a:extLst>
            <a:ext uri="{FF2B5EF4-FFF2-40B4-BE49-F238E27FC236}">
              <a16:creationId xmlns:a16="http://schemas.microsoft.com/office/drawing/2014/main" id="{2F457EC9-BA77-471D-8E31-A7877DB85795}"/>
            </a:ext>
          </a:extLst>
        </xdr:cNvPr>
        <xdr:cNvCxnSpPr/>
      </xdr:nvCxnSpPr>
      <xdr:spPr>
        <a:xfrm>
          <a:off x="6972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FC00BBE5-AA96-4597-A834-10DFE3F488D1}"/>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E31DB220-2DB7-4728-B1A8-3284AB9A2B7E}"/>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D4D043C8-D683-4F7A-889E-1F118F80F6A5}"/>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B64E4FDC-9B24-475E-927B-51708C68773A}"/>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92727</xdr:rowOff>
    </xdr:from>
    <xdr:ext cx="469744" cy="259045"/>
    <xdr:sp macro="" textlink="">
      <xdr:nvSpPr>
        <xdr:cNvPr id="144" name="n_1mainValue【図書館】&#10;一人当たり面積">
          <a:extLst>
            <a:ext uri="{FF2B5EF4-FFF2-40B4-BE49-F238E27FC236}">
              <a16:creationId xmlns:a16="http://schemas.microsoft.com/office/drawing/2014/main" id="{9E45AC6A-3F65-4B44-A123-8BAB8BE90FAD}"/>
            </a:ext>
          </a:extLst>
        </xdr:cNvPr>
        <xdr:cNvSpPr txBox="1"/>
      </xdr:nvSpPr>
      <xdr:spPr>
        <a:xfrm>
          <a:off x="93917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5" name="n_2mainValue【図書館】&#10;一人当たり面積">
          <a:extLst>
            <a:ext uri="{FF2B5EF4-FFF2-40B4-BE49-F238E27FC236}">
              <a16:creationId xmlns:a16="http://schemas.microsoft.com/office/drawing/2014/main" id="{32358C6F-AEB7-49A8-94CD-A84974E9D10D}"/>
            </a:ext>
          </a:extLst>
        </xdr:cNvPr>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118127</xdr:rowOff>
    </xdr:from>
    <xdr:ext cx="469744" cy="259045"/>
    <xdr:sp macro="" textlink="">
      <xdr:nvSpPr>
        <xdr:cNvPr id="146" name="n_3mainValue【図書館】&#10;一人当たり面積">
          <a:extLst>
            <a:ext uri="{FF2B5EF4-FFF2-40B4-BE49-F238E27FC236}">
              <a16:creationId xmlns:a16="http://schemas.microsoft.com/office/drawing/2014/main" id="{0916891B-51DF-42D7-B043-75AE68943836}"/>
            </a:ext>
          </a:extLst>
        </xdr:cNvPr>
        <xdr:cNvSpPr txBox="1"/>
      </xdr:nvSpPr>
      <xdr:spPr>
        <a:xfrm>
          <a:off x="7626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118127</xdr:rowOff>
    </xdr:from>
    <xdr:ext cx="469744" cy="259045"/>
    <xdr:sp macro="" textlink="">
      <xdr:nvSpPr>
        <xdr:cNvPr id="147" name="n_4mainValue【図書館】&#10;一人当たり面積">
          <a:extLst>
            <a:ext uri="{FF2B5EF4-FFF2-40B4-BE49-F238E27FC236}">
              <a16:creationId xmlns:a16="http://schemas.microsoft.com/office/drawing/2014/main" id="{43CA34FE-7EF5-4DDB-994F-DD6E34D77BF5}"/>
            </a:ext>
          </a:extLst>
        </xdr:cNvPr>
        <xdr:cNvSpPr txBox="1"/>
      </xdr:nvSpPr>
      <xdr:spPr>
        <a:xfrm>
          <a:off x="6737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549D856-51DE-4560-89E7-58B449A6DD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9D25E97-4B65-4DF0-B253-ED01FE3F01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E37367C-1EBE-44D7-8DBF-CC13F9E25F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031A0FF-E0B1-443A-B95D-D0CC6C6FE6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A2E9DD2-3C34-4F70-88CD-F6A510ED37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9C2B772-A380-476D-8100-E0CC5DC589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9863B96-D928-4C81-B3FE-59AE2CC1187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AA63F85-D095-4B3E-8805-2F6FA13774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99D6992-93FC-4367-9119-9FCE2BF51A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051BDDA-7DBF-440C-9A93-A5EECAF5939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0280756-0AEB-4D3A-A14B-1ACE6B3180F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3E702F8-8E86-4821-90E8-54C7480BFA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B52A0EF-7E5F-4366-8C2E-2EEE32BB9E3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7202DB6-E57C-42C5-93AC-E0524B449EB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8B26613-A8C2-4953-A001-492B2FE79B8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E632CCC-718A-41E3-9D68-51F78666197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CE92E3D2-4D08-4A85-B006-F5D4C6FDEAA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CFC11DA-882F-4322-9370-33F01B42E1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73CC920-A734-4AB8-8DF7-E5936D1803D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DAF1124E-2A8B-44EB-8C9E-99373DFA79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A4573E3A-0294-445F-AD14-D83A1F8AAC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118EC76-96B2-4FA8-A58D-88C74F9336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6003121-1DB2-4301-8AA6-043AC225BF2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A7EE6097-1587-4BA1-B31E-9093752C3A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18259A0B-E439-47E0-A3F9-F469F8B0DC06}"/>
            </a:ext>
          </a:extLst>
        </xdr:cNvPr>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46369959-9005-44D8-AA55-56E3C4C38493}"/>
            </a:ext>
          </a:extLst>
        </xdr:cNvPr>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A603C52E-674F-4648-822C-FCF91C9DD343}"/>
            </a:ext>
          </a:extLst>
        </xdr:cNvPr>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F7B43B8-B535-4444-BB28-FA351A5729BE}"/>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7C7BCB6F-26A5-44A1-BF21-470345087F87}"/>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2DB3C727-6CC9-4AD3-BC52-30BF7B5608C7}"/>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50ED6D50-1F9F-4F29-8F6A-9ADD96C68BD1}"/>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4FEFCE8B-AB12-4D16-92B5-BF0E4BC1E5DA}"/>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6D200438-CF3E-47D9-AE4E-9012F2E8235F}"/>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7C63DAB1-E26F-4A57-AE21-602ED62C9DFB}"/>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A205E8DB-15C1-49C4-9909-E9E441EEEEB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BD1C18-75EF-4B1D-B50C-275AC90F45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F2C7D9-7FFD-4F2E-A64F-ACCACE7951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58D8A0F-2476-4332-81CF-6F91792C56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058A94-12EA-44E2-8B8F-ACD7A616B3B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7CF5DCF-2120-4695-9235-FD926DE1EF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88" name="楕円 187">
          <a:extLst>
            <a:ext uri="{FF2B5EF4-FFF2-40B4-BE49-F238E27FC236}">
              <a16:creationId xmlns:a16="http://schemas.microsoft.com/office/drawing/2014/main" id="{EDEF6697-D3D8-43D4-92C1-78099E272752}"/>
            </a:ext>
          </a:extLst>
        </xdr:cNvPr>
        <xdr:cNvSpPr/>
      </xdr:nvSpPr>
      <xdr:spPr>
        <a:xfrm>
          <a:off x="45847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158132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B9901A1-A746-4CC8-89AC-4291B8BBF460}"/>
            </a:ext>
          </a:extLst>
        </xdr:cNvPr>
        <xdr:cNvSpPr txBox="1"/>
      </xdr:nvSpPr>
      <xdr:spPr>
        <a:xfrm>
          <a:off x="4673600"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141605</xdr:rowOff>
    </xdr:from>
    <xdr:to>
      <xdr:col>20</xdr:col>
      <xdr:colOff>38100</xdr:colOff>
      <xdr:row>61</xdr:row>
      <xdr:rowOff>71755</xdr:rowOff>
    </xdr:to>
    <xdr:sp macro="" textlink="">
      <xdr:nvSpPr>
        <xdr:cNvPr id="190" name="楕円 189">
          <a:extLst>
            <a:ext uri="{FF2B5EF4-FFF2-40B4-BE49-F238E27FC236}">
              <a16:creationId xmlns:a16="http://schemas.microsoft.com/office/drawing/2014/main" id="{5EE33860-83D7-4EFC-8E91-4BC36BEC3F64}"/>
            </a:ext>
          </a:extLst>
        </xdr:cNvPr>
        <xdr:cNvSpPr/>
      </xdr:nvSpPr>
      <xdr:spPr>
        <a:xfrm>
          <a:off x="3746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20955</xdr:rowOff>
    </xdr:from>
    <xdr:to>
      <xdr:col>24</xdr:col>
      <xdr:colOff>63500</xdr:colOff>
      <xdr:row>61</xdr:row>
      <xdr:rowOff>59055</xdr:rowOff>
    </xdr:to>
    <xdr:cxnSp macro="">
      <xdr:nvCxnSpPr>
        <xdr:cNvPr id="191" name="直線コネクタ 190">
          <a:extLst>
            <a:ext uri="{FF2B5EF4-FFF2-40B4-BE49-F238E27FC236}">
              <a16:creationId xmlns:a16="http://schemas.microsoft.com/office/drawing/2014/main" id="{7DA1A822-AD0C-499B-BB6A-54F356EED4CF}"/>
            </a:ext>
          </a:extLst>
        </xdr:cNvPr>
        <xdr:cNvCxnSpPr/>
      </xdr:nvCxnSpPr>
      <xdr:spPr>
        <a:xfrm>
          <a:off x="3797300" y="104794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99695</xdr:rowOff>
    </xdr:from>
    <xdr:to>
      <xdr:col>15</xdr:col>
      <xdr:colOff>101600</xdr:colOff>
      <xdr:row>61</xdr:row>
      <xdr:rowOff>29845</xdr:rowOff>
    </xdr:to>
    <xdr:sp macro="" textlink="">
      <xdr:nvSpPr>
        <xdr:cNvPr id="192" name="楕円 191">
          <a:extLst>
            <a:ext uri="{FF2B5EF4-FFF2-40B4-BE49-F238E27FC236}">
              <a16:creationId xmlns:a16="http://schemas.microsoft.com/office/drawing/2014/main" id="{15AF606D-70E5-40AC-A845-EE2C77AB7C77}"/>
            </a:ext>
          </a:extLst>
        </xdr:cNvPr>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150495</xdr:rowOff>
    </xdr:from>
    <xdr:to>
      <xdr:col>19</xdr:col>
      <xdr:colOff>177800</xdr:colOff>
      <xdr:row>61</xdr:row>
      <xdr:rowOff>20955</xdr:rowOff>
    </xdr:to>
    <xdr:cxnSp macro="">
      <xdr:nvCxnSpPr>
        <xdr:cNvPr id="193" name="直線コネクタ 192">
          <a:extLst>
            <a:ext uri="{FF2B5EF4-FFF2-40B4-BE49-F238E27FC236}">
              <a16:creationId xmlns:a16="http://schemas.microsoft.com/office/drawing/2014/main" id="{9217BF2A-B2AC-492B-9DC0-A100CD685618}"/>
            </a:ext>
          </a:extLst>
        </xdr:cNvPr>
        <xdr:cNvCxnSpPr/>
      </xdr:nvCxnSpPr>
      <xdr:spPr>
        <a:xfrm>
          <a:off x="2908300" y="10437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4" name="楕円 193">
          <a:extLst>
            <a:ext uri="{FF2B5EF4-FFF2-40B4-BE49-F238E27FC236}">
              <a16:creationId xmlns:a16="http://schemas.microsoft.com/office/drawing/2014/main" id="{20FD87D8-F13E-4328-8D1A-64BB6EF4C439}"/>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150495</xdr:rowOff>
    </xdr:to>
    <xdr:cxnSp macro="">
      <xdr:nvCxnSpPr>
        <xdr:cNvPr id="195" name="直線コネクタ 194">
          <a:extLst>
            <a:ext uri="{FF2B5EF4-FFF2-40B4-BE49-F238E27FC236}">
              <a16:creationId xmlns:a16="http://schemas.microsoft.com/office/drawing/2014/main" id="{7E11D0E0-10C3-42CE-9652-10B0CF268FB2}"/>
            </a:ext>
          </a:extLst>
        </xdr:cNvPr>
        <xdr:cNvCxnSpPr/>
      </xdr:nvCxnSpPr>
      <xdr:spPr>
        <a:xfrm>
          <a:off x="2019300" y="1040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6" name="楕円 195">
          <a:extLst>
            <a:ext uri="{FF2B5EF4-FFF2-40B4-BE49-F238E27FC236}">
              <a16:creationId xmlns:a16="http://schemas.microsoft.com/office/drawing/2014/main" id="{BC7B0475-24F4-43BF-A14F-E341726054FF}"/>
            </a:ext>
          </a:extLst>
        </xdr:cNvPr>
        <xdr:cNvSpPr/>
      </xdr:nvSpPr>
      <xdr:spPr>
        <a:xfrm>
          <a:off x="1079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70485</xdr:rowOff>
    </xdr:from>
    <xdr:to>
      <xdr:col>10</xdr:col>
      <xdr:colOff>114300</xdr:colOff>
      <xdr:row>60</xdr:row>
      <xdr:rowOff>114300</xdr:rowOff>
    </xdr:to>
    <xdr:cxnSp macro="">
      <xdr:nvCxnSpPr>
        <xdr:cNvPr id="197" name="直線コネクタ 196">
          <a:extLst>
            <a:ext uri="{FF2B5EF4-FFF2-40B4-BE49-F238E27FC236}">
              <a16:creationId xmlns:a16="http://schemas.microsoft.com/office/drawing/2014/main" id="{AB70A565-BE70-43D3-A4B2-A6ABF158BBDB}"/>
            </a:ext>
          </a:extLst>
        </xdr:cNvPr>
        <xdr:cNvCxnSpPr/>
      </xdr:nvCxnSpPr>
      <xdr:spPr>
        <a:xfrm>
          <a:off x="1130300" y="103574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33319109-EF50-4222-A5D7-7CB1FE0CB5B4}"/>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A62C57C1-57FA-4B85-80ED-1BFE91BCAD7C}"/>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F8CFE98D-1D0D-414F-87F9-060077E25AD9}"/>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A21FFA18-13FF-4C78-94F6-187A87CE64F3}"/>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62882</xdr:rowOff>
    </xdr:from>
    <xdr:ext cx="405111" cy="259045"/>
    <xdr:sp macro="" textlink="">
      <xdr:nvSpPr>
        <xdr:cNvPr id="202" name="n_1mainValue【体育館・プール】&#10;有形固定資産減価償却率">
          <a:extLst>
            <a:ext uri="{FF2B5EF4-FFF2-40B4-BE49-F238E27FC236}">
              <a16:creationId xmlns:a16="http://schemas.microsoft.com/office/drawing/2014/main" id="{5DF9CF83-8BF3-4D24-947D-780A93956ED3}"/>
            </a:ext>
          </a:extLst>
        </xdr:cNvPr>
        <xdr:cNvSpPr txBox="1"/>
      </xdr:nvSpPr>
      <xdr:spPr>
        <a:xfrm>
          <a:off x="3582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20972</xdr:rowOff>
    </xdr:from>
    <xdr:ext cx="405111" cy="259045"/>
    <xdr:sp macro="" textlink="">
      <xdr:nvSpPr>
        <xdr:cNvPr id="203" name="n_2mainValue【体育館・プール】&#10;有形固定資産減価償却率">
          <a:extLst>
            <a:ext uri="{FF2B5EF4-FFF2-40B4-BE49-F238E27FC236}">
              <a16:creationId xmlns:a16="http://schemas.microsoft.com/office/drawing/2014/main" id="{BFFED652-C84B-4BB9-B73A-2B6A1FE2E7AA}"/>
            </a:ext>
          </a:extLst>
        </xdr:cNvPr>
        <xdr:cNvSpPr txBox="1"/>
      </xdr:nvSpPr>
      <xdr:spPr>
        <a:xfrm>
          <a:off x="2705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4" name="n_3mainValue【体育館・プール】&#10;有形固定資産減価償却率">
          <a:extLst>
            <a:ext uri="{FF2B5EF4-FFF2-40B4-BE49-F238E27FC236}">
              <a16:creationId xmlns:a16="http://schemas.microsoft.com/office/drawing/2014/main" id="{8684E9FC-705A-4ADD-A872-D297454CB47F}"/>
            </a:ext>
          </a:extLst>
        </xdr:cNvPr>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112412</xdr:rowOff>
    </xdr:from>
    <xdr:ext cx="405111" cy="259045"/>
    <xdr:sp macro="" textlink="">
      <xdr:nvSpPr>
        <xdr:cNvPr id="205" name="n_4mainValue【体育館・プール】&#10;有形固定資産減価償却率">
          <a:extLst>
            <a:ext uri="{FF2B5EF4-FFF2-40B4-BE49-F238E27FC236}">
              <a16:creationId xmlns:a16="http://schemas.microsoft.com/office/drawing/2014/main" id="{980A222D-C359-475D-93F5-24BA4FFE7399}"/>
            </a:ext>
          </a:extLst>
        </xdr:cNvPr>
        <xdr:cNvSpPr txBox="1"/>
      </xdr:nvSpPr>
      <xdr:spPr>
        <a:xfrm>
          <a:off x="927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E51ED7D-78EE-41A1-AB30-9877A7FD13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DEAC139-5EE9-431C-9CA3-25844F11B0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20D7FFB-45CE-477A-98F2-441DCB7933B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629F357-7C31-4C80-A0F6-5A4D02B350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EB82402-E48E-4077-85BE-F07E4B39AC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FE3B8F4-8A68-4C7C-9CAF-A94CF9FB01F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7769B08-85A1-4C46-BD49-DE3FA95BBE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B882598-4574-4D43-AFFD-0BB8D61606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6DFC07D-C1F4-42B7-963C-F7A35F7BE8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BD87F94-96D3-4422-8707-74163691B7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3B4FBFED-0AFB-4DB6-963E-453648B57A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B0CD9A37-C0EE-40E3-AFF9-AC73E4E4CC5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BD76F82-7C78-412F-AD2A-4A40311B34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24C7458C-77AA-420D-AF62-83B11C367C7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9C09AD44-6F5D-406F-8515-77A560AEFE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A3A41B26-384D-45F8-A000-A359CC360C6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7B8F219-A19D-402E-9F7D-6B050D9102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155F38A0-DAC1-4558-A5A7-296C9E7C2E3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499B6C3-113D-4985-AB2A-F8BADB1CB66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1640E0C4-AA97-4636-A413-65CB515EEAE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56B4952-FE8C-49E5-874D-8A09C1BD5C6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F850D9DC-FB35-4CA6-9458-4C3F9FC2E70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C6880EB7-DA37-4CA0-B0D7-01069C6A603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3515191B-2833-4C63-A640-D9B878212C3F}"/>
            </a:ext>
          </a:extLst>
        </xdr:cNvPr>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AB914C75-EED2-4211-9071-CAE66B8BE34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C948F7D2-ABBA-416C-AC4F-276DDE7D5B4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F6CA006A-2848-4A54-9D42-C525F2771A12}"/>
            </a:ext>
          </a:extLst>
        </xdr:cNvPr>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800172B1-33F7-4ACC-908E-612063B8A514}"/>
            </a:ext>
          </a:extLst>
        </xdr:cNvPr>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a:extLst>
            <a:ext uri="{FF2B5EF4-FFF2-40B4-BE49-F238E27FC236}">
              <a16:creationId xmlns:a16="http://schemas.microsoft.com/office/drawing/2014/main" id="{98459555-4161-4899-9E78-BA0344EA4FCF}"/>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102FC9C0-814B-4A26-939E-BCFA257881CA}"/>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153CF23E-F73D-4096-9DB0-88065AB08170}"/>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5BCBC96B-480E-49AD-9700-A2EC54005F93}"/>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94D0DA6F-3898-49BA-824B-BCF1367269E5}"/>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5ADAD202-5B80-46D3-AEC4-BB4BBAF99B5B}"/>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CDB6194-7A66-4AB3-9A9A-A94622F55E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24336F4-E289-4F4F-BFFB-D80BB1C78F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591687-DE1D-459E-A356-23DFB824A36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59C2F0-763B-4F84-921D-E36F7E54F8A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17EC7AB-002A-4846-8B3B-0353A5FD66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45" name="楕円 244">
          <a:extLst>
            <a:ext uri="{FF2B5EF4-FFF2-40B4-BE49-F238E27FC236}">
              <a16:creationId xmlns:a16="http://schemas.microsoft.com/office/drawing/2014/main" id="{6883D03F-012A-4C64-A722-6B708F072762}"/>
            </a:ext>
          </a:extLst>
        </xdr:cNvPr>
        <xdr:cNvSpPr/>
      </xdr:nvSpPr>
      <xdr:spPr>
        <a:xfrm>
          <a:off x="10426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33037</xdr:rowOff>
    </xdr:from>
    <xdr:ext cx="469744" cy="259045"/>
    <xdr:sp macro="" textlink="">
      <xdr:nvSpPr>
        <xdr:cNvPr id="246" name="【体育館・プール】&#10;一人当たり面積該当値テキスト">
          <a:extLst>
            <a:ext uri="{FF2B5EF4-FFF2-40B4-BE49-F238E27FC236}">
              <a16:creationId xmlns:a16="http://schemas.microsoft.com/office/drawing/2014/main" id="{48F04F3B-1E9B-42F3-A223-0DF20DB873C2}"/>
            </a:ext>
          </a:extLst>
        </xdr:cNvPr>
        <xdr:cNvSpPr txBox="1"/>
      </xdr:nvSpPr>
      <xdr:spPr>
        <a:xfrm>
          <a:off x="10515600"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xdr:rowOff>
    </xdr:from>
    <xdr:to>
      <xdr:col>50</xdr:col>
      <xdr:colOff>165100</xdr:colOff>
      <xdr:row>61</xdr:row>
      <xdr:rowOff>117475</xdr:rowOff>
    </xdr:to>
    <xdr:sp macro="" textlink="">
      <xdr:nvSpPr>
        <xdr:cNvPr id="247" name="楕円 246">
          <a:extLst>
            <a:ext uri="{FF2B5EF4-FFF2-40B4-BE49-F238E27FC236}">
              <a16:creationId xmlns:a16="http://schemas.microsoft.com/office/drawing/2014/main" id="{60FE88F6-4A36-4807-88D8-1CB24CE62EE1}"/>
            </a:ext>
          </a:extLst>
        </xdr:cNvPr>
        <xdr:cNvSpPr/>
      </xdr:nvSpPr>
      <xdr:spPr>
        <a:xfrm>
          <a:off x="9588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60960</xdr:rowOff>
    </xdr:from>
    <xdr:to>
      <xdr:col>55</xdr:col>
      <xdr:colOff>0</xdr:colOff>
      <xdr:row>61</xdr:row>
      <xdr:rowOff>66675</xdr:rowOff>
    </xdr:to>
    <xdr:cxnSp macro="">
      <xdr:nvCxnSpPr>
        <xdr:cNvPr id="248" name="直線コネクタ 247">
          <a:extLst>
            <a:ext uri="{FF2B5EF4-FFF2-40B4-BE49-F238E27FC236}">
              <a16:creationId xmlns:a16="http://schemas.microsoft.com/office/drawing/2014/main" id="{8B0FD1FA-BA11-4412-8F8D-7AD09DE19A55}"/>
            </a:ext>
          </a:extLst>
        </xdr:cNvPr>
        <xdr:cNvCxnSpPr/>
      </xdr:nvCxnSpPr>
      <xdr:spPr>
        <a:xfrm flipV="1">
          <a:off x="9639300" y="105194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21590</xdr:rowOff>
    </xdr:from>
    <xdr:to>
      <xdr:col>46</xdr:col>
      <xdr:colOff>38100</xdr:colOff>
      <xdr:row>61</xdr:row>
      <xdr:rowOff>123190</xdr:rowOff>
    </xdr:to>
    <xdr:sp macro="" textlink="">
      <xdr:nvSpPr>
        <xdr:cNvPr id="249" name="楕円 248">
          <a:extLst>
            <a:ext uri="{FF2B5EF4-FFF2-40B4-BE49-F238E27FC236}">
              <a16:creationId xmlns:a16="http://schemas.microsoft.com/office/drawing/2014/main" id="{F0540B50-8414-4099-9E6E-1D7CB400ED6E}"/>
            </a:ext>
          </a:extLst>
        </xdr:cNvPr>
        <xdr:cNvSpPr/>
      </xdr:nvSpPr>
      <xdr:spPr>
        <a:xfrm>
          <a:off x="8699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66675</xdr:rowOff>
    </xdr:from>
    <xdr:to>
      <xdr:col>50</xdr:col>
      <xdr:colOff>114300</xdr:colOff>
      <xdr:row>61</xdr:row>
      <xdr:rowOff>72390</xdr:rowOff>
    </xdr:to>
    <xdr:cxnSp macro="">
      <xdr:nvCxnSpPr>
        <xdr:cNvPr id="250" name="直線コネクタ 249">
          <a:extLst>
            <a:ext uri="{FF2B5EF4-FFF2-40B4-BE49-F238E27FC236}">
              <a16:creationId xmlns:a16="http://schemas.microsoft.com/office/drawing/2014/main" id="{4A20EE7E-3EA1-4C65-98FD-378BD1316B44}"/>
            </a:ext>
          </a:extLst>
        </xdr:cNvPr>
        <xdr:cNvCxnSpPr/>
      </xdr:nvCxnSpPr>
      <xdr:spPr>
        <a:xfrm flipV="1">
          <a:off x="8750300" y="105251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27305</xdr:rowOff>
    </xdr:from>
    <xdr:to>
      <xdr:col>41</xdr:col>
      <xdr:colOff>101600</xdr:colOff>
      <xdr:row>61</xdr:row>
      <xdr:rowOff>128905</xdr:rowOff>
    </xdr:to>
    <xdr:sp macro="" textlink="">
      <xdr:nvSpPr>
        <xdr:cNvPr id="251" name="楕円 250">
          <a:extLst>
            <a:ext uri="{FF2B5EF4-FFF2-40B4-BE49-F238E27FC236}">
              <a16:creationId xmlns:a16="http://schemas.microsoft.com/office/drawing/2014/main" id="{E2CE7A39-32F5-4389-B404-124D6170F940}"/>
            </a:ext>
          </a:extLst>
        </xdr:cNvPr>
        <xdr:cNvSpPr/>
      </xdr:nvSpPr>
      <xdr:spPr>
        <a:xfrm>
          <a:off x="7810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72390</xdr:rowOff>
    </xdr:from>
    <xdr:to>
      <xdr:col>45</xdr:col>
      <xdr:colOff>177800</xdr:colOff>
      <xdr:row>61</xdr:row>
      <xdr:rowOff>78105</xdr:rowOff>
    </xdr:to>
    <xdr:cxnSp macro="">
      <xdr:nvCxnSpPr>
        <xdr:cNvPr id="252" name="直線コネクタ 251">
          <a:extLst>
            <a:ext uri="{FF2B5EF4-FFF2-40B4-BE49-F238E27FC236}">
              <a16:creationId xmlns:a16="http://schemas.microsoft.com/office/drawing/2014/main" id="{E521E0FC-2262-47ED-BFD8-90435D598AC4}"/>
            </a:ext>
          </a:extLst>
        </xdr:cNvPr>
        <xdr:cNvCxnSpPr/>
      </xdr:nvCxnSpPr>
      <xdr:spPr>
        <a:xfrm flipV="1">
          <a:off x="7861300" y="105308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33020</xdr:rowOff>
    </xdr:from>
    <xdr:to>
      <xdr:col>36</xdr:col>
      <xdr:colOff>165100</xdr:colOff>
      <xdr:row>61</xdr:row>
      <xdr:rowOff>134620</xdr:rowOff>
    </xdr:to>
    <xdr:sp macro="" textlink="">
      <xdr:nvSpPr>
        <xdr:cNvPr id="253" name="楕円 252">
          <a:extLst>
            <a:ext uri="{FF2B5EF4-FFF2-40B4-BE49-F238E27FC236}">
              <a16:creationId xmlns:a16="http://schemas.microsoft.com/office/drawing/2014/main" id="{094345BF-B4A3-4A78-99D3-5CBC091ACA34}"/>
            </a:ext>
          </a:extLst>
        </xdr:cNvPr>
        <xdr:cNvSpPr/>
      </xdr:nvSpPr>
      <xdr:spPr>
        <a:xfrm>
          <a:off x="6921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78105</xdr:rowOff>
    </xdr:from>
    <xdr:to>
      <xdr:col>41</xdr:col>
      <xdr:colOff>50800</xdr:colOff>
      <xdr:row>61</xdr:row>
      <xdr:rowOff>83820</xdr:rowOff>
    </xdr:to>
    <xdr:cxnSp macro="">
      <xdr:nvCxnSpPr>
        <xdr:cNvPr id="254" name="直線コネクタ 253">
          <a:extLst>
            <a:ext uri="{FF2B5EF4-FFF2-40B4-BE49-F238E27FC236}">
              <a16:creationId xmlns:a16="http://schemas.microsoft.com/office/drawing/2014/main" id="{57902476-1CF4-4F3A-8222-51E632C2F58E}"/>
            </a:ext>
          </a:extLst>
        </xdr:cNvPr>
        <xdr:cNvCxnSpPr/>
      </xdr:nvCxnSpPr>
      <xdr:spPr>
        <a:xfrm flipV="1">
          <a:off x="6972300" y="10536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a:extLst>
            <a:ext uri="{FF2B5EF4-FFF2-40B4-BE49-F238E27FC236}">
              <a16:creationId xmlns:a16="http://schemas.microsoft.com/office/drawing/2014/main" id="{A23FDD5B-52FE-462A-9FD0-204956A66675}"/>
            </a:ext>
          </a:extLst>
        </xdr:cNvPr>
        <xdr:cNvSpPr txBox="1"/>
      </xdr:nvSpPr>
      <xdr:spPr>
        <a:xfrm>
          <a:off x="9391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a:extLst>
            <a:ext uri="{FF2B5EF4-FFF2-40B4-BE49-F238E27FC236}">
              <a16:creationId xmlns:a16="http://schemas.microsoft.com/office/drawing/2014/main" id="{FA92D824-1B35-4238-8863-0A3081438689}"/>
            </a:ext>
          </a:extLst>
        </xdr:cNvPr>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a:extLst>
            <a:ext uri="{FF2B5EF4-FFF2-40B4-BE49-F238E27FC236}">
              <a16:creationId xmlns:a16="http://schemas.microsoft.com/office/drawing/2014/main" id="{3BC79D82-CA31-4A30-A579-297F0F2A36E5}"/>
            </a:ext>
          </a:extLst>
        </xdr:cNvPr>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28592</xdr:rowOff>
    </xdr:from>
    <xdr:ext cx="469744" cy="259045"/>
    <xdr:sp macro="" textlink="">
      <xdr:nvSpPr>
        <xdr:cNvPr id="258" name="n_4aveValue【体育館・プール】&#10;一人当たり面積">
          <a:extLst>
            <a:ext uri="{FF2B5EF4-FFF2-40B4-BE49-F238E27FC236}">
              <a16:creationId xmlns:a16="http://schemas.microsoft.com/office/drawing/2014/main" id="{D0BA9F71-BB7D-498D-9926-21660A40F9CB}"/>
            </a:ext>
          </a:extLst>
        </xdr:cNvPr>
        <xdr:cNvSpPr txBox="1"/>
      </xdr:nvSpPr>
      <xdr:spPr>
        <a:xfrm>
          <a:off x="6737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134002</xdr:rowOff>
    </xdr:from>
    <xdr:ext cx="469744" cy="259045"/>
    <xdr:sp macro="" textlink="">
      <xdr:nvSpPr>
        <xdr:cNvPr id="259" name="n_1mainValue【体育館・プール】&#10;一人当たり面積">
          <a:extLst>
            <a:ext uri="{FF2B5EF4-FFF2-40B4-BE49-F238E27FC236}">
              <a16:creationId xmlns:a16="http://schemas.microsoft.com/office/drawing/2014/main" id="{18FBBAE2-5F33-4193-8575-4446BD8A4648}"/>
            </a:ext>
          </a:extLst>
        </xdr:cNvPr>
        <xdr:cNvSpPr txBox="1"/>
      </xdr:nvSpPr>
      <xdr:spPr>
        <a:xfrm>
          <a:off x="9391727" y="10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139717</xdr:rowOff>
    </xdr:from>
    <xdr:ext cx="469744" cy="259045"/>
    <xdr:sp macro="" textlink="">
      <xdr:nvSpPr>
        <xdr:cNvPr id="260" name="n_2mainValue【体育館・プール】&#10;一人当たり面積">
          <a:extLst>
            <a:ext uri="{FF2B5EF4-FFF2-40B4-BE49-F238E27FC236}">
              <a16:creationId xmlns:a16="http://schemas.microsoft.com/office/drawing/2014/main" id="{03C9A90D-CEFD-4BC0-90B5-8B1F6D62F967}"/>
            </a:ext>
          </a:extLst>
        </xdr:cNvPr>
        <xdr:cNvSpPr txBox="1"/>
      </xdr:nvSpPr>
      <xdr:spPr>
        <a:xfrm>
          <a:off x="85154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145432</xdr:rowOff>
    </xdr:from>
    <xdr:ext cx="469744" cy="259045"/>
    <xdr:sp macro="" textlink="">
      <xdr:nvSpPr>
        <xdr:cNvPr id="261" name="n_3mainValue【体育館・プール】&#10;一人当たり面積">
          <a:extLst>
            <a:ext uri="{FF2B5EF4-FFF2-40B4-BE49-F238E27FC236}">
              <a16:creationId xmlns:a16="http://schemas.microsoft.com/office/drawing/2014/main" id="{08C0426E-6C6D-4A1F-94BB-6D683C85A542}"/>
            </a:ext>
          </a:extLst>
        </xdr:cNvPr>
        <xdr:cNvSpPr txBox="1"/>
      </xdr:nvSpPr>
      <xdr:spPr>
        <a:xfrm>
          <a:off x="7626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151147</xdr:rowOff>
    </xdr:from>
    <xdr:ext cx="469744" cy="259045"/>
    <xdr:sp macro="" textlink="">
      <xdr:nvSpPr>
        <xdr:cNvPr id="262" name="n_4mainValue【体育館・プール】&#10;一人当たり面積">
          <a:extLst>
            <a:ext uri="{FF2B5EF4-FFF2-40B4-BE49-F238E27FC236}">
              <a16:creationId xmlns:a16="http://schemas.microsoft.com/office/drawing/2014/main" id="{E8D988DC-517E-467E-844F-0F1037FD885C}"/>
            </a:ext>
          </a:extLst>
        </xdr:cNvPr>
        <xdr:cNvSpPr txBox="1"/>
      </xdr:nvSpPr>
      <xdr:spPr>
        <a:xfrm>
          <a:off x="6737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F801C3E-6B17-440E-9F34-AAD7FD79D4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1C71D5D-C13B-4D0E-8FFC-3399D74A3B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EE9FE8-0072-47AA-AAE3-28CCB59510E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C2D58502-A7CC-4D32-8777-5D45EB709F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7EBD44A-3651-4BDA-BE39-4F39C8532EA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E6127B2-2A5B-4C3A-A8C8-15CC4FC949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FDF61C4-DDBC-4169-A1BB-8883719294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866365A-E194-46A9-82BA-8DF61776DE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80FC482-5938-4ACE-BAF5-7454396ECF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B5530B4-5846-43D2-9C2B-565F55DBB4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D1721FD-FE82-4AD7-B692-12E426D650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9A323FF2-1058-45CA-A47E-974E780F96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E6E12F5-DF36-45A2-963F-A279350A4EB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8C77B5EA-12F8-4710-8F0B-E4A231B5962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3F9D697-98FF-4610-ACB2-684F0F22BBD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14679A-24D4-4D9B-9587-9E4BD7F38FD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D22EE819-65BE-4C28-9094-64C96F71C34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EC58B03-488E-4711-BEE0-FEDDBE847C8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8246BCC-AF82-4A07-83B7-79C01A64D97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9DEE104-F1BD-4BC6-9086-100073EA454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DFBB6B13-9BE9-494C-BA68-B3E166B64E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94654EC-4CAE-4570-9A09-DEA0C45023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48B4603-2517-4F80-872C-689728DF5D9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AE0F33D-FFC6-4CE7-B974-14DBB24FA5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052FF0FB-9759-455E-A061-25787EAD6AC4}"/>
            </a:ext>
          </a:extLst>
        </xdr:cNvPr>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20F0A8D-125D-4BAC-BEAE-7F8157D035E5}"/>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A536D629-BEE0-4997-8E3C-F454D8434F1D}"/>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F73DF52B-93E8-46CD-AD50-5A580AA9EF8B}"/>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1C7F9AFD-E657-424C-8C09-D4F961A2C2BD}"/>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26B74DB-5042-4D37-9190-736B1AA4E131}"/>
            </a:ext>
          </a:extLst>
        </xdr:cNvPr>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2B9209C4-318A-440B-BE70-D25F1A098AA4}"/>
            </a:ext>
          </a:extLst>
        </xdr:cNvPr>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3074CC87-79D8-4FB0-9594-32B7BAC6CDE3}"/>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DB636F92-C976-4090-B284-71E3219B1844}"/>
            </a:ext>
          </a:extLst>
        </xdr:cNvPr>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3E68BB88-4E51-4494-9464-EA1370912E85}"/>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C2BB827D-018B-426C-B1EA-7A2EE60F2159}"/>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562EADA-84F4-4DC3-AC0A-562E54C7B55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F3B1900-9D32-401E-9EA4-DC033CE4B0A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9D6C51-3A99-40D8-97B3-F5D5E72ED81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F812020-85C3-4226-A321-0362FBC446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DE38C42-52E9-4BFB-83FA-34716CA637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303" name="楕円 302">
          <a:extLst>
            <a:ext uri="{FF2B5EF4-FFF2-40B4-BE49-F238E27FC236}">
              <a16:creationId xmlns:a16="http://schemas.microsoft.com/office/drawing/2014/main" id="{6334D3BC-E811-48B5-827E-F1DF183A19CB}"/>
            </a:ext>
          </a:extLst>
        </xdr:cNvPr>
        <xdr:cNvSpPr/>
      </xdr:nvSpPr>
      <xdr:spPr>
        <a:xfrm>
          <a:off x="45847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9FEBFC9E-EE87-4725-B92A-10E1663BBE9E}"/>
            </a:ext>
          </a:extLst>
        </xdr:cNvPr>
        <xdr:cNvSpPr txBox="1"/>
      </xdr:nvSpPr>
      <xdr:spPr>
        <a:xfrm>
          <a:off x="46736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305" name="楕円 304">
          <a:extLst>
            <a:ext uri="{FF2B5EF4-FFF2-40B4-BE49-F238E27FC236}">
              <a16:creationId xmlns:a16="http://schemas.microsoft.com/office/drawing/2014/main" id="{82E3E087-1D95-4A26-9387-8079ABA50A4C}"/>
            </a:ext>
          </a:extLst>
        </xdr:cNvPr>
        <xdr:cNvSpPr/>
      </xdr:nvSpPr>
      <xdr:spPr>
        <a:xfrm>
          <a:off x="3746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82</xdr:row>
      <xdr:rowOff>140970</xdr:rowOff>
    </xdr:to>
    <xdr:cxnSp macro="">
      <xdr:nvCxnSpPr>
        <xdr:cNvPr id="306" name="直線コネクタ 305">
          <a:extLst>
            <a:ext uri="{FF2B5EF4-FFF2-40B4-BE49-F238E27FC236}">
              <a16:creationId xmlns:a16="http://schemas.microsoft.com/office/drawing/2014/main" id="{14C89E82-965A-4070-9EAD-5391FBC95EE6}"/>
            </a:ext>
          </a:extLst>
        </xdr:cNvPr>
        <xdr:cNvCxnSpPr/>
      </xdr:nvCxnSpPr>
      <xdr:spPr>
        <a:xfrm>
          <a:off x="3797300" y="141598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307" name="楕円 306">
          <a:extLst>
            <a:ext uri="{FF2B5EF4-FFF2-40B4-BE49-F238E27FC236}">
              <a16:creationId xmlns:a16="http://schemas.microsoft.com/office/drawing/2014/main" id="{07141DF9-6C25-4E4D-AA11-659D786296CB}"/>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100964</xdr:rowOff>
    </xdr:to>
    <xdr:cxnSp macro="">
      <xdr:nvCxnSpPr>
        <xdr:cNvPr id="308" name="直線コネクタ 307">
          <a:extLst>
            <a:ext uri="{FF2B5EF4-FFF2-40B4-BE49-F238E27FC236}">
              <a16:creationId xmlns:a16="http://schemas.microsoft.com/office/drawing/2014/main" id="{4A6AF45F-498B-4C42-9E50-99B8462C0871}"/>
            </a:ext>
          </a:extLst>
        </xdr:cNvPr>
        <xdr:cNvCxnSpPr/>
      </xdr:nvCxnSpPr>
      <xdr:spPr>
        <a:xfrm>
          <a:off x="2908300" y="141198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141605</xdr:rowOff>
    </xdr:from>
    <xdr:to>
      <xdr:col>10</xdr:col>
      <xdr:colOff>165100</xdr:colOff>
      <xdr:row>82</xdr:row>
      <xdr:rowOff>71755</xdr:rowOff>
    </xdr:to>
    <xdr:sp macro="" textlink="">
      <xdr:nvSpPr>
        <xdr:cNvPr id="309" name="楕円 308">
          <a:extLst>
            <a:ext uri="{FF2B5EF4-FFF2-40B4-BE49-F238E27FC236}">
              <a16:creationId xmlns:a16="http://schemas.microsoft.com/office/drawing/2014/main" id="{368F3D83-4C8B-4FA6-AF38-D597027EF896}"/>
            </a:ext>
          </a:extLst>
        </xdr:cNvPr>
        <xdr:cNvSpPr/>
      </xdr:nvSpPr>
      <xdr:spPr>
        <a:xfrm>
          <a:off x="1968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20955</xdr:rowOff>
    </xdr:from>
    <xdr:to>
      <xdr:col>15</xdr:col>
      <xdr:colOff>50800</xdr:colOff>
      <xdr:row>82</xdr:row>
      <xdr:rowOff>60961</xdr:rowOff>
    </xdr:to>
    <xdr:cxnSp macro="">
      <xdr:nvCxnSpPr>
        <xdr:cNvPr id="310" name="直線コネクタ 309">
          <a:extLst>
            <a:ext uri="{FF2B5EF4-FFF2-40B4-BE49-F238E27FC236}">
              <a16:creationId xmlns:a16="http://schemas.microsoft.com/office/drawing/2014/main" id="{94FB6A9C-F3EC-4F00-8F63-A0BB6509101F}"/>
            </a:ext>
          </a:extLst>
        </xdr:cNvPr>
        <xdr:cNvCxnSpPr/>
      </xdr:nvCxnSpPr>
      <xdr:spPr>
        <a:xfrm>
          <a:off x="2019300" y="140798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1" name="楕円 310">
          <a:extLst>
            <a:ext uri="{FF2B5EF4-FFF2-40B4-BE49-F238E27FC236}">
              <a16:creationId xmlns:a16="http://schemas.microsoft.com/office/drawing/2014/main" id="{D642F3AE-EFE6-48DA-80A2-084747A1AAF0}"/>
            </a:ext>
          </a:extLst>
        </xdr:cNvPr>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20955</xdr:rowOff>
    </xdr:to>
    <xdr:cxnSp macro="">
      <xdr:nvCxnSpPr>
        <xdr:cNvPr id="312" name="直線コネクタ 311">
          <a:extLst>
            <a:ext uri="{FF2B5EF4-FFF2-40B4-BE49-F238E27FC236}">
              <a16:creationId xmlns:a16="http://schemas.microsoft.com/office/drawing/2014/main" id="{63880F94-2D93-4E6E-82D9-DD3289FC9B09}"/>
            </a:ext>
          </a:extLst>
        </xdr:cNvPr>
        <xdr:cNvCxnSpPr/>
      </xdr:nvCxnSpPr>
      <xdr:spPr>
        <a:xfrm>
          <a:off x="1130300" y="140379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F7457560-FA96-43F0-8A0A-BC784684E3B4}"/>
            </a:ext>
          </a:extLst>
        </xdr:cNvPr>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14" name="n_2aveValue【福祉施設】&#10;有形固定資産減価償却率">
          <a:extLst>
            <a:ext uri="{FF2B5EF4-FFF2-40B4-BE49-F238E27FC236}">
              <a16:creationId xmlns:a16="http://schemas.microsoft.com/office/drawing/2014/main" id="{82F37004-0B60-4A43-B198-5F0CEB201C18}"/>
            </a:ext>
          </a:extLst>
        </xdr:cNvPr>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C549F820-128D-43EC-98A2-0B1FCBA6A385}"/>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AC63C12D-56BE-4E59-A12D-17FC8E031ECE}"/>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142891</xdr:rowOff>
    </xdr:from>
    <xdr:ext cx="405111" cy="259045"/>
    <xdr:sp macro="" textlink="">
      <xdr:nvSpPr>
        <xdr:cNvPr id="317" name="n_1mainValue【福祉施設】&#10;有形固定資産減価償却率">
          <a:extLst>
            <a:ext uri="{FF2B5EF4-FFF2-40B4-BE49-F238E27FC236}">
              <a16:creationId xmlns:a16="http://schemas.microsoft.com/office/drawing/2014/main" id="{16C4BF84-A12D-4D3F-9333-DF101765AA49}"/>
            </a:ext>
          </a:extLst>
        </xdr:cNvPr>
        <xdr:cNvSpPr txBox="1"/>
      </xdr:nvSpPr>
      <xdr:spPr>
        <a:xfrm>
          <a:off x="3582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8" name="n_2mainValue【福祉施設】&#10;有形固定資産減価償却率">
          <a:extLst>
            <a:ext uri="{FF2B5EF4-FFF2-40B4-BE49-F238E27FC236}">
              <a16:creationId xmlns:a16="http://schemas.microsoft.com/office/drawing/2014/main" id="{67C27634-0691-4FC1-8610-B85A1DC6F613}"/>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62882</xdr:rowOff>
    </xdr:from>
    <xdr:ext cx="405111" cy="259045"/>
    <xdr:sp macro="" textlink="">
      <xdr:nvSpPr>
        <xdr:cNvPr id="319" name="n_3mainValue【福祉施設】&#10;有形固定資産減価償却率">
          <a:extLst>
            <a:ext uri="{FF2B5EF4-FFF2-40B4-BE49-F238E27FC236}">
              <a16:creationId xmlns:a16="http://schemas.microsoft.com/office/drawing/2014/main" id="{7B800D18-24A2-4018-B993-9A1C66121DE3}"/>
            </a:ext>
          </a:extLst>
        </xdr:cNvPr>
        <xdr:cNvSpPr txBox="1"/>
      </xdr:nvSpPr>
      <xdr:spPr>
        <a:xfrm>
          <a:off x="1816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320" name="n_4mainValue【福祉施設】&#10;有形固定資産減価償却率">
          <a:extLst>
            <a:ext uri="{FF2B5EF4-FFF2-40B4-BE49-F238E27FC236}">
              <a16:creationId xmlns:a16="http://schemas.microsoft.com/office/drawing/2014/main" id="{00D58E1D-E4FE-4E6A-B146-44D2999D590A}"/>
            </a:ext>
          </a:extLst>
        </xdr:cNvPr>
        <xdr:cNvSpPr txBox="1"/>
      </xdr:nvSpPr>
      <xdr:spPr>
        <a:xfrm>
          <a:off x="927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4A088E6-58CF-445B-A0E8-AB3CA69488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CC2E066-CB4B-4A47-95E2-2BF8370890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8C5514B-9965-4781-BDE8-0CC9025504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192B384-1601-47CD-9983-4F0BB406E7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F9E2764-B9F1-4D71-A6E9-1DCF079522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EFD54B7-3D32-4C7F-97CB-5D0344AE9E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C293E98E-DE03-4C1E-8EC5-E82F2E9A95B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9BD966E-102A-4000-BD58-0EB453721A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3936149-6A97-417B-8B10-310035523B2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A853948-CC68-498C-B9F1-430C6146C7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1698AC87-1920-492F-BD3C-B7EEC7FE813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F7CEBA9B-81FE-4891-8745-5B24C09651E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85DC7F52-6310-48F1-907A-0FE83FC6C8C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BF0DD8C4-FC87-4210-8E2D-0AAF7493E67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D99270A1-17A0-4940-8B0E-D5C0F6F43B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E3E4D6B2-A9A4-425B-B971-A813988B5E5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CA47B6F8-8D66-49BF-B9B3-74E6FE0E75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867BD542-B394-401A-9DC5-DC2B2E5B2C3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DAC449C7-27F1-4F04-B912-1C70883B67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2CAC70C-42C9-4C5F-AE9D-60A420281A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A0C7D154-3396-4D5A-8DF1-2E2AB41EA6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3A586E9-9FC2-4162-A92D-91A2822323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D945F12A-E546-434E-8A53-515E4DB8AC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6E8EC884-90D7-4BFC-8733-81D01CDB3B15}"/>
            </a:ext>
          </a:extLst>
        </xdr:cNvPr>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8B4F45CA-B774-4E36-B249-5C0A48C540E4}"/>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476561DF-18A5-43E0-8078-B460547C6AD5}"/>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4B7E52A4-D272-48AE-B281-576667D33853}"/>
            </a:ext>
          </a:extLst>
        </xdr:cNvPr>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681F3DAA-566A-405D-8818-E1255FCAB945}"/>
            </a:ext>
          </a:extLst>
        </xdr:cNvPr>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a:extLst>
            <a:ext uri="{FF2B5EF4-FFF2-40B4-BE49-F238E27FC236}">
              <a16:creationId xmlns:a16="http://schemas.microsoft.com/office/drawing/2014/main" id="{2819CB35-C8B1-4B0E-84F3-E23D034B7C50}"/>
            </a:ext>
          </a:extLst>
        </xdr:cNvPr>
        <xdr:cNvSpPr txBox="1"/>
      </xdr:nvSpPr>
      <xdr:spPr>
        <a:xfrm>
          <a:off x="1051560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2ADA4C24-4EA4-4AC3-AAC5-2A1A925D785D}"/>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A2E2720A-194F-46CA-9021-397DC02B0DB1}"/>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57C386FF-CB0F-4B72-A00C-DD9313FE2108}"/>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AAC64602-9564-484E-A5E4-226DB4D6D0C7}"/>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A8EC8E0C-2040-451A-9EF0-E57F2D05E2A2}"/>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B1FA91A-EFD9-445D-AC8A-81DE2A9C51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31A563F-24D2-4F89-997D-24ADDA5528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3E20590-3D6E-4AA5-9F8B-799CA9B637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4EE5486-2B02-4C6D-B4CB-84F895DB056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E498C8A-EDF8-4201-B85A-5D4F80281E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97789</xdr:rowOff>
    </xdr:from>
    <xdr:to>
      <xdr:col>55</xdr:col>
      <xdr:colOff>50800</xdr:colOff>
      <xdr:row>85</xdr:row>
      <xdr:rowOff>27939</xdr:rowOff>
    </xdr:to>
    <xdr:sp macro="" textlink="">
      <xdr:nvSpPr>
        <xdr:cNvPr id="360" name="楕円 359">
          <a:extLst>
            <a:ext uri="{FF2B5EF4-FFF2-40B4-BE49-F238E27FC236}">
              <a16:creationId xmlns:a16="http://schemas.microsoft.com/office/drawing/2014/main" id="{84796F1A-1CC8-4D73-8205-D0EC1CFED1E2}"/>
            </a:ext>
          </a:extLst>
        </xdr:cNvPr>
        <xdr:cNvSpPr/>
      </xdr:nvSpPr>
      <xdr:spPr>
        <a:xfrm>
          <a:off x="10426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76216</xdr:rowOff>
    </xdr:from>
    <xdr:ext cx="469744" cy="259045"/>
    <xdr:sp macro="" textlink="">
      <xdr:nvSpPr>
        <xdr:cNvPr id="361" name="【福祉施設】&#10;一人当たり面積該当値テキスト">
          <a:extLst>
            <a:ext uri="{FF2B5EF4-FFF2-40B4-BE49-F238E27FC236}">
              <a16:creationId xmlns:a16="http://schemas.microsoft.com/office/drawing/2014/main" id="{27A6BEF3-AD6E-4663-ABFF-4F4D45D9D4A0}"/>
            </a:ext>
          </a:extLst>
        </xdr:cNvPr>
        <xdr:cNvSpPr txBox="1"/>
      </xdr:nvSpPr>
      <xdr:spPr>
        <a:xfrm>
          <a:off x="10515600"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2" name="楕円 361">
          <a:extLst>
            <a:ext uri="{FF2B5EF4-FFF2-40B4-BE49-F238E27FC236}">
              <a16:creationId xmlns:a16="http://schemas.microsoft.com/office/drawing/2014/main" id="{ABFAAE5E-7650-4AE9-BE6E-90F836024D72}"/>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148589</xdr:rowOff>
    </xdr:from>
    <xdr:to>
      <xdr:col>55</xdr:col>
      <xdr:colOff>0</xdr:colOff>
      <xdr:row>84</xdr:row>
      <xdr:rowOff>152400</xdr:rowOff>
    </xdr:to>
    <xdr:cxnSp macro="">
      <xdr:nvCxnSpPr>
        <xdr:cNvPr id="363" name="直線コネクタ 362">
          <a:extLst>
            <a:ext uri="{FF2B5EF4-FFF2-40B4-BE49-F238E27FC236}">
              <a16:creationId xmlns:a16="http://schemas.microsoft.com/office/drawing/2014/main" id="{4C8AE65C-9EDC-4710-AFEE-BF78D5A002E0}"/>
            </a:ext>
          </a:extLst>
        </xdr:cNvPr>
        <xdr:cNvCxnSpPr/>
      </xdr:nvCxnSpPr>
      <xdr:spPr>
        <a:xfrm flipV="1">
          <a:off x="9639300" y="14550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105411</xdr:rowOff>
    </xdr:from>
    <xdr:to>
      <xdr:col>46</xdr:col>
      <xdr:colOff>38100</xdr:colOff>
      <xdr:row>85</xdr:row>
      <xdr:rowOff>35561</xdr:rowOff>
    </xdr:to>
    <xdr:sp macro="" textlink="">
      <xdr:nvSpPr>
        <xdr:cNvPr id="364" name="楕円 363">
          <a:extLst>
            <a:ext uri="{FF2B5EF4-FFF2-40B4-BE49-F238E27FC236}">
              <a16:creationId xmlns:a16="http://schemas.microsoft.com/office/drawing/2014/main" id="{BE4BFE5E-D103-43E9-B978-F17FCBA5BC27}"/>
            </a:ext>
          </a:extLst>
        </xdr:cNvPr>
        <xdr:cNvSpPr/>
      </xdr:nvSpPr>
      <xdr:spPr>
        <a:xfrm>
          <a:off x="8699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156211</xdr:rowOff>
    </xdr:to>
    <xdr:cxnSp macro="">
      <xdr:nvCxnSpPr>
        <xdr:cNvPr id="365" name="直線コネクタ 364">
          <a:extLst>
            <a:ext uri="{FF2B5EF4-FFF2-40B4-BE49-F238E27FC236}">
              <a16:creationId xmlns:a16="http://schemas.microsoft.com/office/drawing/2014/main" id="{76F5CD4F-8199-4B9B-A170-EF5159D0523F}"/>
            </a:ext>
          </a:extLst>
        </xdr:cNvPr>
        <xdr:cNvCxnSpPr/>
      </xdr:nvCxnSpPr>
      <xdr:spPr>
        <a:xfrm flipV="1">
          <a:off x="8750300" y="14554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109220</xdr:rowOff>
    </xdr:from>
    <xdr:to>
      <xdr:col>41</xdr:col>
      <xdr:colOff>101600</xdr:colOff>
      <xdr:row>85</xdr:row>
      <xdr:rowOff>39370</xdr:rowOff>
    </xdr:to>
    <xdr:sp macro="" textlink="">
      <xdr:nvSpPr>
        <xdr:cNvPr id="366" name="楕円 365">
          <a:extLst>
            <a:ext uri="{FF2B5EF4-FFF2-40B4-BE49-F238E27FC236}">
              <a16:creationId xmlns:a16="http://schemas.microsoft.com/office/drawing/2014/main" id="{8DAD6615-0E3B-4CCD-BB4F-64A15028EB14}"/>
            </a:ext>
          </a:extLst>
        </xdr:cNvPr>
        <xdr:cNvSpPr/>
      </xdr:nvSpPr>
      <xdr:spPr>
        <a:xfrm>
          <a:off x="7810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156211</xdr:rowOff>
    </xdr:from>
    <xdr:to>
      <xdr:col>45</xdr:col>
      <xdr:colOff>177800</xdr:colOff>
      <xdr:row>84</xdr:row>
      <xdr:rowOff>160020</xdr:rowOff>
    </xdr:to>
    <xdr:cxnSp macro="">
      <xdr:nvCxnSpPr>
        <xdr:cNvPr id="367" name="直線コネクタ 366">
          <a:extLst>
            <a:ext uri="{FF2B5EF4-FFF2-40B4-BE49-F238E27FC236}">
              <a16:creationId xmlns:a16="http://schemas.microsoft.com/office/drawing/2014/main" id="{44A278F3-7B28-4921-85A6-1A2AFFAEA70C}"/>
            </a:ext>
          </a:extLst>
        </xdr:cNvPr>
        <xdr:cNvCxnSpPr/>
      </xdr:nvCxnSpPr>
      <xdr:spPr>
        <a:xfrm flipV="1">
          <a:off x="7861300" y="14558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113030</xdr:rowOff>
    </xdr:from>
    <xdr:to>
      <xdr:col>36</xdr:col>
      <xdr:colOff>165100</xdr:colOff>
      <xdr:row>85</xdr:row>
      <xdr:rowOff>43180</xdr:rowOff>
    </xdr:to>
    <xdr:sp macro="" textlink="">
      <xdr:nvSpPr>
        <xdr:cNvPr id="368" name="楕円 367">
          <a:extLst>
            <a:ext uri="{FF2B5EF4-FFF2-40B4-BE49-F238E27FC236}">
              <a16:creationId xmlns:a16="http://schemas.microsoft.com/office/drawing/2014/main" id="{44575121-8AFC-4AB4-AA8F-94D49FE56618}"/>
            </a:ext>
          </a:extLst>
        </xdr:cNvPr>
        <xdr:cNvSpPr/>
      </xdr:nvSpPr>
      <xdr:spPr>
        <a:xfrm>
          <a:off x="6921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160020</xdr:rowOff>
    </xdr:from>
    <xdr:to>
      <xdr:col>41</xdr:col>
      <xdr:colOff>50800</xdr:colOff>
      <xdr:row>84</xdr:row>
      <xdr:rowOff>163830</xdr:rowOff>
    </xdr:to>
    <xdr:cxnSp macro="">
      <xdr:nvCxnSpPr>
        <xdr:cNvPr id="369" name="直線コネクタ 368">
          <a:extLst>
            <a:ext uri="{FF2B5EF4-FFF2-40B4-BE49-F238E27FC236}">
              <a16:creationId xmlns:a16="http://schemas.microsoft.com/office/drawing/2014/main" id="{36F9DFAE-6AB0-4511-BEC0-07EF4A199DD1}"/>
            </a:ext>
          </a:extLst>
        </xdr:cNvPr>
        <xdr:cNvCxnSpPr/>
      </xdr:nvCxnSpPr>
      <xdr:spPr>
        <a:xfrm flipV="1">
          <a:off x="6972300" y="14561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66C1D7F5-F2D4-4010-B65D-5805E20E8EA8}"/>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a:extLst>
            <a:ext uri="{FF2B5EF4-FFF2-40B4-BE49-F238E27FC236}">
              <a16:creationId xmlns:a16="http://schemas.microsoft.com/office/drawing/2014/main" id="{2ABF7822-C708-4D73-B01B-A7CD81F03066}"/>
            </a:ext>
          </a:extLst>
        </xdr:cNvPr>
        <xdr:cNvSpPr txBox="1"/>
      </xdr:nvSpPr>
      <xdr:spPr>
        <a:xfrm>
          <a:off x="8515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a:extLst>
            <a:ext uri="{FF2B5EF4-FFF2-40B4-BE49-F238E27FC236}">
              <a16:creationId xmlns:a16="http://schemas.microsoft.com/office/drawing/2014/main" id="{648F13A6-BE87-4B03-BEA6-1727A9351B36}"/>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a:extLst>
            <a:ext uri="{FF2B5EF4-FFF2-40B4-BE49-F238E27FC236}">
              <a16:creationId xmlns:a16="http://schemas.microsoft.com/office/drawing/2014/main" id="{6230B782-5301-48E4-9232-05144531A782}"/>
            </a:ext>
          </a:extLst>
        </xdr:cNvPr>
        <xdr:cNvSpPr txBox="1"/>
      </xdr:nvSpPr>
      <xdr:spPr>
        <a:xfrm>
          <a:off x="6737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4" name="n_1mainValue【福祉施設】&#10;一人当たり面積">
          <a:extLst>
            <a:ext uri="{FF2B5EF4-FFF2-40B4-BE49-F238E27FC236}">
              <a16:creationId xmlns:a16="http://schemas.microsoft.com/office/drawing/2014/main" id="{3235AE40-2C79-4993-9589-F4508465CB9C}"/>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52088</xdr:rowOff>
    </xdr:from>
    <xdr:ext cx="469744" cy="259045"/>
    <xdr:sp macro="" textlink="">
      <xdr:nvSpPr>
        <xdr:cNvPr id="375" name="n_2mainValue【福祉施設】&#10;一人当たり面積">
          <a:extLst>
            <a:ext uri="{FF2B5EF4-FFF2-40B4-BE49-F238E27FC236}">
              <a16:creationId xmlns:a16="http://schemas.microsoft.com/office/drawing/2014/main" id="{8E798CC6-7047-40D0-8E8D-4A5DC1D2E4AD}"/>
            </a:ext>
          </a:extLst>
        </xdr:cNvPr>
        <xdr:cNvSpPr txBox="1"/>
      </xdr:nvSpPr>
      <xdr:spPr>
        <a:xfrm>
          <a:off x="85154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76" name="n_3mainValue【福祉施設】&#10;一人当たり面積">
          <a:extLst>
            <a:ext uri="{FF2B5EF4-FFF2-40B4-BE49-F238E27FC236}">
              <a16:creationId xmlns:a16="http://schemas.microsoft.com/office/drawing/2014/main" id="{5493E105-6ABF-4EA7-A343-8741231D254C}"/>
            </a:ext>
          </a:extLst>
        </xdr:cNvPr>
        <xdr:cNvSpPr txBox="1"/>
      </xdr:nvSpPr>
      <xdr:spPr>
        <a:xfrm>
          <a:off x="7626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34307</xdr:rowOff>
    </xdr:from>
    <xdr:ext cx="469744" cy="259045"/>
    <xdr:sp macro="" textlink="">
      <xdr:nvSpPr>
        <xdr:cNvPr id="377" name="n_4mainValue【福祉施設】&#10;一人当たり面積">
          <a:extLst>
            <a:ext uri="{FF2B5EF4-FFF2-40B4-BE49-F238E27FC236}">
              <a16:creationId xmlns:a16="http://schemas.microsoft.com/office/drawing/2014/main" id="{B4ACCEB4-C5D4-46BE-BBE1-C316FE46506D}"/>
            </a:ext>
          </a:extLst>
        </xdr:cNvPr>
        <xdr:cNvSpPr txBox="1"/>
      </xdr:nvSpPr>
      <xdr:spPr>
        <a:xfrm>
          <a:off x="6737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20E03849-10A3-47FF-B0F3-66CE22F9CD8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EA5772A-D5FE-45E9-82A2-A12CF4477FF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1685E46-7002-4AE9-B545-6150C7AEB0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A579195-F4E4-4F27-B5F1-6F4C32997C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3F246F7D-DE0D-4884-91BB-2A11DDC50A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FAEF6BA-56AA-4FE1-A2B3-D111EE738DD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6BEC6F8-F0EA-4BB6-B3FD-2BF60746F3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ADDC13A-0D25-45D6-A3B8-EEAFBFDBB31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B93BFA06-1A84-4A78-950B-ED72D940C34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0754EB2-7E69-4D1E-99B4-66A3F98536D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9570FA01-D416-4A0A-894F-F7A6F8425F4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180ABCA-C80A-47BE-9085-2634407B781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CCABB5CD-3202-4DC3-834E-214EC99ED72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A8142C2B-6706-44CC-BBF0-FFAEB7F7982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9341EA17-7FF7-4AEB-B047-518C4D707DA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717ABF4-EDFC-4BA7-AA13-7F6303C85CB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6DF7AACA-B342-4E08-95BD-D81DD9C69B7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353A3F80-7269-45AD-B940-4BC164E2A2C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F9298A8-F8A4-49CD-B2D8-5DC7BD782D0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5A69B46-EAB8-4A53-823E-0ECFB5D3F50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A87A358B-6885-4442-96BE-61DE2C32A4B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B4EE939-C3BA-4841-AC15-5DB4B8A1983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9E147AA1-3B40-4E65-A46A-3B53FDE43C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D6F3033-EE10-4C71-AC78-523D64FF9C4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2DE7A26-C537-4E11-A401-03F40E55B8E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555F68A9-DD63-405D-A125-A3523C44E937}"/>
            </a:ext>
          </a:extLst>
        </xdr:cNvPr>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2CEB204E-F71F-44A3-8752-9F98ADB59690}"/>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7DBAB1A1-B550-4345-94F3-23427498AC8F}"/>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C9AEB80-F396-4AA9-8DA9-8BDAEBDA07CA}"/>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869EF9A3-D3B2-4D0E-A6D1-7A60F32D09EA}"/>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9121AE59-3AFF-4CE7-A6A8-1EB4B717C911}"/>
            </a:ext>
          </a:extLst>
        </xdr:cNvPr>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2DE64C93-CFD4-4464-BFEB-D4DD9092286A}"/>
            </a:ext>
          </a:extLst>
        </xdr:cNvPr>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E0655A54-B0A4-451D-A20B-EBA120F218A9}"/>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438F0BF2-08B8-4293-A4EF-DAB9561CEDCA}"/>
            </a:ext>
          </a:extLst>
        </xdr:cNvPr>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2BF5C38A-6C54-4A6E-8E63-DF0BC19F6A6D}"/>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A23C9365-2CA9-400A-B9F8-F110E642F806}"/>
            </a:ext>
          </a:extLst>
        </xdr:cNvPr>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BB7AE7A-9D6A-4F54-BB76-7D23BD9F443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9683CEA-06C7-4814-BF2D-C9D63B93A3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A291343-4FAB-43AA-8114-40AB9C51A4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2204FE7-8513-4056-9B50-A48A412AC78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0D7AB11-A640-4D80-9114-F80E503F347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160927</xdr:rowOff>
    </xdr:from>
    <xdr:to>
      <xdr:col>24</xdr:col>
      <xdr:colOff>114300</xdr:colOff>
      <xdr:row>103</xdr:row>
      <xdr:rowOff>91077</xdr:rowOff>
    </xdr:to>
    <xdr:sp macro="" textlink="">
      <xdr:nvSpPr>
        <xdr:cNvPr id="419" name="楕円 418">
          <a:extLst>
            <a:ext uri="{FF2B5EF4-FFF2-40B4-BE49-F238E27FC236}">
              <a16:creationId xmlns:a16="http://schemas.microsoft.com/office/drawing/2014/main" id="{C583071F-C22E-4371-8FBC-643EDFF7C377}"/>
            </a:ext>
          </a:extLst>
        </xdr:cNvPr>
        <xdr:cNvSpPr/>
      </xdr:nvSpPr>
      <xdr:spPr>
        <a:xfrm>
          <a:off x="458470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12354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9984C054-7188-4FFF-AF85-166D010F27D3}"/>
            </a:ext>
          </a:extLst>
        </xdr:cNvPr>
        <xdr:cNvSpPr txBox="1"/>
      </xdr:nvSpPr>
      <xdr:spPr>
        <a:xfrm>
          <a:off x="4673600" y="1750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84182</xdr:rowOff>
    </xdr:from>
    <xdr:to>
      <xdr:col>20</xdr:col>
      <xdr:colOff>38100</xdr:colOff>
      <xdr:row>103</xdr:row>
      <xdr:rowOff>14332</xdr:rowOff>
    </xdr:to>
    <xdr:sp macro="" textlink="">
      <xdr:nvSpPr>
        <xdr:cNvPr id="421" name="楕円 420">
          <a:extLst>
            <a:ext uri="{FF2B5EF4-FFF2-40B4-BE49-F238E27FC236}">
              <a16:creationId xmlns:a16="http://schemas.microsoft.com/office/drawing/2014/main" id="{A3A5EBF8-C64B-43FE-8C70-E0A415823626}"/>
            </a:ext>
          </a:extLst>
        </xdr:cNvPr>
        <xdr:cNvSpPr/>
      </xdr:nvSpPr>
      <xdr:spPr>
        <a:xfrm>
          <a:off x="3746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134982</xdr:rowOff>
    </xdr:from>
    <xdr:to>
      <xdr:col>24</xdr:col>
      <xdr:colOff>63500</xdr:colOff>
      <xdr:row>103</xdr:row>
      <xdr:rowOff>40277</xdr:rowOff>
    </xdr:to>
    <xdr:cxnSp macro="">
      <xdr:nvCxnSpPr>
        <xdr:cNvPr id="422" name="直線コネクタ 421">
          <a:extLst>
            <a:ext uri="{FF2B5EF4-FFF2-40B4-BE49-F238E27FC236}">
              <a16:creationId xmlns:a16="http://schemas.microsoft.com/office/drawing/2014/main" id="{9BDCC10E-4327-4B64-8F76-F0258C4C6563}"/>
            </a:ext>
          </a:extLst>
        </xdr:cNvPr>
        <xdr:cNvCxnSpPr/>
      </xdr:nvCxnSpPr>
      <xdr:spPr>
        <a:xfrm>
          <a:off x="3797300" y="17622882"/>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9071</xdr:rowOff>
    </xdr:from>
    <xdr:to>
      <xdr:col>15</xdr:col>
      <xdr:colOff>101600</xdr:colOff>
      <xdr:row>102</xdr:row>
      <xdr:rowOff>110671</xdr:rowOff>
    </xdr:to>
    <xdr:sp macro="" textlink="">
      <xdr:nvSpPr>
        <xdr:cNvPr id="423" name="楕円 422">
          <a:extLst>
            <a:ext uri="{FF2B5EF4-FFF2-40B4-BE49-F238E27FC236}">
              <a16:creationId xmlns:a16="http://schemas.microsoft.com/office/drawing/2014/main" id="{BCF298E5-B262-42D9-83C8-D424AC7D12F9}"/>
            </a:ext>
          </a:extLst>
        </xdr:cNvPr>
        <xdr:cNvSpPr/>
      </xdr:nvSpPr>
      <xdr:spPr>
        <a:xfrm>
          <a:off x="2857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134982</xdr:rowOff>
    </xdr:to>
    <xdr:cxnSp macro="">
      <xdr:nvCxnSpPr>
        <xdr:cNvPr id="424" name="直線コネクタ 423">
          <a:extLst>
            <a:ext uri="{FF2B5EF4-FFF2-40B4-BE49-F238E27FC236}">
              <a16:creationId xmlns:a16="http://schemas.microsoft.com/office/drawing/2014/main" id="{497CB437-E1F8-4CDD-917B-A7ADA45499F4}"/>
            </a:ext>
          </a:extLst>
        </xdr:cNvPr>
        <xdr:cNvCxnSpPr/>
      </xdr:nvCxnSpPr>
      <xdr:spPr>
        <a:xfrm>
          <a:off x="2908300" y="1754777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98879</xdr:rowOff>
    </xdr:from>
    <xdr:to>
      <xdr:col>10</xdr:col>
      <xdr:colOff>165100</xdr:colOff>
      <xdr:row>102</xdr:row>
      <xdr:rowOff>29029</xdr:rowOff>
    </xdr:to>
    <xdr:sp macro="" textlink="">
      <xdr:nvSpPr>
        <xdr:cNvPr id="425" name="楕円 424">
          <a:extLst>
            <a:ext uri="{FF2B5EF4-FFF2-40B4-BE49-F238E27FC236}">
              <a16:creationId xmlns:a16="http://schemas.microsoft.com/office/drawing/2014/main" id="{5E89E5EE-DED8-4B74-91CF-E5DBFEB2E3B1}"/>
            </a:ext>
          </a:extLst>
        </xdr:cNvPr>
        <xdr:cNvSpPr/>
      </xdr:nvSpPr>
      <xdr:spPr>
        <a:xfrm>
          <a:off x="1968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149679</xdr:rowOff>
    </xdr:from>
    <xdr:to>
      <xdr:col>15</xdr:col>
      <xdr:colOff>50800</xdr:colOff>
      <xdr:row>102</xdr:row>
      <xdr:rowOff>59871</xdr:rowOff>
    </xdr:to>
    <xdr:cxnSp macro="">
      <xdr:nvCxnSpPr>
        <xdr:cNvPr id="426" name="直線コネクタ 425">
          <a:extLst>
            <a:ext uri="{FF2B5EF4-FFF2-40B4-BE49-F238E27FC236}">
              <a16:creationId xmlns:a16="http://schemas.microsoft.com/office/drawing/2014/main" id="{CDA0315B-7A9E-44F9-B273-4E892E237C51}"/>
            </a:ext>
          </a:extLst>
        </xdr:cNvPr>
        <xdr:cNvCxnSpPr/>
      </xdr:nvCxnSpPr>
      <xdr:spPr>
        <a:xfrm>
          <a:off x="2019300" y="1746612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141332</xdr:rowOff>
    </xdr:from>
    <xdr:to>
      <xdr:col>6</xdr:col>
      <xdr:colOff>38100</xdr:colOff>
      <xdr:row>105</xdr:row>
      <xdr:rowOff>71482</xdr:rowOff>
    </xdr:to>
    <xdr:sp macro="" textlink="">
      <xdr:nvSpPr>
        <xdr:cNvPr id="427" name="楕円 426">
          <a:extLst>
            <a:ext uri="{FF2B5EF4-FFF2-40B4-BE49-F238E27FC236}">
              <a16:creationId xmlns:a16="http://schemas.microsoft.com/office/drawing/2014/main" id="{63F2404C-D18F-4BD8-BFBF-C39F90DB89C5}"/>
            </a:ext>
          </a:extLst>
        </xdr:cNvPr>
        <xdr:cNvSpPr/>
      </xdr:nvSpPr>
      <xdr:spPr>
        <a:xfrm>
          <a:off x="1079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149679</xdr:rowOff>
    </xdr:from>
    <xdr:to>
      <xdr:col>10</xdr:col>
      <xdr:colOff>114300</xdr:colOff>
      <xdr:row>105</xdr:row>
      <xdr:rowOff>20682</xdr:rowOff>
    </xdr:to>
    <xdr:cxnSp macro="">
      <xdr:nvCxnSpPr>
        <xdr:cNvPr id="428" name="直線コネクタ 427">
          <a:extLst>
            <a:ext uri="{FF2B5EF4-FFF2-40B4-BE49-F238E27FC236}">
              <a16:creationId xmlns:a16="http://schemas.microsoft.com/office/drawing/2014/main" id="{1F6F6C8B-08A9-45EC-B9BD-50E28517AA30}"/>
            </a:ext>
          </a:extLst>
        </xdr:cNvPr>
        <xdr:cNvCxnSpPr/>
      </xdr:nvCxnSpPr>
      <xdr:spPr>
        <a:xfrm flipV="1">
          <a:off x="1130300" y="17466129"/>
          <a:ext cx="889000" cy="5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a:extLst>
            <a:ext uri="{FF2B5EF4-FFF2-40B4-BE49-F238E27FC236}">
              <a16:creationId xmlns:a16="http://schemas.microsoft.com/office/drawing/2014/main" id="{6C6F19D8-D34E-4338-96F0-A529E14A8D10}"/>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a:extLst>
            <a:ext uri="{FF2B5EF4-FFF2-40B4-BE49-F238E27FC236}">
              <a16:creationId xmlns:a16="http://schemas.microsoft.com/office/drawing/2014/main" id="{30EAB415-626C-4B69-A469-3066A7E119DC}"/>
            </a:ext>
          </a:extLst>
        </xdr:cNvPr>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a:extLst>
            <a:ext uri="{FF2B5EF4-FFF2-40B4-BE49-F238E27FC236}">
              <a16:creationId xmlns:a16="http://schemas.microsoft.com/office/drawing/2014/main" id="{48967655-CF91-428A-8C3A-A2B61A62A333}"/>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2" name="n_4aveValue【市民会館】&#10;有形固定資産減価償却率">
          <a:extLst>
            <a:ext uri="{FF2B5EF4-FFF2-40B4-BE49-F238E27FC236}">
              <a16:creationId xmlns:a16="http://schemas.microsoft.com/office/drawing/2014/main" id="{D218DF7A-E5EC-4811-92AA-1A7F66291F9A}"/>
            </a:ext>
          </a:extLst>
        </xdr:cNvPr>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30859</xdr:rowOff>
    </xdr:from>
    <xdr:ext cx="405111" cy="259045"/>
    <xdr:sp macro="" textlink="">
      <xdr:nvSpPr>
        <xdr:cNvPr id="433" name="n_1mainValue【市民会館】&#10;有形固定資産減価償却率">
          <a:extLst>
            <a:ext uri="{FF2B5EF4-FFF2-40B4-BE49-F238E27FC236}">
              <a16:creationId xmlns:a16="http://schemas.microsoft.com/office/drawing/2014/main" id="{34B2C10B-2B42-4AA9-B845-4BDAD5766B92}"/>
            </a:ext>
          </a:extLst>
        </xdr:cNvPr>
        <xdr:cNvSpPr txBox="1"/>
      </xdr:nvSpPr>
      <xdr:spPr>
        <a:xfrm>
          <a:off x="35820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127198</xdr:rowOff>
    </xdr:from>
    <xdr:ext cx="405111" cy="259045"/>
    <xdr:sp macro="" textlink="">
      <xdr:nvSpPr>
        <xdr:cNvPr id="434" name="n_2mainValue【市民会館】&#10;有形固定資産減価償却率">
          <a:extLst>
            <a:ext uri="{FF2B5EF4-FFF2-40B4-BE49-F238E27FC236}">
              <a16:creationId xmlns:a16="http://schemas.microsoft.com/office/drawing/2014/main" id="{E9B8520E-E0C0-4F6A-BD5F-9321CDA9DB42}"/>
            </a:ext>
          </a:extLst>
        </xdr:cNvPr>
        <xdr:cNvSpPr txBox="1"/>
      </xdr:nvSpPr>
      <xdr:spPr>
        <a:xfrm>
          <a:off x="2705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45556</xdr:rowOff>
    </xdr:from>
    <xdr:ext cx="405111" cy="259045"/>
    <xdr:sp macro="" textlink="">
      <xdr:nvSpPr>
        <xdr:cNvPr id="435" name="n_3mainValue【市民会館】&#10;有形固定資産減価償却率">
          <a:extLst>
            <a:ext uri="{FF2B5EF4-FFF2-40B4-BE49-F238E27FC236}">
              <a16:creationId xmlns:a16="http://schemas.microsoft.com/office/drawing/2014/main" id="{8C6C90DA-66CA-43B0-A885-5F16B7738169}"/>
            </a:ext>
          </a:extLst>
        </xdr:cNvPr>
        <xdr:cNvSpPr txBox="1"/>
      </xdr:nvSpPr>
      <xdr:spPr>
        <a:xfrm>
          <a:off x="18167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62609</xdr:rowOff>
    </xdr:from>
    <xdr:ext cx="405111" cy="259045"/>
    <xdr:sp macro="" textlink="">
      <xdr:nvSpPr>
        <xdr:cNvPr id="436" name="n_4mainValue【市民会館】&#10;有形固定資産減価償却率">
          <a:extLst>
            <a:ext uri="{FF2B5EF4-FFF2-40B4-BE49-F238E27FC236}">
              <a16:creationId xmlns:a16="http://schemas.microsoft.com/office/drawing/2014/main" id="{296722FE-8BCB-4607-9A45-A12517B8F0CB}"/>
            </a:ext>
          </a:extLst>
        </xdr:cNvPr>
        <xdr:cNvSpPr txBox="1"/>
      </xdr:nvSpPr>
      <xdr:spPr>
        <a:xfrm>
          <a:off x="927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E28D878-108A-4E32-834E-4547B78E3D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A718DB1C-046F-4C1F-8F9A-1C9A694528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D9C79020-9F18-4C62-ACED-797AAA4ED8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4DEE939-96B0-4A5D-9056-ED7471135C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F39595A-1C2F-44A4-8E99-999DC27838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44E8EBE-702F-4EC7-AEB9-376C498AE4E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3026FCA-FF2C-4865-8FEB-249774EF40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24EAD014-FA30-4AD6-90AB-899E3076262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A499E853-1CFF-4012-8D92-F9D1E826792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17FAAAB7-0E68-4296-A087-D6D53DA09F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4DA07F56-DB3B-452D-8235-151D59FEB78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1DA94DE9-78D9-45A0-8079-8D63DBD321D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6CE0AFA7-8D55-45F8-A9BA-42FB8B3E772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C0EF095D-F61E-4504-B9FC-6E708822503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7D2152E-78C1-48A3-830E-A6247E890EB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B4C065-30CB-495C-B55C-CCC779C7A0C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62DCAD6-E13E-4638-8093-EE697B95BE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C6D1762F-4748-4BED-BD19-0EE20A710EB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BE35BF97-D9CE-4CAD-9D53-1B6DF3E72A0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96E08471-EADA-4313-85B9-54236BC61F7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1DD33F5F-9D8A-493A-BC17-6AE0838D230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BE88B8A4-C50A-4F5C-B582-C7D0A831648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860504B3-A374-4538-B430-872BCBF6659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54004DF1-4B91-4972-9A70-7EFC537869D5}"/>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6F27318E-C8F6-4B87-A8A5-22C7F87AC68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D6C71D5C-861D-4DA4-A5AE-ECCDCD7BFD38}"/>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213867EF-B6F3-45D4-9315-CD72D70CFBD6}"/>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39C050A4-CF5C-40AD-ADE8-AA42794A78DC}"/>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a:extLst>
            <a:ext uri="{FF2B5EF4-FFF2-40B4-BE49-F238E27FC236}">
              <a16:creationId xmlns:a16="http://schemas.microsoft.com/office/drawing/2014/main" id="{00EAEBFC-1D14-407B-A1FB-EDF92EEE03FC}"/>
            </a:ext>
          </a:extLst>
        </xdr:cNvPr>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FE058A6-1704-4234-9E6E-2EA4B4F84981}"/>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CB44C82C-C89D-4151-926C-6115F118481F}"/>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0290F1D1-30D2-4A16-A5C6-24AE240BF39F}"/>
            </a:ext>
          </a:extLst>
        </xdr:cNvPr>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8D394ED6-EB3E-4E01-AF8B-3E36E73DCE6D}"/>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19571AE4-342F-4390-9FF9-18BBAD91CFFA}"/>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4A306CC-7012-425B-B1F2-6B691A558C2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5209757-6B7C-4C57-9786-6A76C387F6D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68D46EA-C9DC-4324-B325-B7943CC9166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64DBEE-CA3E-4793-99DA-D755B225AAA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3644680-3228-4C9C-93E1-83B3B67115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17780</xdr:rowOff>
    </xdr:from>
    <xdr:to>
      <xdr:col>55</xdr:col>
      <xdr:colOff>50800</xdr:colOff>
      <xdr:row>104</xdr:row>
      <xdr:rowOff>119380</xdr:rowOff>
    </xdr:to>
    <xdr:sp macro="" textlink="">
      <xdr:nvSpPr>
        <xdr:cNvPr id="476" name="楕円 475">
          <a:extLst>
            <a:ext uri="{FF2B5EF4-FFF2-40B4-BE49-F238E27FC236}">
              <a16:creationId xmlns:a16="http://schemas.microsoft.com/office/drawing/2014/main" id="{9E267790-C236-4F9C-BD42-64668B1A4FF9}"/>
            </a:ext>
          </a:extLst>
        </xdr:cNvPr>
        <xdr:cNvSpPr/>
      </xdr:nvSpPr>
      <xdr:spPr>
        <a:xfrm>
          <a:off x="10426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40657</xdr:rowOff>
    </xdr:from>
    <xdr:ext cx="469744" cy="259045"/>
    <xdr:sp macro="" textlink="">
      <xdr:nvSpPr>
        <xdr:cNvPr id="477" name="【市民会館】&#10;一人当たり面積該当値テキスト">
          <a:extLst>
            <a:ext uri="{FF2B5EF4-FFF2-40B4-BE49-F238E27FC236}">
              <a16:creationId xmlns:a16="http://schemas.microsoft.com/office/drawing/2014/main" id="{AFC1B3A5-0EC1-4B15-A059-9F0BA2502955}"/>
            </a:ext>
          </a:extLst>
        </xdr:cNvPr>
        <xdr:cNvSpPr txBox="1"/>
      </xdr:nvSpPr>
      <xdr:spPr>
        <a:xfrm>
          <a:off x="10515600"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478" name="楕円 477">
          <a:extLst>
            <a:ext uri="{FF2B5EF4-FFF2-40B4-BE49-F238E27FC236}">
              <a16:creationId xmlns:a16="http://schemas.microsoft.com/office/drawing/2014/main" id="{9A956B17-8949-431A-9DF3-24391B7AF389}"/>
            </a:ext>
          </a:extLst>
        </xdr:cNvPr>
        <xdr:cNvSpPr/>
      </xdr:nvSpPr>
      <xdr:spPr>
        <a:xfrm>
          <a:off x="958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68580</xdr:rowOff>
    </xdr:from>
    <xdr:to>
      <xdr:col>55</xdr:col>
      <xdr:colOff>0</xdr:colOff>
      <xdr:row>104</xdr:row>
      <xdr:rowOff>76200</xdr:rowOff>
    </xdr:to>
    <xdr:cxnSp macro="">
      <xdr:nvCxnSpPr>
        <xdr:cNvPr id="479" name="直線コネクタ 478">
          <a:extLst>
            <a:ext uri="{FF2B5EF4-FFF2-40B4-BE49-F238E27FC236}">
              <a16:creationId xmlns:a16="http://schemas.microsoft.com/office/drawing/2014/main" id="{71129AFB-97FE-4497-9B19-BE3F9781D5BC}"/>
            </a:ext>
          </a:extLst>
        </xdr:cNvPr>
        <xdr:cNvCxnSpPr/>
      </xdr:nvCxnSpPr>
      <xdr:spPr>
        <a:xfrm flipV="1">
          <a:off x="9639300" y="17899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36830</xdr:rowOff>
    </xdr:from>
    <xdr:to>
      <xdr:col>46</xdr:col>
      <xdr:colOff>38100</xdr:colOff>
      <xdr:row>104</xdr:row>
      <xdr:rowOff>138430</xdr:rowOff>
    </xdr:to>
    <xdr:sp macro="" textlink="">
      <xdr:nvSpPr>
        <xdr:cNvPr id="480" name="楕円 479">
          <a:extLst>
            <a:ext uri="{FF2B5EF4-FFF2-40B4-BE49-F238E27FC236}">
              <a16:creationId xmlns:a16="http://schemas.microsoft.com/office/drawing/2014/main" id="{E45D4D4D-D8DB-422A-AB1E-BFA0ABB0809F}"/>
            </a:ext>
          </a:extLst>
        </xdr:cNvPr>
        <xdr:cNvSpPr/>
      </xdr:nvSpPr>
      <xdr:spPr>
        <a:xfrm>
          <a:off x="8699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104</xdr:row>
      <xdr:rowOff>87630</xdr:rowOff>
    </xdr:to>
    <xdr:cxnSp macro="">
      <xdr:nvCxnSpPr>
        <xdr:cNvPr id="481" name="直線コネクタ 480">
          <a:extLst>
            <a:ext uri="{FF2B5EF4-FFF2-40B4-BE49-F238E27FC236}">
              <a16:creationId xmlns:a16="http://schemas.microsoft.com/office/drawing/2014/main" id="{527564BE-876E-485A-A9C5-A3DB47B2E08C}"/>
            </a:ext>
          </a:extLst>
        </xdr:cNvPr>
        <xdr:cNvCxnSpPr/>
      </xdr:nvCxnSpPr>
      <xdr:spPr>
        <a:xfrm flipV="1">
          <a:off x="8750300" y="1790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82550</xdr:rowOff>
    </xdr:from>
    <xdr:to>
      <xdr:col>41</xdr:col>
      <xdr:colOff>101600</xdr:colOff>
      <xdr:row>104</xdr:row>
      <xdr:rowOff>12700</xdr:rowOff>
    </xdr:to>
    <xdr:sp macro="" textlink="">
      <xdr:nvSpPr>
        <xdr:cNvPr id="482" name="楕円 481">
          <a:extLst>
            <a:ext uri="{FF2B5EF4-FFF2-40B4-BE49-F238E27FC236}">
              <a16:creationId xmlns:a16="http://schemas.microsoft.com/office/drawing/2014/main" id="{668B79E2-D5CC-4AEE-96AD-2A4C3BE5BEA9}"/>
            </a:ext>
          </a:extLst>
        </xdr:cNvPr>
        <xdr:cNvSpPr/>
      </xdr:nvSpPr>
      <xdr:spPr>
        <a:xfrm>
          <a:off x="781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133350</xdr:rowOff>
    </xdr:from>
    <xdr:to>
      <xdr:col>45</xdr:col>
      <xdr:colOff>177800</xdr:colOff>
      <xdr:row>104</xdr:row>
      <xdr:rowOff>87630</xdr:rowOff>
    </xdr:to>
    <xdr:cxnSp macro="">
      <xdr:nvCxnSpPr>
        <xdr:cNvPr id="483" name="直線コネクタ 482">
          <a:extLst>
            <a:ext uri="{FF2B5EF4-FFF2-40B4-BE49-F238E27FC236}">
              <a16:creationId xmlns:a16="http://schemas.microsoft.com/office/drawing/2014/main" id="{4F05D91D-F4A3-4A4F-AE42-C0160FB113F1}"/>
            </a:ext>
          </a:extLst>
        </xdr:cNvPr>
        <xdr:cNvCxnSpPr/>
      </xdr:nvCxnSpPr>
      <xdr:spPr>
        <a:xfrm>
          <a:off x="7861300" y="177927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4" name="楕円 483">
          <a:extLst>
            <a:ext uri="{FF2B5EF4-FFF2-40B4-BE49-F238E27FC236}">
              <a16:creationId xmlns:a16="http://schemas.microsoft.com/office/drawing/2014/main" id="{037B14F6-0771-4BCD-98A4-7187C2734279}"/>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105</xdr:row>
      <xdr:rowOff>64770</xdr:rowOff>
    </xdr:to>
    <xdr:cxnSp macro="">
      <xdr:nvCxnSpPr>
        <xdr:cNvPr id="485" name="直線コネクタ 484">
          <a:extLst>
            <a:ext uri="{FF2B5EF4-FFF2-40B4-BE49-F238E27FC236}">
              <a16:creationId xmlns:a16="http://schemas.microsoft.com/office/drawing/2014/main" id="{2B23FADC-0397-4E6A-9C48-FA0E1D219A38}"/>
            </a:ext>
          </a:extLst>
        </xdr:cNvPr>
        <xdr:cNvCxnSpPr/>
      </xdr:nvCxnSpPr>
      <xdr:spPr>
        <a:xfrm flipV="1">
          <a:off x="6972300" y="17792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8CC99A99-2848-4869-9F11-411B9F66D424}"/>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a:extLst>
            <a:ext uri="{FF2B5EF4-FFF2-40B4-BE49-F238E27FC236}">
              <a16:creationId xmlns:a16="http://schemas.microsoft.com/office/drawing/2014/main" id="{A462BBFE-44F5-4E39-A7FD-9B05546B5B59}"/>
            </a:ext>
          </a:extLst>
        </xdr:cNvPr>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a:extLst>
            <a:ext uri="{FF2B5EF4-FFF2-40B4-BE49-F238E27FC236}">
              <a16:creationId xmlns:a16="http://schemas.microsoft.com/office/drawing/2014/main" id="{D5ED7C61-1318-4889-8D11-488DB6BE9FD7}"/>
            </a:ext>
          </a:extLst>
        </xdr:cNvPr>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a:extLst>
            <a:ext uri="{FF2B5EF4-FFF2-40B4-BE49-F238E27FC236}">
              <a16:creationId xmlns:a16="http://schemas.microsoft.com/office/drawing/2014/main" id="{D32D0983-A849-4D7E-836A-5EFA5E937899}"/>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143527</xdr:rowOff>
    </xdr:from>
    <xdr:ext cx="469744" cy="259045"/>
    <xdr:sp macro="" textlink="">
      <xdr:nvSpPr>
        <xdr:cNvPr id="490" name="n_1mainValue【市民会館】&#10;一人当たり面積">
          <a:extLst>
            <a:ext uri="{FF2B5EF4-FFF2-40B4-BE49-F238E27FC236}">
              <a16:creationId xmlns:a16="http://schemas.microsoft.com/office/drawing/2014/main" id="{3583E04F-7F67-4E2E-A1E4-D2A45C071ADF}"/>
            </a:ext>
          </a:extLst>
        </xdr:cNvPr>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154957</xdr:rowOff>
    </xdr:from>
    <xdr:ext cx="469744" cy="259045"/>
    <xdr:sp macro="" textlink="">
      <xdr:nvSpPr>
        <xdr:cNvPr id="491" name="n_2mainValue【市民会館】&#10;一人当たり面積">
          <a:extLst>
            <a:ext uri="{FF2B5EF4-FFF2-40B4-BE49-F238E27FC236}">
              <a16:creationId xmlns:a16="http://schemas.microsoft.com/office/drawing/2014/main" id="{10A7A8B0-D77E-4EAC-9791-AB07CB57619D}"/>
            </a:ext>
          </a:extLst>
        </xdr:cNvPr>
        <xdr:cNvSpPr txBox="1"/>
      </xdr:nvSpPr>
      <xdr:spPr>
        <a:xfrm>
          <a:off x="8515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29227</xdr:rowOff>
    </xdr:from>
    <xdr:ext cx="469744" cy="259045"/>
    <xdr:sp macro="" textlink="">
      <xdr:nvSpPr>
        <xdr:cNvPr id="492" name="n_3mainValue【市民会館】&#10;一人当たり面積">
          <a:extLst>
            <a:ext uri="{FF2B5EF4-FFF2-40B4-BE49-F238E27FC236}">
              <a16:creationId xmlns:a16="http://schemas.microsoft.com/office/drawing/2014/main" id="{B3C93FF0-6EDF-4741-9AB6-B81B15626040}"/>
            </a:ext>
          </a:extLst>
        </xdr:cNvPr>
        <xdr:cNvSpPr txBox="1"/>
      </xdr:nvSpPr>
      <xdr:spPr>
        <a:xfrm>
          <a:off x="7626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93" name="n_4mainValue【市民会館】&#10;一人当たり面積">
          <a:extLst>
            <a:ext uri="{FF2B5EF4-FFF2-40B4-BE49-F238E27FC236}">
              <a16:creationId xmlns:a16="http://schemas.microsoft.com/office/drawing/2014/main" id="{896B0B12-778E-4EF1-87DE-F3FE28A423DC}"/>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2437165-2C45-4E1A-BA4A-51EA589E89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D256DA5-396D-4D46-8B95-10665AB6AE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90D988D1-513F-4320-8082-09BC94B5928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53597E0C-ECEA-42FA-B954-3D4453C71A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110599A-B959-4419-B4BF-D55AE93A8D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BF5A44F4-9470-4B67-8B0A-B1D2FB9D52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FD7601D-E64C-4362-954D-A96A3153DC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862FAAF-719D-46DD-864F-EDF21EAFE9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A6D77149-1695-43E5-9219-010114C88E5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AE76E85-F2F3-4D70-9F84-29DF550A45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607E56E3-DF99-4E0A-8E1F-FD7F93F2B3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3CCB99E5-5FAE-487D-AF5B-AF678B4B47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76A412F5-400B-4EBC-B233-99B4956478B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266B7003-B9F3-4B02-9A11-C02BFF16B15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6032470C-09FF-4123-9619-AF42C1BE12C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3EF0E712-00BD-4F90-820B-24D6042E46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CD3DC56D-B87F-4C7B-BDAA-1535AAE761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54F8FADD-F165-49A0-9775-E54ACA2EA01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D7E2AE7F-6875-4293-B11D-600956D43E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C9B93B1E-E1EB-4CDD-BA88-EEFC86C6FF0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BB131017-2D1D-44C4-BDC8-1D8F837957E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6723B67-830A-4041-A26C-3AEC2C9771C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5AEC518E-CD99-4A3A-85FA-14ED4833C39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F28A41CB-33F8-487F-8E0E-2BA28E2E7D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0F94740-748C-47D9-8DEE-6E40FF3F077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AC987311-19D7-47F2-821B-2C4FE732E50F}"/>
            </a:ext>
          </a:extLst>
        </xdr:cNvPr>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CAA981EC-F2FE-459B-BEA7-8D30BA4C1A59}"/>
            </a:ext>
          </a:extLst>
        </xdr:cNvPr>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9AD0B97E-20C7-4DC7-81AD-2B19A2C63514}"/>
            </a:ext>
          </a:extLst>
        </xdr:cNvPr>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F6DB5E9B-5B47-4757-90BB-C1893FEE9D58}"/>
            </a:ext>
          </a:extLst>
        </xdr:cNvPr>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08999D5D-F785-480C-A84D-338DC411CEC9}"/>
            </a:ext>
          </a:extLst>
        </xdr:cNvPr>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322B1F37-0E02-4D23-86A5-F251117E3E1C}"/>
            </a:ext>
          </a:extLst>
        </xdr:cNvPr>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DF440E39-A7AC-4E6A-A4E8-29DB336A87C1}"/>
            </a:ext>
          </a:extLst>
        </xdr:cNvPr>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2586AC8C-59D1-4964-8FC9-C658596CB50C}"/>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DF9501AC-0419-4CA0-8020-E4163BC9F9D5}"/>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a:extLst>
            <a:ext uri="{FF2B5EF4-FFF2-40B4-BE49-F238E27FC236}">
              <a16:creationId xmlns:a16="http://schemas.microsoft.com/office/drawing/2014/main" id="{4D6401B9-0232-48B6-80AA-82D8CF9CA6B1}"/>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a:extLst>
            <a:ext uri="{FF2B5EF4-FFF2-40B4-BE49-F238E27FC236}">
              <a16:creationId xmlns:a16="http://schemas.microsoft.com/office/drawing/2014/main" id="{13131E32-20B4-42BA-8B33-995E0B62210F}"/>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3CBDC48-DE21-4F77-9BFE-B9DA752D12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DA5C13C-B500-419F-808A-159BF5B071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A1B501E-4C8D-40A5-9C64-DE03CE707B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5A63CC8-1295-40BB-9480-9A80E69D7E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1AA9BD7-3C02-418D-A769-21143D5D878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35" name="楕円 534">
          <a:extLst>
            <a:ext uri="{FF2B5EF4-FFF2-40B4-BE49-F238E27FC236}">
              <a16:creationId xmlns:a16="http://schemas.microsoft.com/office/drawing/2014/main" id="{870D8FFC-CEB2-4765-A5E5-6D73FF447C46}"/>
            </a:ext>
          </a:extLst>
        </xdr:cNvPr>
        <xdr:cNvSpPr/>
      </xdr:nvSpPr>
      <xdr:spPr>
        <a:xfrm>
          <a:off x="162687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58074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CFB9173-1A6E-4485-811C-2FC27CCC6367}"/>
            </a:ext>
          </a:extLst>
        </xdr:cNvPr>
        <xdr:cNvSpPr txBox="1"/>
      </xdr:nvSpPr>
      <xdr:spPr>
        <a:xfrm>
          <a:off x="16357600" y="640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46627</xdr:rowOff>
    </xdr:from>
    <xdr:to>
      <xdr:col>81</xdr:col>
      <xdr:colOff>101600</xdr:colOff>
      <xdr:row>38</xdr:row>
      <xdr:rowOff>148227</xdr:rowOff>
    </xdr:to>
    <xdr:sp macro="" textlink="">
      <xdr:nvSpPr>
        <xdr:cNvPr id="537" name="楕円 536">
          <a:extLst>
            <a:ext uri="{FF2B5EF4-FFF2-40B4-BE49-F238E27FC236}">
              <a16:creationId xmlns:a16="http://schemas.microsoft.com/office/drawing/2014/main" id="{D70DF1B8-61BA-4783-AAF9-AFC2163B131B}"/>
            </a:ext>
          </a:extLst>
        </xdr:cNvPr>
        <xdr:cNvSpPr/>
      </xdr:nvSpPr>
      <xdr:spPr>
        <a:xfrm>
          <a:off x="15430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85997</xdr:rowOff>
    </xdr:from>
    <xdr:to>
      <xdr:col>85</xdr:col>
      <xdr:colOff>127000</xdr:colOff>
      <xdr:row>38</xdr:row>
      <xdr:rowOff>97427</xdr:rowOff>
    </xdr:to>
    <xdr:cxnSp macro="">
      <xdr:nvCxnSpPr>
        <xdr:cNvPr id="538" name="直線コネクタ 537">
          <a:extLst>
            <a:ext uri="{FF2B5EF4-FFF2-40B4-BE49-F238E27FC236}">
              <a16:creationId xmlns:a16="http://schemas.microsoft.com/office/drawing/2014/main" id="{1C2F9F99-EECD-4DD4-A9E9-168839807F94}"/>
            </a:ext>
          </a:extLst>
        </xdr:cNvPr>
        <xdr:cNvCxnSpPr/>
      </xdr:nvCxnSpPr>
      <xdr:spPr>
        <a:xfrm flipV="1">
          <a:off x="15481300" y="660109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39" name="楕円 538">
          <a:extLst>
            <a:ext uri="{FF2B5EF4-FFF2-40B4-BE49-F238E27FC236}">
              <a16:creationId xmlns:a16="http://schemas.microsoft.com/office/drawing/2014/main" id="{A69558FB-7676-4AC9-AAF9-6C0D0E3ACE37}"/>
            </a:ext>
          </a:extLst>
        </xdr:cNvPr>
        <xdr:cNvSpPr/>
      </xdr:nvSpPr>
      <xdr:spPr>
        <a:xfrm>
          <a:off x="14541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71301</xdr:rowOff>
    </xdr:from>
    <xdr:to>
      <xdr:col>81</xdr:col>
      <xdr:colOff>50800</xdr:colOff>
      <xdr:row>38</xdr:row>
      <xdr:rowOff>97427</xdr:rowOff>
    </xdr:to>
    <xdr:cxnSp macro="">
      <xdr:nvCxnSpPr>
        <xdr:cNvPr id="540" name="直線コネクタ 539">
          <a:extLst>
            <a:ext uri="{FF2B5EF4-FFF2-40B4-BE49-F238E27FC236}">
              <a16:creationId xmlns:a16="http://schemas.microsoft.com/office/drawing/2014/main" id="{BAECAD5A-F7E0-42D2-9FF2-C3D420813EE4}"/>
            </a:ext>
          </a:extLst>
        </xdr:cNvPr>
        <xdr:cNvCxnSpPr/>
      </xdr:nvCxnSpPr>
      <xdr:spPr>
        <a:xfrm>
          <a:off x="14592300" y="65864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41" name="楕円 540">
          <a:extLst>
            <a:ext uri="{FF2B5EF4-FFF2-40B4-BE49-F238E27FC236}">
              <a16:creationId xmlns:a16="http://schemas.microsoft.com/office/drawing/2014/main" id="{A55EC435-6C72-428C-B072-4DCD3DDA6EF2}"/>
            </a:ext>
          </a:extLst>
        </xdr:cNvPr>
        <xdr:cNvSpPr/>
      </xdr:nvSpPr>
      <xdr:spPr>
        <a:xfrm>
          <a:off x="1365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71301</xdr:rowOff>
    </xdr:to>
    <xdr:cxnSp macro="">
      <xdr:nvCxnSpPr>
        <xdr:cNvPr id="542" name="直線コネクタ 541">
          <a:extLst>
            <a:ext uri="{FF2B5EF4-FFF2-40B4-BE49-F238E27FC236}">
              <a16:creationId xmlns:a16="http://schemas.microsoft.com/office/drawing/2014/main" id="{308F1FEC-B8CC-40A7-9A51-A853D80F7436}"/>
            </a:ext>
          </a:extLst>
        </xdr:cNvPr>
        <xdr:cNvCxnSpPr/>
      </xdr:nvCxnSpPr>
      <xdr:spPr>
        <a:xfrm>
          <a:off x="13703300" y="65570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138067</xdr:rowOff>
    </xdr:from>
    <xdr:to>
      <xdr:col>67</xdr:col>
      <xdr:colOff>101600</xdr:colOff>
      <xdr:row>38</xdr:row>
      <xdr:rowOff>68218</xdr:rowOff>
    </xdr:to>
    <xdr:sp macro="" textlink="">
      <xdr:nvSpPr>
        <xdr:cNvPr id="543" name="楕円 542">
          <a:extLst>
            <a:ext uri="{FF2B5EF4-FFF2-40B4-BE49-F238E27FC236}">
              <a16:creationId xmlns:a16="http://schemas.microsoft.com/office/drawing/2014/main" id="{700CE9D6-FC63-4957-A216-84820DB5A29C}"/>
            </a:ext>
          </a:extLst>
        </xdr:cNvPr>
        <xdr:cNvSpPr/>
      </xdr:nvSpPr>
      <xdr:spPr>
        <a:xfrm>
          <a:off x="127635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17417</xdr:rowOff>
    </xdr:from>
    <xdr:to>
      <xdr:col>71</xdr:col>
      <xdr:colOff>177800</xdr:colOff>
      <xdr:row>38</xdr:row>
      <xdr:rowOff>41910</xdr:rowOff>
    </xdr:to>
    <xdr:cxnSp macro="">
      <xdr:nvCxnSpPr>
        <xdr:cNvPr id="544" name="直線コネクタ 543">
          <a:extLst>
            <a:ext uri="{FF2B5EF4-FFF2-40B4-BE49-F238E27FC236}">
              <a16:creationId xmlns:a16="http://schemas.microsoft.com/office/drawing/2014/main" id="{A1B08497-5C73-4A36-B67A-2FBE05799354}"/>
            </a:ext>
          </a:extLst>
        </xdr:cNvPr>
        <xdr:cNvCxnSpPr/>
      </xdr:nvCxnSpPr>
      <xdr:spPr>
        <a:xfrm>
          <a:off x="12814300" y="65325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D8A1309-0FF4-4805-BECC-9EFC5842012E}"/>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DABF22A6-95C6-47B6-80AB-83E41D3F2BEC}"/>
            </a:ext>
          </a:extLst>
        </xdr:cNvPr>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16C348A-83A7-483C-AB40-B056117EE8B7}"/>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9F0A63C3-3D64-44F8-BF8E-BD1650ABB809}"/>
            </a:ext>
          </a:extLst>
        </xdr:cNvPr>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164754</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7CF58C4-9CF4-41CD-BF5A-451A69D5F5BB}"/>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6101563-6361-4F21-9F9D-A580706756D5}"/>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E7DAEC5-7230-4562-B00C-1E7717FFC766}"/>
            </a:ext>
          </a:extLst>
        </xdr:cNvPr>
        <xdr:cNvSpPr txBox="1"/>
      </xdr:nvSpPr>
      <xdr:spPr>
        <a:xfrm>
          <a:off x="13500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7B60A5B2-ABD1-452B-92A0-362DDC812332}"/>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BD51B1EB-89A5-4EE2-AF03-0942CE28802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B03E5E8-75AD-4B74-8ADA-20073AAC7D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59A5DD8D-66E1-4DF2-BA3D-147ED93600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AC352FE-BC7F-47CA-86D9-3CA257374E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FEE17CAC-2721-416C-9038-6CED84D8E1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21DCF31-AA56-45CA-B7A3-3BADFB25BE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47A8C8C0-558B-4F7C-9158-0C444D93942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D5B5023-492C-4FB7-906A-B4584B2B14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572DEDE-A414-4C68-BBCB-2E20CCD4CB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A3FE9C6E-2DE5-4AE8-B82D-9A00C644165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C9212320-8127-40A9-A5F0-E89159058F3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52DE3CF4-E2B8-4E9C-BE5B-01DB548987A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358496E9-B80B-491C-8754-E5F8B2B377B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C620B5A1-3DC6-4045-B830-2F6AD03B89B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AB4AF53B-FC00-495E-84CA-FE3EAAF9F27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6D880ECF-2935-4A76-AB1A-F456166146A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8D9EA0C7-9E61-475A-B23F-8C6488240DD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7D79C14D-CFAC-4E74-BBD6-3576421BF19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7F37CF81-DFA3-450C-A225-C8BAAA50E3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05687669-821F-4A7C-9D1F-677D1B1FAFC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0D2918D-9ECD-413A-8970-49AF30D531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1B42BC25-D656-46E8-BA44-6FE946D3023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A5C2431F-AF28-4E0A-B481-32515B33F40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01980BA8-F57C-4F29-8A3D-D0E01D56F405}"/>
            </a:ext>
          </a:extLst>
        </xdr:cNvPr>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D0B92B7B-6D6C-4C9A-A109-FF28F4DF32B9}"/>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41729295-CA2E-402C-BFB0-8B6D430B07D8}"/>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CF27CB1B-A511-42F3-ADAF-0FA935C10B0E}"/>
            </a:ext>
          </a:extLst>
        </xdr:cNvPr>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2B318326-4810-4BB5-81DB-21D61F94F06D}"/>
            </a:ext>
          </a:extLst>
        </xdr:cNvPr>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168372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801B9287-3454-4DD4-91DA-4427B691AA8F}"/>
            </a:ext>
          </a:extLst>
        </xdr:cNvPr>
        <xdr:cNvSpPr txBox="1"/>
      </xdr:nvSpPr>
      <xdr:spPr>
        <a:xfrm>
          <a:off x="22199600" y="668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AD3DE350-0E38-4F6F-8DDF-4E2635E0BE2C}"/>
            </a:ext>
          </a:extLst>
        </xdr:cNvPr>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77877CCF-9FAA-4555-B5B4-B10D2ED4C0D7}"/>
            </a:ext>
          </a:extLst>
        </xdr:cNvPr>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a:extLst>
            <a:ext uri="{FF2B5EF4-FFF2-40B4-BE49-F238E27FC236}">
              <a16:creationId xmlns:a16="http://schemas.microsoft.com/office/drawing/2014/main" id="{C3D99C53-DEA0-47F8-8C42-AF91273A6279}"/>
            </a:ext>
          </a:extLst>
        </xdr:cNvPr>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a:extLst>
            <a:ext uri="{FF2B5EF4-FFF2-40B4-BE49-F238E27FC236}">
              <a16:creationId xmlns:a16="http://schemas.microsoft.com/office/drawing/2014/main" id="{6D99469D-28B7-4652-BEC1-309CA8E0F5A7}"/>
            </a:ext>
          </a:extLst>
        </xdr:cNvPr>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a:extLst>
            <a:ext uri="{FF2B5EF4-FFF2-40B4-BE49-F238E27FC236}">
              <a16:creationId xmlns:a16="http://schemas.microsoft.com/office/drawing/2014/main" id="{59196C6F-D200-4EA1-AC43-692DEB57032C}"/>
            </a:ext>
          </a:extLst>
        </xdr:cNvPr>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4F14C6E-7FF9-4F72-AE83-AF78CAF6F06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D209F3F-78E5-475B-96BA-77185A607DB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3E201B5-31EA-4088-B40B-80CCEB2CB9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7A936F5-8E94-41FE-9D7F-C235241878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C21EF8A-835E-4919-B8E3-8FF6619A27C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114207</xdr:rowOff>
    </xdr:from>
    <xdr:to>
      <xdr:col>116</xdr:col>
      <xdr:colOff>114300</xdr:colOff>
      <xdr:row>41</xdr:row>
      <xdr:rowOff>44357</xdr:rowOff>
    </xdr:to>
    <xdr:sp macro="" textlink="">
      <xdr:nvSpPr>
        <xdr:cNvPr id="592" name="楕円 591">
          <a:extLst>
            <a:ext uri="{FF2B5EF4-FFF2-40B4-BE49-F238E27FC236}">
              <a16:creationId xmlns:a16="http://schemas.microsoft.com/office/drawing/2014/main" id="{9DB435B1-C288-48BC-9075-077512B9106A}"/>
            </a:ext>
          </a:extLst>
        </xdr:cNvPr>
        <xdr:cNvSpPr/>
      </xdr:nvSpPr>
      <xdr:spPr>
        <a:xfrm>
          <a:off x="22110700" y="69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92634</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8CD72FB3-8CC5-4CD9-AA7E-371FAA1A5A1D}"/>
            </a:ext>
          </a:extLst>
        </xdr:cNvPr>
        <xdr:cNvSpPr txBox="1"/>
      </xdr:nvSpPr>
      <xdr:spPr>
        <a:xfrm>
          <a:off x="22199600" y="69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131207</xdr:rowOff>
    </xdr:from>
    <xdr:to>
      <xdr:col>112</xdr:col>
      <xdr:colOff>38100</xdr:colOff>
      <xdr:row>41</xdr:row>
      <xdr:rowOff>61357</xdr:rowOff>
    </xdr:to>
    <xdr:sp macro="" textlink="">
      <xdr:nvSpPr>
        <xdr:cNvPr id="594" name="楕円 593">
          <a:extLst>
            <a:ext uri="{FF2B5EF4-FFF2-40B4-BE49-F238E27FC236}">
              <a16:creationId xmlns:a16="http://schemas.microsoft.com/office/drawing/2014/main" id="{5A19152F-2BC7-4E4F-9151-D33519985E85}"/>
            </a:ext>
          </a:extLst>
        </xdr:cNvPr>
        <xdr:cNvSpPr/>
      </xdr:nvSpPr>
      <xdr:spPr>
        <a:xfrm>
          <a:off x="21272500" y="69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165007</xdr:rowOff>
    </xdr:from>
    <xdr:to>
      <xdr:col>116</xdr:col>
      <xdr:colOff>63500</xdr:colOff>
      <xdr:row>41</xdr:row>
      <xdr:rowOff>10557</xdr:rowOff>
    </xdr:to>
    <xdr:cxnSp macro="">
      <xdr:nvCxnSpPr>
        <xdr:cNvPr id="595" name="直線コネクタ 594">
          <a:extLst>
            <a:ext uri="{FF2B5EF4-FFF2-40B4-BE49-F238E27FC236}">
              <a16:creationId xmlns:a16="http://schemas.microsoft.com/office/drawing/2014/main" id="{48EA79B8-4E4F-4D83-A254-3A1D4D4B535D}"/>
            </a:ext>
          </a:extLst>
        </xdr:cNvPr>
        <xdr:cNvCxnSpPr/>
      </xdr:nvCxnSpPr>
      <xdr:spPr>
        <a:xfrm flipV="1">
          <a:off x="21323300" y="7023007"/>
          <a:ext cx="8382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130521</xdr:rowOff>
    </xdr:from>
    <xdr:to>
      <xdr:col>107</xdr:col>
      <xdr:colOff>101600</xdr:colOff>
      <xdr:row>41</xdr:row>
      <xdr:rowOff>60671</xdr:rowOff>
    </xdr:to>
    <xdr:sp macro="" textlink="">
      <xdr:nvSpPr>
        <xdr:cNvPr id="596" name="楕円 595">
          <a:extLst>
            <a:ext uri="{FF2B5EF4-FFF2-40B4-BE49-F238E27FC236}">
              <a16:creationId xmlns:a16="http://schemas.microsoft.com/office/drawing/2014/main" id="{AC417858-536D-428A-9D3B-F20A062C8133}"/>
            </a:ext>
          </a:extLst>
        </xdr:cNvPr>
        <xdr:cNvSpPr/>
      </xdr:nvSpPr>
      <xdr:spPr>
        <a:xfrm>
          <a:off x="20383500" y="69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9871</xdr:rowOff>
    </xdr:from>
    <xdr:to>
      <xdr:col>111</xdr:col>
      <xdr:colOff>177800</xdr:colOff>
      <xdr:row>41</xdr:row>
      <xdr:rowOff>10557</xdr:rowOff>
    </xdr:to>
    <xdr:cxnSp macro="">
      <xdr:nvCxnSpPr>
        <xdr:cNvPr id="597" name="直線コネクタ 596">
          <a:extLst>
            <a:ext uri="{FF2B5EF4-FFF2-40B4-BE49-F238E27FC236}">
              <a16:creationId xmlns:a16="http://schemas.microsoft.com/office/drawing/2014/main" id="{8E8BAA1E-08F5-4ADD-B22B-27E700EA06BB}"/>
            </a:ext>
          </a:extLst>
        </xdr:cNvPr>
        <xdr:cNvCxnSpPr/>
      </xdr:nvCxnSpPr>
      <xdr:spPr>
        <a:xfrm>
          <a:off x="20434300" y="703932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138496</xdr:rowOff>
    </xdr:from>
    <xdr:to>
      <xdr:col>102</xdr:col>
      <xdr:colOff>165100</xdr:colOff>
      <xdr:row>41</xdr:row>
      <xdr:rowOff>68646</xdr:rowOff>
    </xdr:to>
    <xdr:sp macro="" textlink="">
      <xdr:nvSpPr>
        <xdr:cNvPr id="598" name="楕円 597">
          <a:extLst>
            <a:ext uri="{FF2B5EF4-FFF2-40B4-BE49-F238E27FC236}">
              <a16:creationId xmlns:a16="http://schemas.microsoft.com/office/drawing/2014/main" id="{EBC8563E-2466-40DD-97AF-4642C9731D48}"/>
            </a:ext>
          </a:extLst>
        </xdr:cNvPr>
        <xdr:cNvSpPr/>
      </xdr:nvSpPr>
      <xdr:spPr>
        <a:xfrm>
          <a:off x="19494500" y="69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9871</xdr:rowOff>
    </xdr:from>
    <xdr:to>
      <xdr:col>107</xdr:col>
      <xdr:colOff>50800</xdr:colOff>
      <xdr:row>41</xdr:row>
      <xdr:rowOff>17846</xdr:rowOff>
    </xdr:to>
    <xdr:cxnSp macro="">
      <xdr:nvCxnSpPr>
        <xdr:cNvPr id="599" name="直線コネクタ 598">
          <a:extLst>
            <a:ext uri="{FF2B5EF4-FFF2-40B4-BE49-F238E27FC236}">
              <a16:creationId xmlns:a16="http://schemas.microsoft.com/office/drawing/2014/main" id="{67FEB092-3C70-4288-A739-91182B16D903}"/>
            </a:ext>
          </a:extLst>
        </xdr:cNvPr>
        <xdr:cNvCxnSpPr/>
      </xdr:nvCxnSpPr>
      <xdr:spPr>
        <a:xfrm flipV="1">
          <a:off x="19545300" y="7039321"/>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147156</xdr:rowOff>
    </xdr:from>
    <xdr:to>
      <xdr:col>98</xdr:col>
      <xdr:colOff>38100</xdr:colOff>
      <xdr:row>41</xdr:row>
      <xdr:rowOff>77306</xdr:rowOff>
    </xdr:to>
    <xdr:sp macro="" textlink="">
      <xdr:nvSpPr>
        <xdr:cNvPr id="600" name="楕円 599">
          <a:extLst>
            <a:ext uri="{FF2B5EF4-FFF2-40B4-BE49-F238E27FC236}">
              <a16:creationId xmlns:a16="http://schemas.microsoft.com/office/drawing/2014/main" id="{7B6E7F66-2FB9-479A-A7BD-18D9CE958EA7}"/>
            </a:ext>
          </a:extLst>
        </xdr:cNvPr>
        <xdr:cNvSpPr/>
      </xdr:nvSpPr>
      <xdr:spPr>
        <a:xfrm>
          <a:off x="18605500" y="70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17846</xdr:rowOff>
    </xdr:from>
    <xdr:to>
      <xdr:col>102</xdr:col>
      <xdr:colOff>114300</xdr:colOff>
      <xdr:row>41</xdr:row>
      <xdr:rowOff>26506</xdr:rowOff>
    </xdr:to>
    <xdr:cxnSp macro="">
      <xdr:nvCxnSpPr>
        <xdr:cNvPr id="601" name="直線コネクタ 600">
          <a:extLst>
            <a:ext uri="{FF2B5EF4-FFF2-40B4-BE49-F238E27FC236}">
              <a16:creationId xmlns:a16="http://schemas.microsoft.com/office/drawing/2014/main" id="{55CA5BAA-B0C6-4EAD-806A-273FC49D8B0D}"/>
            </a:ext>
          </a:extLst>
        </xdr:cNvPr>
        <xdr:cNvCxnSpPr/>
      </xdr:nvCxnSpPr>
      <xdr:spPr>
        <a:xfrm flipV="1">
          <a:off x="18656300" y="7047296"/>
          <a:ext cx="8890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120580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9ED248B-B01E-4FA3-B2D7-0488A743DC0E}"/>
            </a:ext>
          </a:extLst>
        </xdr:cNvPr>
        <xdr:cNvSpPr txBox="1"/>
      </xdr:nvSpPr>
      <xdr:spPr>
        <a:xfrm>
          <a:off x="210434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99529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CEF94AEB-1CCA-4AA0-A487-83573971B076}"/>
            </a:ext>
          </a:extLst>
        </xdr:cNvPr>
        <xdr:cNvSpPr txBox="1"/>
      </xdr:nvSpPr>
      <xdr:spPr>
        <a:xfrm>
          <a:off x="20167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98695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1DD2C8C9-55DE-4ADA-95FF-077AD461BF4E}"/>
            </a:ext>
          </a:extLst>
        </xdr:cNvPr>
        <xdr:cNvSpPr txBox="1"/>
      </xdr:nvSpPr>
      <xdr:spPr>
        <a:xfrm>
          <a:off x="19278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96542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2D48E415-C717-497A-824E-370952F2F9D6}"/>
            </a:ext>
          </a:extLst>
        </xdr:cNvPr>
        <xdr:cNvSpPr txBox="1"/>
      </xdr:nvSpPr>
      <xdr:spPr>
        <a:xfrm>
          <a:off x="18389111" y="66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52484</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55474B86-437A-4D25-943F-08203DFE0FC6}"/>
            </a:ext>
          </a:extLst>
        </xdr:cNvPr>
        <xdr:cNvSpPr txBox="1"/>
      </xdr:nvSpPr>
      <xdr:spPr>
        <a:xfrm>
          <a:off x="21043411" y="70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51798</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97FFA033-2492-465C-B7C4-2699C77210E5}"/>
            </a:ext>
          </a:extLst>
        </xdr:cNvPr>
        <xdr:cNvSpPr txBox="1"/>
      </xdr:nvSpPr>
      <xdr:spPr>
        <a:xfrm>
          <a:off x="20167111" y="708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59773</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D6222CF2-B5AA-47BF-AC1F-0CFC3EDE8189}"/>
            </a:ext>
          </a:extLst>
        </xdr:cNvPr>
        <xdr:cNvSpPr txBox="1"/>
      </xdr:nvSpPr>
      <xdr:spPr>
        <a:xfrm>
          <a:off x="19278111" y="708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68433</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753C9318-FEEB-4861-A485-06D84AC18410}"/>
            </a:ext>
          </a:extLst>
        </xdr:cNvPr>
        <xdr:cNvSpPr txBox="1"/>
      </xdr:nvSpPr>
      <xdr:spPr>
        <a:xfrm>
          <a:off x="18389111" y="709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FAB0F70D-E236-4F5E-B103-2D6931B10F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39631992-9452-4A6C-8FA0-0D1F2CFB072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9F698374-C261-436C-9057-D99FD8AE995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C7E3401-E778-4A43-A163-FD01D3AEF0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192D1A9-BA5E-4A3A-AE2A-644A53E22F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19AD0ED7-E242-4075-8BCA-0EE4B88CDA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841F94A2-C672-400D-8CDB-D3EF4DFBFC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A4FF497F-432E-4D3D-9C3D-C524DE9834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42B3C5CB-7108-41EE-9E60-311CD997FA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68CF0362-9342-4BF8-9AAE-940CE4C792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41301430-07E6-473D-90C1-2357FD41456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9FF64C91-D306-4440-9D3F-D5A989B6399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3B058E37-CFF5-4BDF-BD31-F7ECB5CF983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15E5D3B9-85D3-42E6-86F4-052EC6746AD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F043AFBA-1A34-4763-9754-92AB569BCDF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5A56525C-4FB1-4CCC-A355-DBD54F568F6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48759D93-FA11-4B51-90EE-95AA983873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7AAB5166-3531-47B7-BD55-BBD5918A307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E80FDA5D-99D7-482A-BE93-13D641739E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BC782517-98DA-437A-8958-7729BCC2037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FABFB85A-6DEC-4D5E-AA9A-5789D02A3E5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EAA494A1-9B85-463B-940B-B985C46FE96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CC6FCF39-BAD7-4001-A45D-A780FD4945F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C52FE5A5-501F-4CB1-8C8F-9068E6D5CB0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F4993897-A26F-48E5-864F-5C74DE1C045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A6BCA83D-9690-4F01-9328-988EDC088D5E}"/>
            </a:ext>
          </a:extLst>
        </xdr:cNvPr>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CD5BF75B-34F5-4B31-AC79-749B6C0D9BB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E88E5D0E-1BCC-4C38-9810-B31B90CB8D4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7103ABE-BB6B-4915-A58B-5A51DC724379}"/>
            </a:ext>
          </a:extLst>
        </xdr:cNvPr>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EF78FCAF-ED5E-4CAB-A984-2FABB9CA70F1}"/>
            </a:ext>
          </a:extLst>
        </xdr:cNvPr>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5E856BA9-F32E-4BBC-BB7A-F8BAD3B79B57}"/>
            </a:ext>
          </a:extLst>
        </xdr:cNvPr>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B5BC4451-16BA-4B79-ACA1-38DFD6686F4E}"/>
            </a:ext>
          </a:extLst>
        </xdr:cNvPr>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222D82BE-BC71-43F8-92CE-D9279178BA42}"/>
            </a:ext>
          </a:extLst>
        </xdr:cNvPr>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a:extLst>
            <a:ext uri="{FF2B5EF4-FFF2-40B4-BE49-F238E27FC236}">
              <a16:creationId xmlns:a16="http://schemas.microsoft.com/office/drawing/2014/main" id="{65A44D14-E66B-475C-AB30-2AF847F526CE}"/>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a:extLst>
            <a:ext uri="{FF2B5EF4-FFF2-40B4-BE49-F238E27FC236}">
              <a16:creationId xmlns:a16="http://schemas.microsoft.com/office/drawing/2014/main" id="{FE9789E3-4ED6-4B78-86F6-B4E872047B54}"/>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a:extLst>
            <a:ext uri="{FF2B5EF4-FFF2-40B4-BE49-F238E27FC236}">
              <a16:creationId xmlns:a16="http://schemas.microsoft.com/office/drawing/2014/main" id="{7FB28B15-4F32-4F4B-8EF2-3AEFCAF84BDB}"/>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DBE681B-5322-47D0-A2B6-254F6B064D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CFEA2B0-9929-4833-AD3D-62EC2441CD9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3ABBEC1-947E-4D74-B7D1-21A7C82E21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A3F9879-A099-43E3-BB94-3597AB3D067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5E8BE29-94A3-4611-9331-C5321164C1C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51" name="楕円 650">
          <a:extLst>
            <a:ext uri="{FF2B5EF4-FFF2-40B4-BE49-F238E27FC236}">
              <a16:creationId xmlns:a16="http://schemas.microsoft.com/office/drawing/2014/main" id="{798861D0-E1E0-4DFE-9664-BB417956C246}"/>
            </a:ext>
          </a:extLst>
        </xdr:cNvPr>
        <xdr:cNvSpPr/>
      </xdr:nvSpPr>
      <xdr:spPr>
        <a:xfrm>
          <a:off x="162687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30860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30E871AC-DDAB-40AD-9E10-3EEC244C9C56}"/>
            </a:ext>
          </a:extLst>
        </xdr:cNvPr>
        <xdr:cNvSpPr txBox="1"/>
      </xdr:nvSpPr>
      <xdr:spPr>
        <a:xfrm>
          <a:off x="16357600" y="1014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653" name="楕円 652">
          <a:extLst>
            <a:ext uri="{FF2B5EF4-FFF2-40B4-BE49-F238E27FC236}">
              <a16:creationId xmlns:a16="http://schemas.microsoft.com/office/drawing/2014/main" id="{382EB20B-E06E-4337-84EE-4EE8A454C487}"/>
            </a:ext>
          </a:extLst>
        </xdr:cNvPr>
        <xdr:cNvSpPr/>
      </xdr:nvSpPr>
      <xdr:spPr>
        <a:xfrm>
          <a:off x="15430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58783</xdr:rowOff>
    </xdr:to>
    <xdr:cxnSp macro="">
      <xdr:nvCxnSpPr>
        <xdr:cNvPr id="654" name="直線コネクタ 653">
          <a:extLst>
            <a:ext uri="{FF2B5EF4-FFF2-40B4-BE49-F238E27FC236}">
              <a16:creationId xmlns:a16="http://schemas.microsoft.com/office/drawing/2014/main" id="{D9E8099E-2D7D-4AFE-A843-F6D2DD81B2C7}"/>
            </a:ext>
          </a:extLst>
        </xdr:cNvPr>
        <xdr:cNvCxnSpPr/>
      </xdr:nvCxnSpPr>
      <xdr:spPr>
        <a:xfrm>
          <a:off x="15481300" y="1031639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5" name="楕円 654">
          <a:extLst>
            <a:ext uri="{FF2B5EF4-FFF2-40B4-BE49-F238E27FC236}">
              <a16:creationId xmlns:a16="http://schemas.microsoft.com/office/drawing/2014/main" id="{FBDA760C-88A5-4506-B71A-A2EC05F9254D}"/>
            </a:ext>
          </a:extLst>
        </xdr:cNvPr>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656" name="直線コネクタ 655">
          <a:extLst>
            <a:ext uri="{FF2B5EF4-FFF2-40B4-BE49-F238E27FC236}">
              <a16:creationId xmlns:a16="http://schemas.microsoft.com/office/drawing/2014/main" id="{FC3205F4-0FB8-4B41-AA19-0761E5BA9AE8}"/>
            </a:ext>
          </a:extLst>
        </xdr:cNvPr>
        <xdr:cNvCxnSpPr/>
      </xdr:nvCxnSpPr>
      <xdr:spPr>
        <a:xfrm>
          <a:off x="14592300" y="1028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657" name="楕円 656">
          <a:extLst>
            <a:ext uri="{FF2B5EF4-FFF2-40B4-BE49-F238E27FC236}">
              <a16:creationId xmlns:a16="http://schemas.microsoft.com/office/drawing/2014/main" id="{96BB2EDF-EBCE-459B-9660-F169DDD937D1}"/>
            </a:ext>
          </a:extLst>
        </xdr:cNvPr>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59</xdr:row>
      <xdr:rowOff>168184</xdr:rowOff>
    </xdr:to>
    <xdr:cxnSp macro="">
      <xdr:nvCxnSpPr>
        <xdr:cNvPr id="658" name="直線コネクタ 657">
          <a:extLst>
            <a:ext uri="{FF2B5EF4-FFF2-40B4-BE49-F238E27FC236}">
              <a16:creationId xmlns:a16="http://schemas.microsoft.com/office/drawing/2014/main" id="{D76E2CCE-081C-4C9E-A5E5-DB1A11406D32}"/>
            </a:ext>
          </a:extLst>
        </xdr:cNvPr>
        <xdr:cNvCxnSpPr/>
      </xdr:nvCxnSpPr>
      <xdr:spPr>
        <a:xfrm>
          <a:off x="13703300" y="1025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55335</xdr:rowOff>
    </xdr:from>
    <xdr:to>
      <xdr:col>67</xdr:col>
      <xdr:colOff>101600</xdr:colOff>
      <xdr:row>59</xdr:row>
      <xdr:rowOff>156935</xdr:rowOff>
    </xdr:to>
    <xdr:sp macro="" textlink="">
      <xdr:nvSpPr>
        <xdr:cNvPr id="659" name="楕円 658">
          <a:extLst>
            <a:ext uri="{FF2B5EF4-FFF2-40B4-BE49-F238E27FC236}">
              <a16:creationId xmlns:a16="http://schemas.microsoft.com/office/drawing/2014/main" id="{486AB671-D868-4FB3-AB63-1BE9032B8C2D}"/>
            </a:ext>
          </a:extLst>
        </xdr:cNvPr>
        <xdr:cNvSpPr/>
      </xdr:nvSpPr>
      <xdr:spPr>
        <a:xfrm>
          <a:off x="1276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135527</xdr:rowOff>
    </xdr:to>
    <xdr:cxnSp macro="">
      <xdr:nvCxnSpPr>
        <xdr:cNvPr id="660" name="直線コネクタ 659">
          <a:extLst>
            <a:ext uri="{FF2B5EF4-FFF2-40B4-BE49-F238E27FC236}">
              <a16:creationId xmlns:a16="http://schemas.microsoft.com/office/drawing/2014/main" id="{C093F858-109F-45EB-8410-05049D79D50E}"/>
            </a:ext>
          </a:extLst>
        </xdr:cNvPr>
        <xdr:cNvCxnSpPr/>
      </xdr:nvCxnSpPr>
      <xdr:spPr>
        <a:xfrm>
          <a:off x="12814300" y="102216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E3AB3E20-D17B-43B4-BE48-F64090AEB4B4}"/>
            </a:ext>
          </a:extLst>
        </xdr:cNvPr>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15DDCDDF-794B-4C3C-A351-44DA519D93EB}"/>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8BB08E4E-4C03-4272-9891-774A3306954E}"/>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DFA83211-D081-4584-BDAB-311DA72FC681}"/>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96718</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9220A8E7-52D7-4B68-ABF2-049230ED233D}"/>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68F33793-0745-4FC9-9058-27C26B5FACFF}"/>
            </a:ext>
          </a:extLst>
        </xdr:cNvPr>
        <xdr:cNvSpPr txBox="1"/>
      </xdr:nvSpPr>
      <xdr:spPr>
        <a:xfrm>
          <a:off x="14389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22D44C2E-B1D8-4F9E-826A-68E033508F1E}"/>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36F0B26C-8BE4-4F8D-B071-1E148BE47B10}"/>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AC58FC91-BB7A-43E3-8B42-43CE9B5692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32F23A05-2195-48BD-8FE8-DA12C8A3815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CE372BC0-8543-43B2-9616-E9CF9F694F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17D3879-F86A-4D27-B378-1DFBAEC285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D3C9E416-898E-4D3B-85AA-46B3EE226E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6ED5119B-954B-4961-A4E9-F734ED9A07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2542716D-431E-4040-A683-DF6FEE4E7A3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4C6D68FA-4D34-4DA5-96D9-2BC8B91D311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B3C062E-AF4D-4426-BADD-FAEC0935A0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1AC7CBF4-B07E-4B7A-B366-9E3AA95316B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0AB366F5-E7B1-4220-B4B9-27BD31E766D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FDED6C95-706E-40AB-9EC0-7BB5ED711E5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2A90792F-E0B1-4A33-BF88-92EB512A2FF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658D2833-8D75-4CA0-9F41-242321DE5DA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5F49FF25-1B0C-4193-BB48-B1B51348814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6469DFDC-812E-4195-AAA6-C3E4579ED3D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1DAEB757-D43A-49EA-85A1-F0E82F194BE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3718D01D-55CF-4593-85FA-C19B1FB2159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C2346B34-D08D-40A2-A590-7AF1FA10911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CB065F9E-5F04-4C44-875B-E70B938280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B82EB840-1297-4A16-A76E-AB7AF7B8AE5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1BA40E41-BE5C-4966-A3DC-CB337664639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88F1CDD5-DCBA-4832-95CE-5C7E4A61A8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A9DC967F-0E3D-41BE-B7CA-68951A7D9EF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D9F3B27D-C824-4EA7-A46A-C320B8A088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D71FA32A-DCD7-49F6-A26D-AEB471ECFE98}"/>
            </a:ext>
          </a:extLst>
        </xdr:cNvPr>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A4438A34-9A1E-4FC4-A1C1-7D7F80726F6F}"/>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6CF823C1-711D-4482-A004-48F72575D06E}"/>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56CF4806-BAC5-4135-B43B-BA565802E137}"/>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DC494E51-1021-4D40-BF69-5606CB3FA2B4}"/>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A0A2A39D-95AA-4BBF-98EF-56F25639E1C7}"/>
            </a:ext>
          </a:extLst>
        </xdr:cNvPr>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403BED28-F4AB-4F24-BD6F-BD1E48189D93}"/>
            </a:ext>
          </a:extLst>
        </xdr:cNvPr>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480CCC5D-2660-4138-B0B6-D6484825E63F}"/>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D9849916-6F14-419A-BB32-466E698C3E7A}"/>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a:extLst>
            <a:ext uri="{FF2B5EF4-FFF2-40B4-BE49-F238E27FC236}">
              <a16:creationId xmlns:a16="http://schemas.microsoft.com/office/drawing/2014/main" id="{BBB0394E-F8D8-4310-8989-3C9A5B646F61}"/>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696713EB-2D26-44CB-A7B4-9EFCA1B74C9A}"/>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071BBC9-C412-434C-9897-483D65FD07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CC65786-13B8-4A3A-9BAD-A2889F7C45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E41BB64-BEC3-4F9E-90D1-BF24B245EE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5DDF195-DBAF-4E20-8F3C-E07D4D65D0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CE6F31A-AD8D-4BB4-B0C3-011305D4FA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710" name="楕円 709">
          <a:extLst>
            <a:ext uri="{FF2B5EF4-FFF2-40B4-BE49-F238E27FC236}">
              <a16:creationId xmlns:a16="http://schemas.microsoft.com/office/drawing/2014/main" id="{D59D7496-7643-4084-9C92-C0EB26B2E2C1}"/>
            </a:ext>
          </a:extLst>
        </xdr:cNvPr>
        <xdr:cNvSpPr/>
      </xdr:nvSpPr>
      <xdr:spPr>
        <a:xfrm>
          <a:off x="22110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20155</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21C8F804-DC49-46D5-A8AB-5A9BCAE753F2}"/>
            </a:ext>
          </a:extLst>
        </xdr:cNvPr>
        <xdr:cNvSpPr txBox="1"/>
      </xdr:nvSpPr>
      <xdr:spPr>
        <a:xfrm>
          <a:off x="22199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41728</xdr:rowOff>
    </xdr:from>
    <xdr:to>
      <xdr:col>112</xdr:col>
      <xdr:colOff>38100</xdr:colOff>
      <xdr:row>62</xdr:row>
      <xdr:rowOff>143328</xdr:rowOff>
    </xdr:to>
    <xdr:sp macro="" textlink="">
      <xdr:nvSpPr>
        <xdr:cNvPr id="712" name="楕円 711">
          <a:extLst>
            <a:ext uri="{FF2B5EF4-FFF2-40B4-BE49-F238E27FC236}">
              <a16:creationId xmlns:a16="http://schemas.microsoft.com/office/drawing/2014/main" id="{ABA79DCC-5A30-45F6-8904-919FAC610E3D}"/>
            </a:ext>
          </a:extLst>
        </xdr:cNvPr>
        <xdr:cNvSpPr/>
      </xdr:nvSpPr>
      <xdr:spPr>
        <a:xfrm>
          <a:off x="21272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92528</xdr:rowOff>
    </xdr:from>
    <xdr:to>
      <xdr:col>116</xdr:col>
      <xdr:colOff>63500</xdr:colOff>
      <xdr:row>62</xdr:row>
      <xdr:rowOff>92528</xdr:rowOff>
    </xdr:to>
    <xdr:cxnSp macro="">
      <xdr:nvCxnSpPr>
        <xdr:cNvPr id="713" name="直線コネクタ 712">
          <a:extLst>
            <a:ext uri="{FF2B5EF4-FFF2-40B4-BE49-F238E27FC236}">
              <a16:creationId xmlns:a16="http://schemas.microsoft.com/office/drawing/2014/main" id="{EA76F9D5-BA25-468C-8E62-767E3D6695D8}"/>
            </a:ext>
          </a:extLst>
        </xdr:cNvPr>
        <xdr:cNvCxnSpPr/>
      </xdr:nvCxnSpPr>
      <xdr:spPr>
        <a:xfrm>
          <a:off x="21323300" y="1072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41728</xdr:rowOff>
    </xdr:from>
    <xdr:to>
      <xdr:col>107</xdr:col>
      <xdr:colOff>101600</xdr:colOff>
      <xdr:row>62</xdr:row>
      <xdr:rowOff>143328</xdr:rowOff>
    </xdr:to>
    <xdr:sp macro="" textlink="">
      <xdr:nvSpPr>
        <xdr:cNvPr id="714" name="楕円 713">
          <a:extLst>
            <a:ext uri="{FF2B5EF4-FFF2-40B4-BE49-F238E27FC236}">
              <a16:creationId xmlns:a16="http://schemas.microsoft.com/office/drawing/2014/main" id="{D799BAE2-5F55-4212-AF46-14720FEE3121}"/>
            </a:ext>
          </a:extLst>
        </xdr:cNvPr>
        <xdr:cNvSpPr/>
      </xdr:nvSpPr>
      <xdr:spPr>
        <a:xfrm>
          <a:off x="20383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92528</xdr:rowOff>
    </xdr:from>
    <xdr:to>
      <xdr:col>111</xdr:col>
      <xdr:colOff>177800</xdr:colOff>
      <xdr:row>62</xdr:row>
      <xdr:rowOff>92528</xdr:rowOff>
    </xdr:to>
    <xdr:cxnSp macro="">
      <xdr:nvCxnSpPr>
        <xdr:cNvPr id="715" name="直線コネクタ 714">
          <a:extLst>
            <a:ext uri="{FF2B5EF4-FFF2-40B4-BE49-F238E27FC236}">
              <a16:creationId xmlns:a16="http://schemas.microsoft.com/office/drawing/2014/main" id="{AF2B817D-30B4-45AA-970A-D1CEED5639F5}"/>
            </a:ext>
          </a:extLst>
        </xdr:cNvPr>
        <xdr:cNvCxnSpPr/>
      </xdr:nvCxnSpPr>
      <xdr:spPr>
        <a:xfrm>
          <a:off x="20434300" y="10722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52615</xdr:rowOff>
    </xdr:from>
    <xdr:to>
      <xdr:col>102</xdr:col>
      <xdr:colOff>165100</xdr:colOff>
      <xdr:row>62</xdr:row>
      <xdr:rowOff>154215</xdr:rowOff>
    </xdr:to>
    <xdr:sp macro="" textlink="">
      <xdr:nvSpPr>
        <xdr:cNvPr id="716" name="楕円 715">
          <a:extLst>
            <a:ext uri="{FF2B5EF4-FFF2-40B4-BE49-F238E27FC236}">
              <a16:creationId xmlns:a16="http://schemas.microsoft.com/office/drawing/2014/main" id="{324ECE5F-820F-465E-B581-67C4CC6350B0}"/>
            </a:ext>
          </a:extLst>
        </xdr:cNvPr>
        <xdr:cNvSpPr/>
      </xdr:nvSpPr>
      <xdr:spPr>
        <a:xfrm>
          <a:off x="19494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92528</xdr:rowOff>
    </xdr:from>
    <xdr:to>
      <xdr:col>107</xdr:col>
      <xdr:colOff>50800</xdr:colOff>
      <xdr:row>62</xdr:row>
      <xdr:rowOff>103415</xdr:rowOff>
    </xdr:to>
    <xdr:cxnSp macro="">
      <xdr:nvCxnSpPr>
        <xdr:cNvPr id="717" name="直線コネクタ 716">
          <a:extLst>
            <a:ext uri="{FF2B5EF4-FFF2-40B4-BE49-F238E27FC236}">
              <a16:creationId xmlns:a16="http://schemas.microsoft.com/office/drawing/2014/main" id="{2E86A028-B514-4BC6-BCE2-AB543279EA4F}"/>
            </a:ext>
          </a:extLst>
        </xdr:cNvPr>
        <xdr:cNvCxnSpPr/>
      </xdr:nvCxnSpPr>
      <xdr:spPr>
        <a:xfrm flipV="1">
          <a:off x="19545300" y="1072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52615</xdr:rowOff>
    </xdr:from>
    <xdr:to>
      <xdr:col>98</xdr:col>
      <xdr:colOff>38100</xdr:colOff>
      <xdr:row>62</xdr:row>
      <xdr:rowOff>154215</xdr:rowOff>
    </xdr:to>
    <xdr:sp macro="" textlink="">
      <xdr:nvSpPr>
        <xdr:cNvPr id="718" name="楕円 717">
          <a:extLst>
            <a:ext uri="{FF2B5EF4-FFF2-40B4-BE49-F238E27FC236}">
              <a16:creationId xmlns:a16="http://schemas.microsoft.com/office/drawing/2014/main" id="{EFFE0E81-8AAC-43AB-B6C0-49DB74C6BFC4}"/>
            </a:ext>
          </a:extLst>
        </xdr:cNvPr>
        <xdr:cNvSpPr/>
      </xdr:nvSpPr>
      <xdr:spPr>
        <a:xfrm>
          <a:off x="18605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103415</xdr:rowOff>
    </xdr:from>
    <xdr:to>
      <xdr:col>102</xdr:col>
      <xdr:colOff>114300</xdr:colOff>
      <xdr:row>62</xdr:row>
      <xdr:rowOff>103415</xdr:rowOff>
    </xdr:to>
    <xdr:cxnSp macro="">
      <xdr:nvCxnSpPr>
        <xdr:cNvPr id="719" name="直線コネクタ 718">
          <a:extLst>
            <a:ext uri="{FF2B5EF4-FFF2-40B4-BE49-F238E27FC236}">
              <a16:creationId xmlns:a16="http://schemas.microsoft.com/office/drawing/2014/main" id="{569F169F-683A-44F3-8265-F0EADA65FA2C}"/>
            </a:ext>
          </a:extLst>
        </xdr:cNvPr>
        <xdr:cNvCxnSpPr/>
      </xdr:nvCxnSpPr>
      <xdr:spPr>
        <a:xfrm>
          <a:off x="18656300" y="1073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113B13B2-901C-4644-B5C6-32E0A2877EC9}"/>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a:extLst>
            <a:ext uri="{FF2B5EF4-FFF2-40B4-BE49-F238E27FC236}">
              <a16:creationId xmlns:a16="http://schemas.microsoft.com/office/drawing/2014/main" id="{92196E00-47FD-4664-A5B8-C51D3199497C}"/>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a:extLst>
            <a:ext uri="{FF2B5EF4-FFF2-40B4-BE49-F238E27FC236}">
              <a16:creationId xmlns:a16="http://schemas.microsoft.com/office/drawing/2014/main" id="{F5F9E089-B9AE-44E6-9EFC-D1E242F390F8}"/>
            </a:ext>
          </a:extLst>
        </xdr:cNvPr>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a:extLst>
            <a:ext uri="{FF2B5EF4-FFF2-40B4-BE49-F238E27FC236}">
              <a16:creationId xmlns:a16="http://schemas.microsoft.com/office/drawing/2014/main" id="{26D4138D-4C98-4CF6-8F5E-9237802FD841}"/>
            </a:ext>
          </a:extLst>
        </xdr:cNvPr>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134455</xdr:rowOff>
    </xdr:from>
    <xdr:ext cx="469744" cy="259045"/>
    <xdr:sp macro="" textlink="">
      <xdr:nvSpPr>
        <xdr:cNvPr id="724" name="n_1mainValue【保健センター・保健所】&#10;一人当たり面積">
          <a:extLst>
            <a:ext uri="{FF2B5EF4-FFF2-40B4-BE49-F238E27FC236}">
              <a16:creationId xmlns:a16="http://schemas.microsoft.com/office/drawing/2014/main" id="{4DE829EB-B888-45CF-9FB2-9552F150777D}"/>
            </a:ext>
          </a:extLst>
        </xdr:cNvPr>
        <xdr:cNvSpPr txBox="1"/>
      </xdr:nvSpPr>
      <xdr:spPr>
        <a:xfrm>
          <a:off x="21075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134455</xdr:rowOff>
    </xdr:from>
    <xdr:ext cx="469744" cy="259045"/>
    <xdr:sp macro="" textlink="">
      <xdr:nvSpPr>
        <xdr:cNvPr id="725" name="n_2mainValue【保健センター・保健所】&#10;一人当たり面積">
          <a:extLst>
            <a:ext uri="{FF2B5EF4-FFF2-40B4-BE49-F238E27FC236}">
              <a16:creationId xmlns:a16="http://schemas.microsoft.com/office/drawing/2014/main" id="{2F9309E5-B6E9-4897-9A91-5C18909C6092}"/>
            </a:ext>
          </a:extLst>
        </xdr:cNvPr>
        <xdr:cNvSpPr txBox="1"/>
      </xdr:nvSpPr>
      <xdr:spPr>
        <a:xfrm>
          <a:off x="20199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145342</xdr:rowOff>
    </xdr:from>
    <xdr:ext cx="469744" cy="259045"/>
    <xdr:sp macro="" textlink="">
      <xdr:nvSpPr>
        <xdr:cNvPr id="726" name="n_3mainValue【保健センター・保健所】&#10;一人当たり面積">
          <a:extLst>
            <a:ext uri="{FF2B5EF4-FFF2-40B4-BE49-F238E27FC236}">
              <a16:creationId xmlns:a16="http://schemas.microsoft.com/office/drawing/2014/main" id="{A5754D2E-078F-4678-8BC8-44253E809025}"/>
            </a:ext>
          </a:extLst>
        </xdr:cNvPr>
        <xdr:cNvSpPr txBox="1"/>
      </xdr:nvSpPr>
      <xdr:spPr>
        <a:xfrm>
          <a:off x="19310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145342</xdr:rowOff>
    </xdr:from>
    <xdr:ext cx="469744" cy="259045"/>
    <xdr:sp macro="" textlink="">
      <xdr:nvSpPr>
        <xdr:cNvPr id="727" name="n_4mainValue【保健センター・保健所】&#10;一人当たり面積">
          <a:extLst>
            <a:ext uri="{FF2B5EF4-FFF2-40B4-BE49-F238E27FC236}">
              <a16:creationId xmlns:a16="http://schemas.microsoft.com/office/drawing/2014/main" id="{5AFD6087-E855-498C-BE92-E4F986D6C205}"/>
            </a:ext>
          </a:extLst>
        </xdr:cNvPr>
        <xdr:cNvSpPr txBox="1"/>
      </xdr:nvSpPr>
      <xdr:spPr>
        <a:xfrm>
          <a:off x="18421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1C7FF3B7-DB5A-4F77-AF92-9C597FB58D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F36D8BB-1D28-4FF6-9181-040B1F86B7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682243E-B109-44CE-9CEA-975065B015E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AFD52FDB-9DF8-4BFE-B97B-E0789EF27E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2BAC923E-A4DD-4F57-B9F3-2DA9DE08FF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E0CA302-A7EE-4D8F-91C1-75F6426F63B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56193D02-2D42-4FF0-906F-4E7F4D0866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738BEB5C-9D02-445E-816D-C84F118A38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21EED129-B0F8-4C98-A16F-CB6B580C6D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9F5D9E57-12F8-4682-BDAC-310370EC26D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1E63C384-D137-44AB-BC85-FC30E308B87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5F2A9590-6C88-49C9-95EB-32C1B586ACB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1C3E439D-B58B-4950-BA69-798BBC3D534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8E49CDA2-0A06-498D-AB76-95A26505878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A9599202-9CD8-4997-8FC6-42E24AEB3EF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B0254B27-8AEC-4542-AEB2-6438827B220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7EC8E6F1-A65B-4010-A391-9D66FD6F41A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38A312A5-EA0B-4C3A-AF1D-BDB7FA827CE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8F13F915-0F22-4804-B222-68FF034846D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4DE80021-E964-4D74-8CAD-FA646FA92B1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DE7AF73-7844-4327-B058-896421544C4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A7FB7290-F266-4857-ABC0-E8975F47139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38BE2BE5-4C10-4544-AC3C-6ACE949458C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F40C6842-CB55-40C6-9739-6BC6E1793A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BA75DAD6-EF54-4C15-B039-78ACC46FF8CC}"/>
            </a:ext>
          </a:extLst>
        </xdr:cNvPr>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ACB1BCD4-8F18-405B-94DB-C8300DD09C0F}"/>
            </a:ext>
          </a:extLst>
        </xdr:cNvPr>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85787C45-2516-497B-BDAF-DEE774EACE50}"/>
            </a:ext>
          </a:extLst>
        </xdr:cNvPr>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2FFBDE60-C448-441B-B5F2-0538375026B0}"/>
            </a:ext>
          </a:extLst>
        </xdr:cNvPr>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01AA5C2F-E804-4E0D-9D60-A993F907FB02}"/>
            </a:ext>
          </a:extLst>
        </xdr:cNvPr>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84C911AA-9F1F-4DFD-8B9F-BB15A6CF95EB}"/>
            </a:ext>
          </a:extLst>
        </xdr:cNvPr>
        <xdr:cNvSpPr txBox="1"/>
      </xdr:nvSpPr>
      <xdr:spPr>
        <a:xfrm>
          <a:off x="1635760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0F2DC0CB-B0CB-4A42-AB93-3AF688A28488}"/>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DCD61EDD-6ADA-4839-9E3F-E392E6888131}"/>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721B0588-3BAF-4335-8EF8-C9D56EBE62E4}"/>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A67808CC-416F-47EF-900F-76716769DBAE}"/>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6E5F7CE2-0186-4670-9691-77758B983C5D}"/>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64D96B0-ECB8-44C5-94EA-F69ED92F3A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CC6BB68-4ACC-4608-9F28-4194674527E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23D3154-7893-4F61-A1DE-99F1E00F08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614D6DEE-06B6-4773-8BE2-A9244A7A5AD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E0E00A9-A810-404A-A021-792B763D84A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160655</xdr:rowOff>
    </xdr:from>
    <xdr:to>
      <xdr:col>85</xdr:col>
      <xdr:colOff>177800</xdr:colOff>
      <xdr:row>80</xdr:row>
      <xdr:rowOff>90805</xdr:rowOff>
    </xdr:to>
    <xdr:sp macro="" textlink="">
      <xdr:nvSpPr>
        <xdr:cNvPr id="768" name="楕円 767">
          <a:extLst>
            <a:ext uri="{FF2B5EF4-FFF2-40B4-BE49-F238E27FC236}">
              <a16:creationId xmlns:a16="http://schemas.microsoft.com/office/drawing/2014/main" id="{94C833F6-9EC8-447A-B0C8-D3647AF3090A}"/>
            </a:ext>
          </a:extLst>
        </xdr:cNvPr>
        <xdr:cNvSpPr/>
      </xdr:nvSpPr>
      <xdr:spPr>
        <a:xfrm>
          <a:off x="16268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12082</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E87F126-4431-4D73-9102-77F8063CD167}"/>
            </a:ext>
          </a:extLst>
        </xdr:cNvPr>
        <xdr:cNvSpPr txBox="1"/>
      </xdr:nvSpPr>
      <xdr:spPr>
        <a:xfrm>
          <a:off x="16357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114936</xdr:rowOff>
    </xdr:from>
    <xdr:to>
      <xdr:col>81</xdr:col>
      <xdr:colOff>101600</xdr:colOff>
      <xdr:row>80</xdr:row>
      <xdr:rowOff>45086</xdr:rowOff>
    </xdr:to>
    <xdr:sp macro="" textlink="">
      <xdr:nvSpPr>
        <xdr:cNvPr id="770" name="楕円 769">
          <a:extLst>
            <a:ext uri="{FF2B5EF4-FFF2-40B4-BE49-F238E27FC236}">
              <a16:creationId xmlns:a16="http://schemas.microsoft.com/office/drawing/2014/main" id="{7E9D71EB-33E1-4F53-B282-7F38C6A1E98C}"/>
            </a:ext>
          </a:extLst>
        </xdr:cNvPr>
        <xdr:cNvSpPr/>
      </xdr:nvSpPr>
      <xdr:spPr>
        <a:xfrm>
          <a:off x="15430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165736</xdr:rowOff>
    </xdr:from>
    <xdr:to>
      <xdr:col>85</xdr:col>
      <xdr:colOff>127000</xdr:colOff>
      <xdr:row>80</xdr:row>
      <xdr:rowOff>40005</xdr:rowOff>
    </xdr:to>
    <xdr:cxnSp macro="">
      <xdr:nvCxnSpPr>
        <xdr:cNvPr id="771" name="直線コネクタ 770">
          <a:extLst>
            <a:ext uri="{FF2B5EF4-FFF2-40B4-BE49-F238E27FC236}">
              <a16:creationId xmlns:a16="http://schemas.microsoft.com/office/drawing/2014/main" id="{7FE910AA-D488-4ED4-B9E4-2765605DB29B}"/>
            </a:ext>
          </a:extLst>
        </xdr:cNvPr>
        <xdr:cNvCxnSpPr/>
      </xdr:nvCxnSpPr>
      <xdr:spPr>
        <a:xfrm>
          <a:off x="15481300" y="137102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67311</xdr:rowOff>
    </xdr:from>
    <xdr:to>
      <xdr:col>76</xdr:col>
      <xdr:colOff>165100</xdr:colOff>
      <xdr:row>79</xdr:row>
      <xdr:rowOff>168911</xdr:rowOff>
    </xdr:to>
    <xdr:sp macro="" textlink="">
      <xdr:nvSpPr>
        <xdr:cNvPr id="772" name="楕円 771">
          <a:extLst>
            <a:ext uri="{FF2B5EF4-FFF2-40B4-BE49-F238E27FC236}">
              <a16:creationId xmlns:a16="http://schemas.microsoft.com/office/drawing/2014/main" id="{91A26D63-4A3E-4D11-9FD3-AD5DE8858EE9}"/>
            </a:ext>
          </a:extLst>
        </xdr:cNvPr>
        <xdr:cNvSpPr/>
      </xdr:nvSpPr>
      <xdr:spPr>
        <a:xfrm>
          <a:off x="14541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118111</xdr:rowOff>
    </xdr:from>
    <xdr:to>
      <xdr:col>81</xdr:col>
      <xdr:colOff>50800</xdr:colOff>
      <xdr:row>79</xdr:row>
      <xdr:rowOff>165736</xdr:rowOff>
    </xdr:to>
    <xdr:cxnSp macro="">
      <xdr:nvCxnSpPr>
        <xdr:cNvPr id="773" name="直線コネクタ 772">
          <a:extLst>
            <a:ext uri="{FF2B5EF4-FFF2-40B4-BE49-F238E27FC236}">
              <a16:creationId xmlns:a16="http://schemas.microsoft.com/office/drawing/2014/main" id="{FDE8D642-D8ED-4458-9473-BEA403075273}"/>
            </a:ext>
          </a:extLst>
        </xdr:cNvPr>
        <xdr:cNvCxnSpPr/>
      </xdr:nvCxnSpPr>
      <xdr:spPr>
        <a:xfrm>
          <a:off x="14592300" y="136626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74" name="楕円 773">
          <a:extLst>
            <a:ext uri="{FF2B5EF4-FFF2-40B4-BE49-F238E27FC236}">
              <a16:creationId xmlns:a16="http://schemas.microsoft.com/office/drawing/2014/main" id="{6A8663EA-1656-4167-BF90-AB5F4DC7F614}"/>
            </a:ext>
          </a:extLst>
        </xdr:cNvPr>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118111</xdr:rowOff>
    </xdr:to>
    <xdr:cxnSp macro="">
      <xdr:nvCxnSpPr>
        <xdr:cNvPr id="775" name="直線コネクタ 774">
          <a:extLst>
            <a:ext uri="{FF2B5EF4-FFF2-40B4-BE49-F238E27FC236}">
              <a16:creationId xmlns:a16="http://schemas.microsoft.com/office/drawing/2014/main" id="{6EE487C0-65BA-4C21-A179-736E1387F3C7}"/>
            </a:ext>
          </a:extLst>
        </xdr:cNvPr>
        <xdr:cNvCxnSpPr/>
      </xdr:nvCxnSpPr>
      <xdr:spPr>
        <a:xfrm>
          <a:off x="13703300"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153036</xdr:rowOff>
    </xdr:from>
    <xdr:to>
      <xdr:col>67</xdr:col>
      <xdr:colOff>101600</xdr:colOff>
      <xdr:row>79</xdr:row>
      <xdr:rowOff>83186</xdr:rowOff>
    </xdr:to>
    <xdr:sp macro="" textlink="">
      <xdr:nvSpPr>
        <xdr:cNvPr id="776" name="楕円 775">
          <a:extLst>
            <a:ext uri="{FF2B5EF4-FFF2-40B4-BE49-F238E27FC236}">
              <a16:creationId xmlns:a16="http://schemas.microsoft.com/office/drawing/2014/main" id="{FD898CBA-BEBE-4824-B1C0-3B832F51CBC1}"/>
            </a:ext>
          </a:extLst>
        </xdr:cNvPr>
        <xdr:cNvSpPr/>
      </xdr:nvSpPr>
      <xdr:spPr>
        <a:xfrm>
          <a:off x="12763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32386</xdr:rowOff>
    </xdr:from>
    <xdr:to>
      <xdr:col>71</xdr:col>
      <xdr:colOff>177800</xdr:colOff>
      <xdr:row>79</xdr:row>
      <xdr:rowOff>72389</xdr:rowOff>
    </xdr:to>
    <xdr:cxnSp macro="">
      <xdr:nvCxnSpPr>
        <xdr:cNvPr id="777" name="直線コネクタ 776">
          <a:extLst>
            <a:ext uri="{FF2B5EF4-FFF2-40B4-BE49-F238E27FC236}">
              <a16:creationId xmlns:a16="http://schemas.microsoft.com/office/drawing/2014/main" id="{51C7BC6D-B52B-4982-AECD-D526136C7335}"/>
            </a:ext>
          </a:extLst>
        </xdr:cNvPr>
        <xdr:cNvCxnSpPr/>
      </xdr:nvCxnSpPr>
      <xdr:spPr>
        <a:xfrm>
          <a:off x="12814300" y="13576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a:extLst>
            <a:ext uri="{FF2B5EF4-FFF2-40B4-BE49-F238E27FC236}">
              <a16:creationId xmlns:a16="http://schemas.microsoft.com/office/drawing/2014/main" id="{12BDAAD6-DB7F-4F0E-AE1B-51057B9F5D1D}"/>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9" name="n_2aveValue【消防施設】&#10;有形固定資産減価償却率">
          <a:extLst>
            <a:ext uri="{FF2B5EF4-FFF2-40B4-BE49-F238E27FC236}">
              <a16:creationId xmlns:a16="http://schemas.microsoft.com/office/drawing/2014/main" id="{2D1A9E93-7320-43F1-865C-26C4B3814C53}"/>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0" name="n_3aveValue【消防施設】&#10;有形固定資産減価償却率">
          <a:extLst>
            <a:ext uri="{FF2B5EF4-FFF2-40B4-BE49-F238E27FC236}">
              <a16:creationId xmlns:a16="http://schemas.microsoft.com/office/drawing/2014/main" id="{19B95E2F-EF2E-40D8-B06E-5F329B267A7E}"/>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81" name="n_4aveValue【消防施設】&#10;有形固定資産減価償却率">
          <a:extLst>
            <a:ext uri="{FF2B5EF4-FFF2-40B4-BE49-F238E27FC236}">
              <a16:creationId xmlns:a16="http://schemas.microsoft.com/office/drawing/2014/main" id="{ABC1D187-E703-4115-9EEB-F59F66B77484}"/>
            </a:ext>
          </a:extLst>
        </xdr:cNvPr>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61613</xdr:rowOff>
    </xdr:from>
    <xdr:ext cx="405111" cy="259045"/>
    <xdr:sp macro="" textlink="">
      <xdr:nvSpPr>
        <xdr:cNvPr id="782" name="n_1mainValue【消防施設】&#10;有形固定資産減価償却率">
          <a:extLst>
            <a:ext uri="{FF2B5EF4-FFF2-40B4-BE49-F238E27FC236}">
              <a16:creationId xmlns:a16="http://schemas.microsoft.com/office/drawing/2014/main" id="{844FA61A-8B73-4549-9386-0EE724A2669C}"/>
            </a:ext>
          </a:extLst>
        </xdr:cNvPr>
        <xdr:cNvSpPr txBox="1"/>
      </xdr:nvSpPr>
      <xdr:spPr>
        <a:xfrm>
          <a:off x="152660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13988</xdr:rowOff>
    </xdr:from>
    <xdr:ext cx="405111" cy="259045"/>
    <xdr:sp macro="" textlink="">
      <xdr:nvSpPr>
        <xdr:cNvPr id="783" name="n_2mainValue【消防施設】&#10;有形固定資産減価償却率">
          <a:extLst>
            <a:ext uri="{FF2B5EF4-FFF2-40B4-BE49-F238E27FC236}">
              <a16:creationId xmlns:a16="http://schemas.microsoft.com/office/drawing/2014/main" id="{DBF1A52A-2E5D-4E1D-A4BF-FE1F81387CD9}"/>
            </a:ext>
          </a:extLst>
        </xdr:cNvPr>
        <xdr:cNvSpPr txBox="1"/>
      </xdr:nvSpPr>
      <xdr:spPr>
        <a:xfrm>
          <a:off x="14389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84" name="n_3mainValue【消防施設】&#10;有形固定資産減価償却率">
          <a:extLst>
            <a:ext uri="{FF2B5EF4-FFF2-40B4-BE49-F238E27FC236}">
              <a16:creationId xmlns:a16="http://schemas.microsoft.com/office/drawing/2014/main" id="{3A27D4D4-B900-43B3-9148-731B39E11F2F}"/>
            </a:ext>
          </a:extLst>
        </xdr:cNvPr>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99713</xdr:rowOff>
    </xdr:from>
    <xdr:ext cx="405111" cy="259045"/>
    <xdr:sp macro="" textlink="">
      <xdr:nvSpPr>
        <xdr:cNvPr id="785" name="n_4mainValue【消防施設】&#10;有形固定資産減価償却率">
          <a:extLst>
            <a:ext uri="{FF2B5EF4-FFF2-40B4-BE49-F238E27FC236}">
              <a16:creationId xmlns:a16="http://schemas.microsoft.com/office/drawing/2014/main" id="{49AAEF04-26DE-4A55-8526-02F32B9AAC3C}"/>
            </a:ext>
          </a:extLst>
        </xdr:cNvPr>
        <xdr:cNvSpPr txBox="1"/>
      </xdr:nvSpPr>
      <xdr:spPr>
        <a:xfrm>
          <a:off x="12611744" y="1330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F60411BE-3826-493A-A61B-377DD3F72E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2B37FFD6-A9CE-4A5A-BD49-E7BF28C430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6B53E869-4750-4BA2-AEE7-D003FD8BA9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20BD2DE0-0079-4322-9B21-3151BC7FF57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973E776E-3EB4-4A87-931B-9AFDA57260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3AB628DD-E570-4CA8-83CD-6E34D3725F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20A97632-E554-4D65-BACA-B7D994065D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774B419-8C81-4FC0-A29C-CF6F6B9F51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11B2A01-3B13-4D1A-B152-5C91FFF9C1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4512DAD7-5722-495E-AE62-8B7A9C64A4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5A5967FF-5CB2-4D5D-A818-8ABE4DA7ABFD}"/>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2F2D73E9-519E-4C32-A888-7ECC9119893D}"/>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70710C8D-B18D-49D2-9DE7-8231854A165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E233EA8-C3E8-4ED4-8781-AE760CF2B55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D0D047C4-1CAA-4D9D-B86C-8C48E7E3A43B}"/>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9400EE3E-A8D6-4DE7-B28B-55501633948E}"/>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FBF28D96-FE4E-4865-90A9-2425C7AF712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881BCDB-3F04-4A69-BC03-DCC518C4E3E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6A829D11-AC74-4FA5-9D0F-DA43868C7F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B727BB37-279B-4031-988E-3E6D22944396}"/>
            </a:ext>
          </a:extLst>
        </xdr:cNvPr>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3545844D-0CF3-43E4-B6CD-4E9583654A0B}"/>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9878640B-A30F-4657-A771-7750DCC961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1E300046-BFF7-4798-9361-F1261B329C15}"/>
            </a:ext>
          </a:extLst>
        </xdr:cNvPr>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A43A917A-7784-49E1-93BB-48D578CCBAE4}"/>
            </a:ext>
          </a:extLst>
        </xdr:cNvPr>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a:extLst>
            <a:ext uri="{FF2B5EF4-FFF2-40B4-BE49-F238E27FC236}">
              <a16:creationId xmlns:a16="http://schemas.microsoft.com/office/drawing/2014/main" id="{767A1217-B47A-49C1-B082-3C5048C5C3F8}"/>
            </a:ext>
          </a:extLst>
        </xdr:cNvPr>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BDDF29D1-C4B4-4CB1-8344-845AA621A1B3}"/>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7004A907-BD40-4595-89F7-BEF11B64B7E2}"/>
            </a:ext>
          </a:extLst>
        </xdr:cNvPr>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a:extLst>
            <a:ext uri="{FF2B5EF4-FFF2-40B4-BE49-F238E27FC236}">
              <a16:creationId xmlns:a16="http://schemas.microsoft.com/office/drawing/2014/main" id="{517A9EEF-734A-41BB-AD28-99E031D2B752}"/>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a:extLst>
            <a:ext uri="{FF2B5EF4-FFF2-40B4-BE49-F238E27FC236}">
              <a16:creationId xmlns:a16="http://schemas.microsoft.com/office/drawing/2014/main" id="{22BC070C-10B1-4AA1-B960-1AB8111D9F4E}"/>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a:extLst>
            <a:ext uri="{FF2B5EF4-FFF2-40B4-BE49-F238E27FC236}">
              <a16:creationId xmlns:a16="http://schemas.microsoft.com/office/drawing/2014/main" id="{3563EDD8-D1C7-4E00-B745-F3F73D4AA6A4}"/>
            </a:ext>
          </a:extLst>
        </xdr:cNvPr>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41ACCAA5-9F36-42AA-908D-38478E267C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D0373B9-07E9-49BE-8896-2CB7CA5BD9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6F90102-047A-4988-AA80-C7B569EA6A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BF72BCF-5E28-4D71-B222-AC5D5778CC8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57285E6-2D6D-4E10-A0EF-C0E9C6E84B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61595</xdr:rowOff>
    </xdr:from>
    <xdr:to>
      <xdr:col>116</xdr:col>
      <xdr:colOff>114300</xdr:colOff>
      <xdr:row>79</xdr:row>
      <xdr:rowOff>163195</xdr:rowOff>
    </xdr:to>
    <xdr:sp macro="" textlink="">
      <xdr:nvSpPr>
        <xdr:cNvPr id="821" name="楕円 820">
          <a:extLst>
            <a:ext uri="{FF2B5EF4-FFF2-40B4-BE49-F238E27FC236}">
              <a16:creationId xmlns:a16="http://schemas.microsoft.com/office/drawing/2014/main" id="{10B1B116-AAC7-4127-8353-9048603E5954}"/>
            </a:ext>
          </a:extLst>
        </xdr:cNvPr>
        <xdr:cNvSpPr/>
      </xdr:nvSpPr>
      <xdr:spPr>
        <a:xfrm>
          <a:off x="221107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84472</xdr:rowOff>
    </xdr:from>
    <xdr:ext cx="469744" cy="259045"/>
    <xdr:sp macro="" textlink="">
      <xdr:nvSpPr>
        <xdr:cNvPr id="822" name="【消防施設】&#10;一人当たり面積該当値テキスト">
          <a:extLst>
            <a:ext uri="{FF2B5EF4-FFF2-40B4-BE49-F238E27FC236}">
              <a16:creationId xmlns:a16="http://schemas.microsoft.com/office/drawing/2014/main" id="{0D810982-A9A6-49D1-9FCD-25FFC6E4A5F4}"/>
            </a:ext>
          </a:extLst>
        </xdr:cNvPr>
        <xdr:cNvSpPr txBox="1"/>
      </xdr:nvSpPr>
      <xdr:spPr>
        <a:xfrm>
          <a:off x="22199600"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73025</xdr:rowOff>
    </xdr:from>
    <xdr:to>
      <xdr:col>112</xdr:col>
      <xdr:colOff>38100</xdr:colOff>
      <xdr:row>80</xdr:row>
      <xdr:rowOff>3175</xdr:rowOff>
    </xdr:to>
    <xdr:sp macro="" textlink="">
      <xdr:nvSpPr>
        <xdr:cNvPr id="823" name="楕円 822">
          <a:extLst>
            <a:ext uri="{FF2B5EF4-FFF2-40B4-BE49-F238E27FC236}">
              <a16:creationId xmlns:a16="http://schemas.microsoft.com/office/drawing/2014/main" id="{49E6CE83-4F73-44C5-97AD-4393873E2EE3}"/>
            </a:ext>
          </a:extLst>
        </xdr:cNvPr>
        <xdr:cNvSpPr/>
      </xdr:nvSpPr>
      <xdr:spPr>
        <a:xfrm>
          <a:off x="21272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112395</xdr:rowOff>
    </xdr:from>
    <xdr:to>
      <xdr:col>116</xdr:col>
      <xdr:colOff>63500</xdr:colOff>
      <xdr:row>79</xdr:row>
      <xdr:rowOff>123825</xdr:rowOff>
    </xdr:to>
    <xdr:cxnSp macro="">
      <xdr:nvCxnSpPr>
        <xdr:cNvPr id="824" name="直線コネクタ 823">
          <a:extLst>
            <a:ext uri="{FF2B5EF4-FFF2-40B4-BE49-F238E27FC236}">
              <a16:creationId xmlns:a16="http://schemas.microsoft.com/office/drawing/2014/main" id="{9B75FCEA-E3FA-4298-8EBF-B38DC4A099E4}"/>
            </a:ext>
          </a:extLst>
        </xdr:cNvPr>
        <xdr:cNvCxnSpPr/>
      </xdr:nvCxnSpPr>
      <xdr:spPr>
        <a:xfrm flipV="1">
          <a:off x="21323300" y="136569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84455</xdr:rowOff>
    </xdr:from>
    <xdr:to>
      <xdr:col>107</xdr:col>
      <xdr:colOff>101600</xdr:colOff>
      <xdr:row>80</xdr:row>
      <xdr:rowOff>14605</xdr:rowOff>
    </xdr:to>
    <xdr:sp macro="" textlink="">
      <xdr:nvSpPr>
        <xdr:cNvPr id="825" name="楕円 824">
          <a:extLst>
            <a:ext uri="{FF2B5EF4-FFF2-40B4-BE49-F238E27FC236}">
              <a16:creationId xmlns:a16="http://schemas.microsoft.com/office/drawing/2014/main" id="{E447DD12-8F2C-48F3-A42F-D18D85DC1CD6}"/>
            </a:ext>
          </a:extLst>
        </xdr:cNvPr>
        <xdr:cNvSpPr/>
      </xdr:nvSpPr>
      <xdr:spPr>
        <a:xfrm>
          <a:off x="20383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123825</xdr:rowOff>
    </xdr:from>
    <xdr:to>
      <xdr:col>111</xdr:col>
      <xdr:colOff>177800</xdr:colOff>
      <xdr:row>79</xdr:row>
      <xdr:rowOff>135255</xdr:rowOff>
    </xdr:to>
    <xdr:cxnSp macro="">
      <xdr:nvCxnSpPr>
        <xdr:cNvPr id="826" name="直線コネクタ 825">
          <a:extLst>
            <a:ext uri="{FF2B5EF4-FFF2-40B4-BE49-F238E27FC236}">
              <a16:creationId xmlns:a16="http://schemas.microsoft.com/office/drawing/2014/main" id="{0A01EC5E-C55F-4B4E-B4EA-6E1F68093191}"/>
            </a:ext>
          </a:extLst>
        </xdr:cNvPr>
        <xdr:cNvCxnSpPr/>
      </xdr:nvCxnSpPr>
      <xdr:spPr>
        <a:xfrm flipV="1">
          <a:off x="20434300" y="136683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95886</xdr:rowOff>
    </xdr:from>
    <xdr:to>
      <xdr:col>102</xdr:col>
      <xdr:colOff>165100</xdr:colOff>
      <xdr:row>80</xdr:row>
      <xdr:rowOff>26036</xdr:rowOff>
    </xdr:to>
    <xdr:sp macro="" textlink="">
      <xdr:nvSpPr>
        <xdr:cNvPr id="827" name="楕円 826">
          <a:extLst>
            <a:ext uri="{FF2B5EF4-FFF2-40B4-BE49-F238E27FC236}">
              <a16:creationId xmlns:a16="http://schemas.microsoft.com/office/drawing/2014/main" id="{647FD40E-DFEB-4CDB-80C3-71CF9C9CEC4A}"/>
            </a:ext>
          </a:extLst>
        </xdr:cNvPr>
        <xdr:cNvSpPr/>
      </xdr:nvSpPr>
      <xdr:spPr>
        <a:xfrm>
          <a:off x="19494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135255</xdr:rowOff>
    </xdr:from>
    <xdr:to>
      <xdr:col>107</xdr:col>
      <xdr:colOff>50800</xdr:colOff>
      <xdr:row>79</xdr:row>
      <xdr:rowOff>146686</xdr:rowOff>
    </xdr:to>
    <xdr:cxnSp macro="">
      <xdr:nvCxnSpPr>
        <xdr:cNvPr id="828" name="直線コネクタ 827">
          <a:extLst>
            <a:ext uri="{FF2B5EF4-FFF2-40B4-BE49-F238E27FC236}">
              <a16:creationId xmlns:a16="http://schemas.microsoft.com/office/drawing/2014/main" id="{7B6D53CE-C72B-4684-900C-FF252FEA7F8C}"/>
            </a:ext>
          </a:extLst>
        </xdr:cNvPr>
        <xdr:cNvCxnSpPr/>
      </xdr:nvCxnSpPr>
      <xdr:spPr>
        <a:xfrm flipV="1">
          <a:off x="19545300" y="136798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107314</xdr:rowOff>
    </xdr:from>
    <xdr:to>
      <xdr:col>98</xdr:col>
      <xdr:colOff>38100</xdr:colOff>
      <xdr:row>80</xdr:row>
      <xdr:rowOff>37464</xdr:rowOff>
    </xdr:to>
    <xdr:sp macro="" textlink="">
      <xdr:nvSpPr>
        <xdr:cNvPr id="829" name="楕円 828">
          <a:extLst>
            <a:ext uri="{FF2B5EF4-FFF2-40B4-BE49-F238E27FC236}">
              <a16:creationId xmlns:a16="http://schemas.microsoft.com/office/drawing/2014/main" id="{0ED4FDF1-AEEC-472D-B846-2E2C61278677}"/>
            </a:ext>
          </a:extLst>
        </xdr:cNvPr>
        <xdr:cNvSpPr/>
      </xdr:nvSpPr>
      <xdr:spPr>
        <a:xfrm>
          <a:off x="18605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146686</xdr:rowOff>
    </xdr:from>
    <xdr:to>
      <xdr:col>102</xdr:col>
      <xdr:colOff>114300</xdr:colOff>
      <xdr:row>79</xdr:row>
      <xdr:rowOff>158114</xdr:rowOff>
    </xdr:to>
    <xdr:cxnSp macro="">
      <xdr:nvCxnSpPr>
        <xdr:cNvPr id="830" name="直線コネクタ 829">
          <a:extLst>
            <a:ext uri="{FF2B5EF4-FFF2-40B4-BE49-F238E27FC236}">
              <a16:creationId xmlns:a16="http://schemas.microsoft.com/office/drawing/2014/main" id="{0A622446-DC27-4F56-8EFF-C88533F80DAE}"/>
            </a:ext>
          </a:extLst>
        </xdr:cNvPr>
        <xdr:cNvCxnSpPr/>
      </xdr:nvCxnSpPr>
      <xdr:spPr>
        <a:xfrm flipV="1">
          <a:off x="18656300" y="136912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a:extLst>
            <a:ext uri="{FF2B5EF4-FFF2-40B4-BE49-F238E27FC236}">
              <a16:creationId xmlns:a16="http://schemas.microsoft.com/office/drawing/2014/main" id="{73DD46D9-D128-4613-9AED-891E0DC0638F}"/>
            </a:ext>
          </a:extLst>
        </xdr:cNvPr>
        <xdr:cNvSpPr txBox="1"/>
      </xdr:nvSpPr>
      <xdr:spPr>
        <a:xfrm>
          <a:off x="210757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832" name="n_2aveValue【消防施設】&#10;一人当たり面積">
          <a:extLst>
            <a:ext uri="{FF2B5EF4-FFF2-40B4-BE49-F238E27FC236}">
              <a16:creationId xmlns:a16="http://schemas.microsoft.com/office/drawing/2014/main" id="{21355B3C-7BF0-46D9-9703-40B169D0280E}"/>
            </a:ext>
          </a:extLst>
        </xdr:cNvPr>
        <xdr:cNvSpPr txBox="1"/>
      </xdr:nvSpPr>
      <xdr:spPr>
        <a:xfrm>
          <a:off x="20199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833" name="n_3aveValue【消防施設】&#10;一人当たり面積">
          <a:extLst>
            <a:ext uri="{FF2B5EF4-FFF2-40B4-BE49-F238E27FC236}">
              <a16:creationId xmlns:a16="http://schemas.microsoft.com/office/drawing/2014/main" id="{45E7E004-AB6F-40F6-9A1F-752C346C5D9A}"/>
            </a:ext>
          </a:extLst>
        </xdr:cNvPr>
        <xdr:cNvSpPr txBox="1"/>
      </xdr:nvSpPr>
      <xdr:spPr>
        <a:xfrm>
          <a:off x="19310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114316</xdr:rowOff>
    </xdr:from>
    <xdr:ext cx="469744" cy="259045"/>
    <xdr:sp macro="" textlink="">
      <xdr:nvSpPr>
        <xdr:cNvPr id="834" name="n_4aveValue【消防施設】&#10;一人当たり面積">
          <a:extLst>
            <a:ext uri="{FF2B5EF4-FFF2-40B4-BE49-F238E27FC236}">
              <a16:creationId xmlns:a16="http://schemas.microsoft.com/office/drawing/2014/main" id="{BC519A7A-48E8-4F3F-90B5-C6971E0C15E4}"/>
            </a:ext>
          </a:extLst>
        </xdr:cNvPr>
        <xdr:cNvSpPr txBox="1"/>
      </xdr:nvSpPr>
      <xdr:spPr>
        <a:xfrm>
          <a:off x="184214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19702</xdr:rowOff>
    </xdr:from>
    <xdr:ext cx="469744" cy="259045"/>
    <xdr:sp macro="" textlink="">
      <xdr:nvSpPr>
        <xdr:cNvPr id="835" name="n_1mainValue【消防施設】&#10;一人当たり面積">
          <a:extLst>
            <a:ext uri="{FF2B5EF4-FFF2-40B4-BE49-F238E27FC236}">
              <a16:creationId xmlns:a16="http://schemas.microsoft.com/office/drawing/2014/main" id="{5D169F5D-6E77-4DB2-81EE-2A6B2BE1BD29}"/>
            </a:ext>
          </a:extLst>
        </xdr:cNvPr>
        <xdr:cNvSpPr txBox="1"/>
      </xdr:nvSpPr>
      <xdr:spPr>
        <a:xfrm>
          <a:off x="21075727" y="133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31132</xdr:rowOff>
    </xdr:from>
    <xdr:ext cx="469744" cy="259045"/>
    <xdr:sp macro="" textlink="">
      <xdr:nvSpPr>
        <xdr:cNvPr id="836" name="n_2mainValue【消防施設】&#10;一人当たり面積">
          <a:extLst>
            <a:ext uri="{FF2B5EF4-FFF2-40B4-BE49-F238E27FC236}">
              <a16:creationId xmlns:a16="http://schemas.microsoft.com/office/drawing/2014/main" id="{58E5C20C-12F6-44B7-B4E7-3AD77DF1FAFC}"/>
            </a:ext>
          </a:extLst>
        </xdr:cNvPr>
        <xdr:cNvSpPr txBox="1"/>
      </xdr:nvSpPr>
      <xdr:spPr>
        <a:xfrm>
          <a:off x="20199427"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42563</xdr:rowOff>
    </xdr:from>
    <xdr:ext cx="469744" cy="259045"/>
    <xdr:sp macro="" textlink="">
      <xdr:nvSpPr>
        <xdr:cNvPr id="837" name="n_3mainValue【消防施設】&#10;一人当たり面積">
          <a:extLst>
            <a:ext uri="{FF2B5EF4-FFF2-40B4-BE49-F238E27FC236}">
              <a16:creationId xmlns:a16="http://schemas.microsoft.com/office/drawing/2014/main" id="{1FF51E09-9608-4EC3-AD03-3902AB92C5D3}"/>
            </a:ext>
          </a:extLst>
        </xdr:cNvPr>
        <xdr:cNvSpPr txBox="1"/>
      </xdr:nvSpPr>
      <xdr:spPr>
        <a:xfrm>
          <a:off x="19310427" y="1341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53991</xdr:rowOff>
    </xdr:from>
    <xdr:ext cx="469744" cy="259045"/>
    <xdr:sp macro="" textlink="">
      <xdr:nvSpPr>
        <xdr:cNvPr id="838" name="n_4mainValue【消防施設】&#10;一人当たり面積">
          <a:extLst>
            <a:ext uri="{FF2B5EF4-FFF2-40B4-BE49-F238E27FC236}">
              <a16:creationId xmlns:a16="http://schemas.microsoft.com/office/drawing/2014/main" id="{09B75CD9-8E2A-4D85-87FC-B4668D7BF4CE}"/>
            </a:ext>
          </a:extLst>
        </xdr:cNvPr>
        <xdr:cNvSpPr txBox="1"/>
      </xdr:nvSpPr>
      <xdr:spPr>
        <a:xfrm>
          <a:off x="18421427"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63C1D5AB-34F2-4070-B154-2C1EC24949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2A4EE358-7C42-427F-B04D-FD241E759D2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72C71883-7589-4FBD-A9A9-644B99C696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1C7739B1-7379-4A6A-B0EB-9223097DF51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AAD9B96B-3030-46FD-82D5-CB50F4BA9ED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BE3C81FB-8A0B-4FF3-B77C-20D7A498B4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C8BD5D-2F83-4BD3-B9BD-FB4B1E0D97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AD392C27-2E5A-4707-8475-6F2D995C284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3265C233-DDC4-4F95-B670-9E62CDE5C07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B3E47825-DCDF-4F8F-84F6-DCC99C8110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27F4435F-0F6E-4A84-85C1-80F6F47F7C3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5B1D897D-2755-4D5A-A4F2-8BA30813F4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6E02ABFF-4E7B-4E61-B96A-5D8AE05C0A5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E96EFE4C-BA2D-4BD6-B4F5-3F543A724AE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99580DF2-E3C6-442D-93BB-728F6152B07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36843F09-3241-49CB-9DC6-20AE34F43A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B74DB5C7-3139-47F0-A3D1-90B0AD097C3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4B7A23BC-F19B-40FE-B874-76EB9FE0B85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6E7C30D4-EF43-4B75-8547-36E9280AD08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1B531C56-6790-459C-BCD4-826B1836B4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CB043F91-4F97-4F24-BABC-6900669ACDC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2D64162D-D3FC-42E8-953D-4DB22C5A486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B380383B-229A-404A-8D03-EAEC26D0E90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8E6EEBC-4613-42C6-B6E5-705E957B5A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0D32EB6-A5C8-4E24-885D-4DFF9F9779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1A78E218-7510-4DCF-AEFE-166798E15F83}"/>
            </a:ext>
          </a:extLst>
        </xdr:cNvPr>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04E88385-8571-43EF-975C-12C0595625C3}"/>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C017D653-D0A8-41E7-8F73-9C6C8AAB926D}"/>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7D6C3A07-8957-4356-AD97-DD1F94220A15}"/>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A09EA7B7-4E2A-4ED2-8753-AC8AB2157FF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69" name="【庁舎】&#10;有形固定資産減価償却率平均値テキスト">
          <a:extLst>
            <a:ext uri="{FF2B5EF4-FFF2-40B4-BE49-F238E27FC236}">
              <a16:creationId xmlns:a16="http://schemas.microsoft.com/office/drawing/2014/main" id="{652E19E7-588E-4809-9BC3-402FB9CD6F33}"/>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64FC1ECD-8A23-43CF-A73E-20F3FB8320C7}"/>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AECE7E5-2C4F-4436-983B-0DFE1467DA1F}"/>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51767771-ABA5-4C26-AAE0-9FC9EDD2969B}"/>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EE0E3C93-0AF1-4847-B5C2-854C7306EE9B}"/>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a:extLst>
            <a:ext uri="{FF2B5EF4-FFF2-40B4-BE49-F238E27FC236}">
              <a16:creationId xmlns:a16="http://schemas.microsoft.com/office/drawing/2014/main" id="{9E28E096-F030-48C1-B4A9-71C99C97FDE2}"/>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384034B-9370-4CD5-8757-0971287AA1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E169F93-A8A4-49EB-A492-53684DA50C4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67726A64-0A94-475D-8E7F-85DA223EAA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42AC5FF-C10D-47DB-9E41-A411BBE6049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982A7D5-82B7-4F66-A1E4-A896864B59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4173</xdr:rowOff>
    </xdr:from>
    <xdr:to>
      <xdr:col>85</xdr:col>
      <xdr:colOff>177800</xdr:colOff>
      <xdr:row>102</xdr:row>
      <xdr:rowOff>105773</xdr:rowOff>
    </xdr:to>
    <xdr:sp macro="" textlink="">
      <xdr:nvSpPr>
        <xdr:cNvPr id="880" name="楕円 879">
          <a:extLst>
            <a:ext uri="{FF2B5EF4-FFF2-40B4-BE49-F238E27FC236}">
              <a16:creationId xmlns:a16="http://schemas.microsoft.com/office/drawing/2014/main" id="{923CB193-D1E7-4BB0-803C-A0EC20C1489F}"/>
            </a:ext>
          </a:extLst>
        </xdr:cNvPr>
        <xdr:cNvSpPr/>
      </xdr:nvSpPr>
      <xdr:spPr>
        <a:xfrm>
          <a:off x="162687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27050</xdr:rowOff>
    </xdr:from>
    <xdr:ext cx="405111" cy="259045"/>
    <xdr:sp macro="" textlink="">
      <xdr:nvSpPr>
        <xdr:cNvPr id="881" name="【庁舎】&#10;有形固定資産減価償却率該当値テキスト">
          <a:extLst>
            <a:ext uri="{FF2B5EF4-FFF2-40B4-BE49-F238E27FC236}">
              <a16:creationId xmlns:a16="http://schemas.microsoft.com/office/drawing/2014/main" id="{D532C7DA-71F1-4336-AC66-85D95956717C}"/>
            </a:ext>
          </a:extLst>
        </xdr:cNvPr>
        <xdr:cNvSpPr txBox="1"/>
      </xdr:nvSpPr>
      <xdr:spPr>
        <a:xfrm>
          <a:off x="16357600" y="1734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115207</xdr:rowOff>
    </xdr:from>
    <xdr:to>
      <xdr:col>81</xdr:col>
      <xdr:colOff>101600</xdr:colOff>
      <xdr:row>102</xdr:row>
      <xdr:rowOff>45357</xdr:rowOff>
    </xdr:to>
    <xdr:sp macro="" textlink="">
      <xdr:nvSpPr>
        <xdr:cNvPr id="882" name="楕円 881">
          <a:extLst>
            <a:ext uri="{FF2B5EF4-FFF2-40B4-BE49-F238E27FC236}">
              <a16:creationId xmlns:a16="http://schemas.microsoft.com/office/drawing/2014/main" id="{1E82756E-4471-4F08-82E3-DB0C281A556D}"/>
            </a:ext>
          </a:extLst>
        </xdr:cNvPr>
        <xdr:cNvSpPr/>
      </xdr:nvSpPr>
      <xdr:spPr>
        <a:xfrm>
          <a:off x="15430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166007</xdr:rowOff>
    </xdr:from>
    <xdr:to>
      <xdr:col>85</xdr:col>
      <xdr:colOff>127000</xdr:colOff>
      <xdr:row>102</xdr:row>
      <xdr:rowOff>54973</xdr:rowOff>
    </xdr:to>
    <xdr:cxnSp macro="">
      <xdr:nvCxnSpPr>
        <xdr:cNvPr id="883" name="直線コネクタ 882">
          <a:extLst>
            <a:ext uri="{FF2B5EF4-FFF2-40B4-BE49-F238E27FC236}">
              <a16:creationId xmlns:a16="http://schemas.microsoft.com/office/drawing/2014/main" id="{941DC4BC-97FD-4B7B-8A99-B6685C8C1B95}"/>
            </a:ext>
          </a:extLst>
        </xdr:cNvPr>
        <xdr:cNvCxnSpPr/>
      </xdr:nvCxnSpPr>
      <xdr:spPr>
        <a:xfrm>
          <a:off x="15481300" y="1748245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884" name="楕円 883">
          <a:extLst>
            <a:ext uri="{FF2B5EF4-FFF2-40B4-BE49-F238E27FC236}">
              <a16:creationId xmlns:a16="http://schemas.microsoft.com/office/drawing/2014/main" id="{D31DD24A-7D42-4537-AC7D-C8403AFEF6D5}"/>
            </a:ext>
          </a:extLst>
        </xdr:cNvPr>
        <xdr:cNvSpPr/>
      </xdr:nvSpPr>
      <xdr:spPr>
        <a:xfrm>
          <a:off x="14541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166007</xdr:rowOff>
    </xdr:to>
    <xdr:cxnSp macro="">
      <xdr:nvCxnSpPr>
        <xdr:cNvPr id="885" name="直線コネクタ 884">
          <a:extLst>
            <a:ext uri="{FF2B5EF4-FFF2-40B4-BE49-F238E27FC236}">
              <a16:creationId xmlns:a16="http://schemas.microsoft.com/office/drawing/2014/main" id="{8ED7C0F5-7559-4B1E-8625-D9BB13FF86B6}"/>
            </a:ext>
          </a:extLst>
        </xdr:cNvPr>
        <xdr:cNvCxnSpPr/>
      </xdr:nvCxnSpPr>
      <xdr:spPr>
        <a:xfrm>
          <a:off x="14592300" y="174236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169092</xdr:rowOff>
    </xdr:from>
    <xdr:to>
      <xdr:col>72</xdr:col>
      <xdr:colOff>38100</xdr:colOff>
      <xdr:row>101</xdr:row>
      <xdr:rowOff>99242</xdr:rowOff>
    </xdr:to>
    <xdr:sp macro="" textlink="">
      <xdr:nvSpPr>
        <xdr:cNvPr id="886" name="楕円 885">
          <a:extLst>
            <a:ext uri="{FF2B5EF4-FFF2-40B4-BE49-F238E27FC236}">
              <a16:creationId xmlns:a16="http://schemas.microsoft.com/office/drawing/2014/main" id="{8E3A03AA-410A-404B-A09C-38912A1390E6}"/>
            </a:ext>
          </a:extLst>
        </xdr:cNvPr>
        <xdr:cNvSpPr/>
      </xdr:nvSpPr>
      <xdr:spPr>
        <a:xfrm>
          <a:off x="13652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48442</xdr:rowOff>
    </xdr:from>
    <xdr:to>
      <xdr:col>76</xdr:col>
      <xdr:colOff>114300</xdr:colOff>
      <xdr:row>101</xdr:row>
      <xdr:rowOff>107224</xdr:rowOff>
    </xdr:to>
    <xdr:cxnSp macro="">
      <xdr:nvCxnSpPr>
        <xdr:cNvPr id="887" name="直線コネクタ 886">
          <a:extLst>
            <a:ext uri="{FF2B5EF4-FFF2-40B4-BE49-F238E27FC236}">
              <a16:creationId xmlns:a16="http://schemas.microsoft.com/office/drawing/2014/main" id="{385CEB95-8405-4A00-8252-C49FFAA7D404}"/>
            </a:ext>
          </a:extLst>
        </xdr:cNvPr>
        <xdr:cNvCxnSpPr/>
      </xdr:nvCxnSpPr>
      <xdr:spPr>
        <a:xfrm>
          <a:off x="13703300" y="17364892"/>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5806</xdr:rowOff>
    </xdr:from>
    <xdr:to>
      <xdr:col>67</xdr:col>
      <xdr:colOff>101600</xdr:colOff>
      <xdr:row>105</xdr:row>
      <xdr:rowOff>107406</xdr:rowOff>
    </xdr:to>
    <xdr:sp macro="" textlink="">
      <xdr:nvSpPr>
        <xdr:cNvPr id="888" name="楕円 887">
          <a:extLst>
            <a:ext uri="{FF2B5EF4-FFF2-40B4-BE49-F238E27FC236}">
              <a16:creationId xmlns:a16="http://schemas.microsoft.com/office/drawing/2014/main" id="{79FC2700-9468-48F8-A9D7-C6FEC8EEDEBF}"/>
            </a:ext>
          </a:extLst>
        </xdr:cNvPr>
        <xdr:cNvSpPr/>
      </xdr:nvSpPr>
      <xdr:spPr>
        <a:xfrm>
          <a:off x="12763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48442</xdr:rowOff>
    </xdr:from>
    <xdr:to>
      <xdr:col>71</xdr:col>
      <xdr:colOff>177800</xdr:colOff>
      <xdr:row>105</xdr:row>
      <xdr:rowOff>56606</xdr:rowOff>
    </xdr:to>
    <xdr:cxnSp macro="">
      <xdr:nvCxnSpPr>
        <xdr:cNvPr id="889" name="直線コネクタ 888">
          <a:extLst>
            <a:ext uri="{FF2B5EF4-FFF2-40B4-BE49-F238E27FC236}">
              <a16:creationId xmlns:a16="http://schemas.microsoft.com/office/drawing/2014/main" id="{402D692D-989D-4629-87A7-31F5F8A3B60F}"/>
            </a:ext>
          </a:extLst>
        </xdr:cNvPr>
        <xdr:cNvCxnSpPr/>
      </xdr:nvCxnSpPr>
      <xdr:spPr>
        <a:xfrm flipV="1">
          <a:off x="12814300" y="17364892"/>
          <a:ext cx="889000" cy="6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0" name="n_1aveValue【庁舎】&#10;有形固定資産減価償却率">
          <a:extLst>
            <a:ext uri="{FF2B5EF4-FFF2-40B4-BE49-F238E27FC236}">
              <a16:creationId xmlns:a16="http://schemas.microsoft.com/office/drawing/2014/main" id="{3A695F39-8543-45DF-8B8E-C030645A1ED2}"/>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91" name="n_2aveValue【庁舎】&#10;有形固定資産減価償却率">
          <a:extLst>
            <a:ext uri="{FF2B5EF4-FFF2-40B4-BE49-F238E27FC236}">
              <a16:creationId xmlns:a16="http://schemas.microsoft.com/office/drawing/2014/main" id="{D7481672-E0CE-41C3-AC6B-14CB0D526D92}"/>
            </a:ext>
          </a:extLst>
        </xdr:cNvPr>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92" name="n_3aveValue【庁舎】&#10;有形固定資産減価償却率">
          <a:extLst>
            <a:ext uri="{FF2B5EF4-FFF2-40B4-BE49-F238E27FC236}">
              <a16:creationId xmlns:a16="http://schemas.microsoft.com/office/drawing/2014/main" id="{37046283-9FDB-4130-B922-CC8D692D6519}"/>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a:extLst>
            <a:ext uri="{FF2B5EF4-FFF2-40B4-BE49-F238E27FC236}">
              <a16:creationId xmlns:a16="http://schemas.microsoft.com/office/drawing/2014/main" id="{08CAB48E-DD1F-4A95-8CD4-DF6C7DAB7CB4}"/>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61884</xdr:rowOff>
    </xdr:from>
    <xdr:ext cx="405111" cy="259045"/>
    <xdr:sp macro="" textlink="">
      <xdr:nvSpPr>
        <xdr:cNvPr id="894" name="n_1mainValue【庁舎】&#10;有形固定資産減価償却率">
          <a:extLst>
            <a:ext uri="{FF2B5EF4-FFF2-40B4-BE49-F238E27FC236}">
              <a16:creationId xmlns:a16="http://schemas.microsoft.com/office/drawing/2014/main" id="{7C3311B4-EF58-416E-B601-C9F7AA372BFC}"/>
            </a:ext>
          </a:extLst>
        </xdr:cNvPr>
        <xdr:cNvSpPr txBox="1"/>
      </xdr:nvSpPr>
      <xdr:spPr>
        <a:xfrm>
          <a:off x="152660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895" name="n_2mainValue【庁舎】&#10;有形固定資産減価償却率">
          <a:extLst>
            <a:ext uri="{FF2B5EF4-FFF2-40B4-BE49-F238E27FC236}">
              <a16:creationId xmlns:a16="http://schemas.microsoft.com/office/drawing/2014/main" id="{D51BE91D-4E2D-44BF-B544-DE9F944E03D0}"/>
            </a:ext>
          </a:extLst>
        </xdr:cNvPr>
        <xdr:cNvSpPr txBox="1"/>
      </xdr:nvSpPr>
      <xdr:spPr>
        <a:xfrm>
          <a:off x="14389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115769</xdr:rowOff>
    </xdr:from>
    <xdr:ext cx="405111" cy="259045"/>
    <xdr:sp macro="" textlink="">
      <xdr:nvSpPr>
        <xdr:cNvPr id="896" name="n_3mainValue【庁舎】&#10;有形固定資産減価償却率">
          <a:extLst>
            <a:ext uri="{FF2B5EF4-FFF2-40B4-BE49-F238E27FC236}">
              <a16:creationId xmlns:a16="http://schemas.microsoft.com/office/drawing/2014/main" id="{FEE82567-E293-446B-9DB2-93103783C2AE}"/>
            </a:ext>
          </a:extLst>
        </xdr:cNvPr>
        <xdr:cNvSpPr txBox="1"/>
      </xdr:nvSpPr>
      <xdr:spPr>
        <a:xfrm>
          <a:off x="13500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97" name="n_4mainValue【庁舎】&#10;有形固定資産減価償却率">
          <a:extLst>
            <a:ext uri="{FF2B5EF4-FFF2-40B4-BE49-F238E27FC236}">
              <a16:creationId xmlns:a16="http://schemas.microsoft.com/office/drawing/2014/main" id="{EE9F779C-3200-481F-8FAD-438B64EDAAFB}"/>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40710C3B-431D-47A8-834A-8C89B37975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2927C8C9-F6B0-4717-B518-087E27E4286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3F93F45D-9AE8-4DE9-AE76-197850C0C96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9121E347-4A18-4CE1-B8A5-506868ED53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35874016-A899-4AFF-A13A-C609537BEC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542A74E-F326-4CFE-BE99-2740BB7295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CF4BDB0-4392-4389-B0F3-05B0D16A19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4F03DE7-46BA-4F95-BBDC-969B9EBDB5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282D098-D3EE-46D8-9C7F-06BCB58157C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009E1CA-8115-4C97-9EAE-57AC56E251A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5A20CAC8-4493-472E-8286-1ABDFAFA5879}"/>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59E8E4BC-21EC-49B9-86D0-B2BB4F633A14}"/>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7DCDF3B3-FA8D-460E-92E7-58574C397125}"/>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0C6F978D-DFCA-4703-B3F2-6AB080F5727E}"/>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FFC0A4CC-D067-4C2E-80A8-BDF025DA3107}"/>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1B5BF1B9-491C-47E4-9E81-E591D5313F0F}"/>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A4A38C9F-6561-4F32-A0A7-92B426F5275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6B2FEEC8-FA71-4F53-BAE8-BC3A5164986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F48FBAAC-6FBA-476A-889C-039EFDD24A4E}"/>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8B2D407B-9CD8-4866-9423-FB59669BA7C9}"/>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4B3D0782-B363-47B0-A847-48D012F20293}"/>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ABE39C66-18BE-4E63-B84A-0ADF8028FC0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1298F301-3B4A-4100-895E-74995A2B8DA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75DFEA4A-420A-4A87-B9FE-12B02CA26915}"/>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6216141B-F036-4D6D-911C-BA515D3A5CB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BA63DE0D-0751-48C8-A7C5-1F7F970A04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E93DC167-E74E-4A71-836C-A7C2919B29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769712ED-72A4-451A-8ABE-C910AE4D9708}"/>
            </a:ext>
          </a:extLst>
        </xdr:cNvPr>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7878B14D-3836-4105-A0DE-ADF73E89EF08}"/>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52533AE7-7B03-4582-948C-93F0816BB883}"/>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a:extLst>
            <a:ext uri="{FF2B5EF4-FFF2-40B4-BE49-F238E27FC236}">
              <a16:creationId xmlns:a16="http://schemas.microsoft.com/office/drawing/2014/main" id="{026684B0-172A-474F-B1AC-72EE15436C04}"/>
            </a:ext>
          </a:extLst>
        </xdr:cNvPr>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a:extLst>
            <a:ext uri="{FF2B5EF4-FFF2-40B4-BE49-F238E27FC236}">
              <a16:creationId xmlns:a16="http://schemas.microsoft.com/office/drawing/2014/main" id="{0BBE0001-3D28-4433-AF54-FCDEB44063EA}"/>
            </a:ext>
          </a:extLst>
        </xdr:cNvPr>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a:extLst>
            <a:ext uri="{FF2B5EF4-FFF2-40B4-BE49-F238E27FC236}">
              <a16:creationId xmlns:a16="http://schemas.microsoft.com/office/drawing/2014/main" id="{5C3ABE24-FCE5-4819-88F7-EF017B05A0B8}"/>
            </a:ext>
          </a:extLst>
        </xdr:cNvPr>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3DCFA06E-C71F-45BC-84FB-65219839A1C9}"/>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a:extLst>
            <a:ext uri="{FF2B5EF4-FFF2-40B4-BE49-F238E27FC236}">
              <a16:creationId xmlns:a16="http://schemas.microsoft.com/office/drawing/2014/main" id="{35777141-3000-48AB-BF17-EDB1A93D5958}"/>
            </a:ext>
          </a:extLst>
        </xdr:cNvPr>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D2BDB082-2B93-48A6-9706-F17AB81ED906}"/>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044966FF-3279-4524-935A-11473BFA949A}"/>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a:extLst>
            <a:ext uri="{FF2B5EF4-FFF2-40B4-BE49-F238E27FC236}">
              <a16:creationId xmlns:a16="http://schemas.microsoft.com/office/drawing/2014/main" id="{793BDD96-001C-4F50-8180-6D6B4B4F8ACF}"/>
            </a:ext>
          </a:extLst>
        </xdr:cNvPr>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4570A86-0D7C-48AF-95C4-9D0877D5E79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266E5E4-28DF-4714-9FA8-B1B60181CE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0A69645-C61A-4461-8C9A-61C45E14423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68F2A04-83E7-4EBD-AB21-8F1CE1E5A43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32A818D-7A16-4F76-9867-CF81B0434E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116839</xdr:rowOff>
    </xdr:from>
    <xdr:to>
      <xdr:col>116</xdr:col>
      <xdr:colOff>114300</xdr:colOff>
      <xdr:row>104</xdr:row>
      <xdr:rowOff>46989</xdr:rowOff>
    </xdr:to>
    <xdr:sp macro="" textlink="">
      <xdr:nvSpPr>
        <xdr:cNvPr id="941" name="楕円 940">
          <a:extLst>
            <a:ext uri="{FF2B5EF4-FFF2-40B4-BE49-F238E27FC236}">
              <a16:creationId xmlns:a16="http://schemas.microsoft.com/office/drawing/2014/main" id="{2B8B259C-99ED-4632-93B5-3D89C2EF9724}"/>
            </a:ext>
          </a:extLst>
        </xdr:cNvPr>
        <xdr:cNvSpPr/>
      </xdr:nvSpPr>
      <xdr:spPr>
        <a:xfrm>
          <a:off x="22110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139716</xdr:rowOff>
    </xdr:from>
    <xdr:ext cx="469744" cy="259045"/>
    <xdr:sp macro="" textlink="">
      <xdr:nvSpPr>
        <xdr:cNvPr id="942" name="【庁舎】&#10;一人当たり面積該当値テキスト">
          <a:extLst>
            <a:ext uri="{FF2B5EF4-FFF2-40B4-BE49-F238E27FC236}">
              <a16:creationId xmlns:a16="http://schemas.microsoft.com/office/drawing/2014/main" id="{F78FDCD9-40D6-4291-BEC5-E1551AFD8CC0}"/>
            </a:ext>
          </a:extLst>
        </xdr:cNvPr>
        <xdr:cNvSpPr txBox="1"/>
      </xdr:nvSpPr>
      <xdr:spPr>
        <a:xfrm>
          <a:off x="22199600"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125413</xdr:rowOff>
    </xdr:from>
    <xdr:to>
      <xdr:col>112</xdr:col>
      <xdr:colOff>38100</xdr:colOff>
      <xdr:row>104</xdr:row>
      <xdr:rowOff>55563</xdr:rowOff>
    </xdr:to>
    <xdr:sp macro="" textlink="">
      <xdr:nvSpPr>
        <xdr:cNvPr id="943" name="楕円 942">
          <a:extLst>
            <a:ext uri="{FF2B5EF4-FFF2-40B4-BE49-F238E27FC236}">
              <a16:creationId xmlns:a16="http://schemas.microsoft.com/office/drawing/2014/main" id="{B345BA32-F32F-4415-BA83-8C4121F0A5E5}"/>
            </a:ext>
          </a:extLst>
        </xdr:cNvPr>
        <xdr:cNvSpPr/>
      </xdr:nvSpPr>
      <xdr:spPr>
        <a:xfrm>
          <a:off x="21272500" y="17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167639</xdr:rowOff>
    </xdr:from>
    <xdr:to>
      <xdr:col>116</xdr:col>
      <xdr:colOff>63500</xdr:colOff>
      <xdr:row>104</xdr:row>
      <xdr:rowOff>4763</xdr:rowOff>
    </xdr:to>
    <xdr:cxnSp macro="">
      <xdr:nvCxnSpPr>
        <xdr:cNvPr id="944" name="直線コネクタ 943">
          <a:extLst>
            <a:ext uri="{FF2B5EF4-FFF2-40B4-BE49-F238E27FC236}">
              <a16:creationId xmlns:a16="http://schemas.microsoft.com/office/drawing/2014/main" id="{B08AAD9E-EE21-45CE-A749-1DB8A4A534E6}"/>
            </a:ext>
          </a:extLst>
        </xdr:cNvPr>
        <xdr:cNvCxnSpPr/>
      </xdr:nvCxnSpPr>
      <xdr:spPr>
        <a:xfrm flipV="1">
          <a:off x="21323300" y="17826989"/>
          <a:ext cx="8382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136843</xdr:rowOff>
    </xdr:from>
    <xdr:to>
      <xdr:col>107</xdr:col>
      <xdr:colOff>101600</xdr:colOff>
      <xdr:row>104</xdr:row>
      <xdr:rowOff>66993</xdr:rowOff>
    </xdr:to>
    <xdr:sp macro="" textlink="">
      <xdr:nvSpPr>
        <xdr:cNvPr id="945" name="楕円 944">
          <a:extLst>
            <a:ext uri="{FF2B5EF4-FFF2-40B4-BE49-F238E27FC236}">
              <a16:creationId xmlns:a16="http://schemas.microsoft.com/office/drawing/2014/main" id="{06110083-0044-44B1-BC17-1A7E20BA4DFA}"/>
            </a:ext>
          </a:extLst>
        </xdr:cNvPr>
        <xdr:cNvSpPr/>
      </xdr:nvSpPr>
      <xdr:spPr>
        <a:xfrm>
          <a:off x="20383500" y="177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4763</xdr:rowOff>
    </xdr:from>
    <xdr:to>
      <xdr:col>111</xdr:col>
      <xdr:colOff>177800</xdr:colOff>
      <xdr:row>104</xdr:row>
      <xdr:rowOff>16193</xdr:rowOff>
    </xdr:to>
    <xdr:cxnSp macro="">
      <xdr:nvCxnSpPr>
        <xdr:cNvPr id="946" name="直線コネクタ 945">
          <a:extLst>
            <a:ext uri="{FF2B5EF4-FFF2-40B4-BE49-F238E27FC236}">
              <a16:creationId xmlns:a16="http://schemas.microsoft.com/office/drawing/2014/main" id="{03F6BCF6-0E63-49A2-8F18-06C336A9E8EA}"/>
            </a:ext>
          </a:extLst>
        </xdr:cNvPr>
        <xdr:cNvCxnSpPr/>
      </xdr:nvCxnSpPr>
      <xdr:spPr>
        <a:xfrm flipV="1">
          <a:off x="20434300" y="178355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102552</xdr:rowOff>
    </xdr:from>
    <xdr:to>
      <xdr:col>102</xdr:col>
      <xdr:colOff>165100</xdr:colOff>
      <xdr:row>101</xdr:row>
      <xdr:rowOff>32702</xdr:rowOff>
    </xdr:to>
    <xdr:sp macro="" textlink="">
      <xdr:nvSpPr>
        <xdr:cNvPr id="947" name="楕円 946">
          <a:extLst>
            <a:ext uri="{FF2B5EF4-FFF2-40B4-BE49-F238E27FC236}">
              <a16:creationId xmlns:a16="http://schemas.microsoft.com/office/drawing/2014/main" id="{37793F30-319B-4751-88E8-30BF36BF1D8F}"/>
            </a:ext>
          </a:extLst>
        </xdr:cNvPr>
        <xdr:cNvSpPr/>
      </xdr:nvSpPr>
      <xdr:spPr>
        <a:xfrm>
          <a:off x="19494500" y="1724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153352</xdr:rowOff>
    </xdr:from>
    <xdr:to>
      <xdr:col>107</xdr:col>
      <xdr:colOff>50800</xdr:colOff>
      <xdr:row>104</xdr:row>
      <xdr:rowOff>16193</xdr:rowOff>
    </xdr:to>
    <xdr:cxnSp macro="">
      <xdr:nvCxnSpPr>
        <xdr:cNvPr id="948" name="直線コネクタ 947">
          <a:extLst>
            <a:ext uri="{FF2B5EF4-FFF2-40B4-BE49-F238E27FC236}">
              <a16:creationId xmlns:a16="http://schemas.microsoft.com/office/drawing/2014/main" id="{A31924C7-D56E-4F3D-95DF-A294F52C3EDB}"/>
            </a:ext>
          </a:extLst>
        </xdr:cNvPr>
        <xdr:cNvCxnSpPr/>
      </xdr:nvCxnSpPr>
      <xdr:spPr>
        <a:xfrm>
          <a:off x="19545300" y="17298352"/>
          <a:ext cx="889000" cy="5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108268</xdr:rowOff>
    </xdr:from>
    <xdr:to>
      <xdr:col>98</xdr:col>
      <xdr:colOff>38100</xdr:colOff>
      <xdr:row>104</xdr:row>
      <xdr:rowOff>38418</xdr:rowOff>
    </xdr:to>
    <xdr:sp macro="" textlink="">
      <xdr:nvSpPr>
        <xdr:cNvPr id="949" name="楕円 948">
          <a:extLst>
            <a:ext uri="{FF2B5EF4-FFF2-40B4-BE49-F238E27FC236}">
              <a16:creationId xmlns:a16="http://schemas.microsoft.com/office/drawing/2014/main" id="{F962441E-4BCE-483B-AA2B-598A63E4B429}"/>
            </a:ext>
          </a:extLst>
        </xdr:cNvPr>
        <xdr:cNvSpPr/>
      </xdr:nvSpPr>
      <xdr:spPr>
        <a:xfrm>
          <a:off x="18605500" y="1776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153352</xdr:rowOff>
    </xdr:from>
    <xdr:to>
      <xdr:col>102</xdr:col>
      <xdr:colOff>114300</xdr:colOff>
      <xdr:row>103</xdr:row>
      <xdr:rowOff>159068</xdr:rowOff>
    </xdr:to>
    <xdr:cxnSp macro="">
      <xdr:nvCxnSpPr>
        <xdr:cNvPr id="950" name="直線コネクタ 949">
          <a:extLst>
            <a:ext uri="{FF2B5EF4-FFF2-40B4-BE49-F238E27FC236}">
              <a16:creationId xmlns:a16="http://schemas.microsoft.com/office/drawing/2014/main" id="{40D182DE-0B76-4743-9EE0-55A3780262A1}"/>
            </a:ext>
          </a:extLst>
        </xdr:cNvPr>
        <xdr:cNvCxnSpPr/>
      </xdr:nvCxnSpPr>
      <xdr:spPr>
        <a:xfrm flipV="1">
          <a:off x="18656300" y="17298352"/>
          <a:ext cx="889000" cy="5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a:extLst>
            <a:ext uri="{FF2B5EF4-FFF2-40B4-BE49-F238E27FC236}">
              <a16:creationId xmlns:a16="http://schemas.microsoft.com/office/drawing/2014/main" id="{F12EB7AA-BC4A-4A8E-AC52-F4C71662E19B}"/>
            </a:ext>
          </a:extLst>
        </xdr:cNvPr>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952" name="n_2aveValue【庁舎】&#10;一人当たり面積">
          <a:extLst>
            <a:ext uri="{FF2B5EF4-FFF2-40B4-BE49-F238E27FC236}">
              <a16:creationId xmlns:a16="http://schemas.microsoft.com/office/drawing/2014/main" id="{29509A31-6F23-42A0-BA26-EFC4BB6CC45D}"/>
            </a:ext>
          </a:extLst>
        </xdr:cNvPr>
        <xdr:cNvSpPr txBox="1"/>
      </xdr:nvSpPr>
      <xdr:spPr>
        <a:xfrm>
          <a:off x="20199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158132</xdr:rowOff>
    </xdr:from>
    <xdr:ext cx="469744" cy="259045"/>
    <xdr:sp macro="" textlink="">
      <xdr:nvSpPr>
        <xdr:cNvPr id="953" name="n_3aveValue【庁舎】&#10;一人当たり面積">
          <a:extLst>
            <a:ext uri="{FF2B5EF4-FFF2-40B4-BE49-F238E27FC236}">
              <a16:creationId xmlns:a16="http://schemas.microsoft.com/office/drawing/2014/main" id="{2B787180-FA26-4AC4-80BC-5DDB4C55D5AA}"/>
            </a:ext>
          </a:extLst>
        </xdr:cNvPr>
        <xdr:cNvSpPr txBox="1"/>
      </xdr:nvSpPr>
      <xdr:spPr>
        <a:xfrm>
          <a:off x="19310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23829</xdr:rowOff>
    </xdr:from>
    <xdr:ext cx="469744" cy="259045"/>
    <xdr:sp macro="" textlink="">
      <xdr:nvSpPr>
        <xdr:cNvPr id="954" name="n_4aveValue【庁舎】&#10;一人当たり面積">
          <a:extLst>
            <a:ext uri="{FF2B5EF4-FFF2-40B4-BE49-F238E27FC236}">
              <a16:creationId xmlns:a16="http://schemas.microsoft.com/office/drawing/2014/main" id="{8428D049-0817-4EB4-8FF0-FBAB06ADCE77}"/>
            </a:ext>
          </a:extLst>
        </xdr:cNvPr>
        <xdr:cNvSpPr txBox="1"/>
      </xdr:nvSpPr>
      <xdr:spPr>
        <a:xfrm>
          <a:off x="18421427" y="1819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72090</xdr:rowOff>
    </xdr:from>
    <xdr:ext cx="469744" cy="259045"/>
    <xdr:sp macro="" textlink="">
      <xdr:nvSpPr>
        <xdr:cNvPr id="955" name="n_1mainValue【庁舎】&#10;一人当たり面積">
          <a:extLst>
            <a:ext uri="{FF2B5EF4-FFF2-40B4-BE49-F238E27FC236}">
              <a16:creationId xmlns:a16="http://schemas.microsoft.com/office/drawing/2014/main" id="{271E75F4-F87E-4B8A-8ED7-875E6B92FB5D}"/>
            </a:ext>
          </a:extLst>
        </xdr:cNvPr>
        <xdr:cNvSpPr txBox="1"/>
      </xdr:nvSpPr>
      <xdr:spPr>
        <a:xfrm>
          <a:off x="21075727" y="1755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83520</xdr:rowOff>
    </xdr:from>
    <xdr:ext cx="469744" cy="259045"/>
    <xdr:sp macro="" textlink="">
      <xdr:nvSpPr>
        <xdr:cNvPr id="956" name="n_2mainValue【庁舎】&#10;一人当たり面積">
          <a:extLst>
            <a:ext uri="{FF2B5EF4-FFF2-40B4-BE49-F238E27FC236}">
              <a16:creationId xmlns:a16="http://schemas.microsoft.com/office/drawing/2014/main" id="{901C2314-4C0C-4F2F-8CB8-A12382D9E95B}"/>
            </a:ext>
          </a:extLst>
        </xdr:cNvPr>
        <xdr:cNvSpPr txBox="1"/>
      </xdr:nvSpPr>
      <xdr:spPr>
        <a:xfrm>
          <a:off x="20199427" y="1757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49229</xdr:rowOff>
    </xdr:from>
    <xdr:ext cx="469744" cy="259045"/>
    <xdr:sp macro="" textlink="">
      <xdr:nvSpPr>
        <xdr:cNvPr id="957" name="n_3mainValue【庁舎】&#10;一人当たり面積">
          <a:extLst>
            <a:ext uri="{FF2B5EF4-FFF2-40B4-BE49-F238E27FC236}">
              <a16:creationId xmlns:a16="http://schemas.microsoft.com/office/drawing/2014/main" id="{ADB7EAD9-893C-44C7-92FD-F798C7910D5F}"/>
            </a:ext>
          </a:extLst>
        </xdr:cNvPr>
        <xdr:cNvSpPr txBox="1"/>
      </xdr:nvSpPr>
      <xdr:spPr>
        <a:xfrm>
          <a:off x="19310427" y="170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54945</xdr:rowOff>
    </xdr:from>
    <xdr:ext cx="469744" cy="259045"/>
    <xdr:sp macro="" textlink="">
      <xdr:nvSpPr>
        <xdr:cNvPr id="958" name="n_4mainValue【庁舎】&#10;一人当たり面積">
          <a:extLst>
            <a:ext uri="{FF2B5EF4-FFF2-40B4-BE49-F238E27FC236}">
              <a16:creationId xmlns:a16="http://schemas.microsoft.com/office/drawing/2014/main" id="{52D20C40-1694-41D0-AB9A-2D9CA19AFFEA}"/>
            </a:ext>
          </a:extLst>
        </xdr:cNvPr>
        <xdr:cNvSpPr txBox="1"/>
      </xdr:nvSpPr>
      <xdr:spPr>
        <a:xfrm>
          <a:off x="18421427" y="1754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2C029846-5142-4E74-B1A9-CD29424869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39B1200D-20BC-4F28-9447-E2B15691722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4E7AB2FC-C583-4FEA-BE34-86E63CCAD69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値と比較して、特に有形固定資産減価償却率が高くなっている施設は図書館及び体育館・プールで、今後、建て替え、更新工事などにより多額の負担が予想される。一方で、市民会館について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年度から令和元年度にかけ、市民会館を統合した市民文化ホールの新設を行った影響により、有形固定資産減価償却率は、類似団体平均値と比較して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18.2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ポイント低くなっており、一般廃棄物処理施設や消防施設についても、類似団体平均値を下回っている。特に、消防施設については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42.1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おり、要因としては老朽化していた新宮分遣所の移転新築や消防本部・消防署・消防団本部を統合した消防防災センターの新築移転が行われたためである。また、１人当たりの数値では、庁舎、消防施設、市民会館等が類似団体平均値を上回っている一方、一般廃棄物処理施設有形固定資産（償却資産）額、保健センター・保健所面積は類似団体平均を下回っている。施設全体としては、１人当たり面積が類似団体よりも高く、維持管理が今後重要となってくると思わ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全国有数の製紙工業都市として、紙加工業などの紙関連企業も多く、市民の大半が何らかの紙関係の仕事に従事しており、活発な地場産業に支えられ比較的財政力に恵まれている。令和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年度財政力指数は、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により基準財政収入額が増となったものの、基準財政需要額も増となったため前年度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と同数値</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の０．７２で、類似団体平均と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同水準、全国平均や愛媛県平均より依然上回っている。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産業構造が「紙」に特化した単一構造のため、原油高や円安と言った外的要因を受けやすく脆さも併せ持っている。また、近年低下傾向にあるため、第三次総合計画に沿った施策を重点的に実施することにより活力のあるまちづくりを展開しつつ、行政の効率化に努めることにより、財政の健全化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平成１９年度以降大幅な経常的経費の削減を進めた結果、最も数値が悪かった平成１８年度決算の９６．４％と比較すると改善されてきた。令和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年度は、分子となる人件費などの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経費については前年度と概ね同様の額で推移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したものの、分母となる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普通交付税や臨時財政対策債などの減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により経常一般財源収入の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が大きかったため、前年度より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類似団体内では上位に位置しているが、今後、合併特例債を活用した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新庁舎建設事業など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大規模投資的事業に係る公債費の増が見込まれるため、積極的な繰上償還の実施や、選択と集中による経常経費の削減を図りながら現在の水準以下を目標に取り組む。</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43497</xdr:rowOff>
    </xdr:from>
    <xdr:to>
      <xdr:col>23</xdr:col>
      <xdr:colOff>133350</xdr:colOff>
      <xdr:row>62</xdr:row>
      <xdr:rowOff>8255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30497"/>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43497</xdr:rowOff>
    </xdr:from>
    <xdr:to>
      <xdr:col>19</xdr:col>
      <xdr:colOff>133350</xdr:colOff>
      <xdr:row>61</xdr:row>
      <xdr:rowOff>59055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330497"/>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1750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3815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145432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164147</xdr:rowOff>
    </xdr:from>
    <xdr:to>
      <xdr:col>19</xdr:col>
      <xdr:colOff>184150</xdr:colOff>
      <xdr:row>60</xdr:row>
      <xdr:rowOff>94297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104474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48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固定資産評価に係る委託料や社会体育施設の指定管理委託料の増などにより物件費が増となったことから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、人口１人当たり人件費・物件費等決算額が前年度より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８，５４６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引き続き、定員管理及び給与の適正化による人件費の抑制に努めるとともに，民間委託等の推進や指定管理者制度の活用などによる物件費の抑制に努める。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96510</xdr:rowOff>
    </xdr:from>
    <xdr:to>
      <xdr:col>23</xdr:col>
      <xdr:colOff>133350</xdr:colOff>
      <xdr:row>82</xdr:row>
      <xdr:rowOff>165249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55410"/>
          <a:ext cx="838200" cy="6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68873</xdr:rowOff>
    </xdr:from>
    <xdr:to>
      <xdr:col>19</xdr:col>
      <xdr:colOff>133350</xdr:colOff>
      <xdr:row>82</xdr:row>
      <xdr:rowOff>96510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27773"/>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20211</xdr:rowOff>
    </xdr:from>
    <xdr:to>
      <xdr:col>15</xdr:col>
      <xdr:colOff>82550</xdr:colOff>
      <xdr:row>82</xdr:row>
      <xdr:rowOff>68873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9111"/>
          <a:ext cx="8890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130426</xdr:rowOff>
    </xdr:from>
    <xdr:to>
      <xdr:col>11</xdr:col>
      <xdr:colOff>31750</xdr:colOff>
      <xdr:row>82</xdr:row>
      <xdr:rowOff>20211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7876"/>
          <a:ext cx="889000" cy="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114449</xdr:rowOff>
    </xdr:from>
    <xdr:to>
      <xdr:col>23</xdr:col>
      <xdr:colOff>184150</xdr:colOff>
      <xdr:row>83</xdr:row>
      <xdr:rowOff>44599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86526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45710</xdr:rowOff>
    </xdr:from>
    <xdr:to>
      <xdr:col>19</xdr:col>
      <xdr:colOff>184150</xdr:colOff>
      <xdr:row>82</xdr:row>
      <xdr:rowOff>147310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157487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3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18073</xdr:rowOff>
    </xdr:from>
    <xdr:to>
      <xdr:col>15</xdr:col>
      <xdr:colOff>133350</xdr:colOff>
      <xdr:row>82</xdr:row>
      <xdr:rowOff>119673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104450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140861</xdr:rowOff>
    </xdr:from>
    <xdr:to>
      <xdr:col>11</xdr:col>
      <xdr:colOff>82550</xdr:colOff>
      <xdr:row>82</xdr:row>
      <xdr:rowOff>71011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55788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79626</xdr:rowOff>
    </xdr:from>
    <xdr:to>
      <xdr:col>7</xdr:col>
      <xdr:colOff>31750</xdr:colOff>
      <xdr:row>82</xdr:row>
      <xdr:rowOff>9776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166003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の９８．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２となっており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、類似団体平均とほぼ同じ水準である。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に基づき適正化を進めてきた結果、採用抑制によって世代間のアンバランス解消が課題となっているが、引き続き人件費の抑制に努め本市の財政状況等を踏まえた給与水準の適正化等に努め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90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32856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伴い一部事務組合職員の身分を新市に引き継いだため、平成１６年度は職員数が１，２７０人と類似団体平均に比べ約２００人超過していた。定員適正化計画に基づき適正化を進めたことにより職員数は減少してきたものの、類似団体と比較しても依然高く推移している。また、採用抑制や再任用制度の開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により世代間のアンバランスが生じており、将来に渡って安定的に業務を遂行できる職員配置が急務となっている。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短期での大幅な減員が見込めない状況にあるが、施設の統廃合・民営化など行政のスリム化により抑制を図る。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29316</xdr:rowOff>
    </xdr:from>
    <xdr:to>
      <xdr:col>81</xdr:col>
      <xdr:colOff>44450</xdr:colOff>
      <xdr:row>64</xdr:row>
      <xdr:rowOff>65511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00211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7196</xdr:rowOff>
    </xdr:from>
    <xdr:to>
      <xdr:col>77</xdr:col>
      <xdr:colOff>44450</xdr:colOff>
      <xdr:row>64</xdr:row>
      <xdr:rowOff>29316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79996"/>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168593</xdr:rowOff>
    </xdr:from>
    <xdr:to>
      <xdr:col>72</xdr:col>
      <xdr:colOff>203200</xdr:colOff>
      <xdr:row>64</xdr:row>
      <xdr:rowOff>7196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6994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168593</xdr:rowOff>
    </xdr:from>
    <xdr:to>
      <xdr:col>68</xdr:col>
      <xdr:colOff>152400</xdr:colOff>
      <xdr:row>64</xdr:row>
      <xdr:rowOff>35348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969943"/>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14711</xdr:rowOff>
    </xdr:from>
    <xdr:to>
      <xdr:col>81</xdr:col>
      <xdr:colOff>95250</xdr:colOff>
      <xdr:row>64</xdr:row>
      <xdr:rowOff>116311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8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158238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5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149966</xdr:rowOff>
    </xdr:from>
    <xdr:to>
      <xdr:col>77</xdr:col>
      <xdr:colOff>95250</xdr:colOff>
      <xdr:row>64</xdr:row>
      <xdr:rowOff>80116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64893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3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127846</xdr:rowOff>
    </xdr:from>
    <xdr:to>
      <xdr:col>73</xdr:col>
      <xdr:colOff>44450</xdr:colOff>
      <xdr:row>64</xdr:row>
      <xdr:rowOff>57996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42773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117793</xdr:rowOff>
    </xdr:from>
    <xdr:to>
      <xdr:col>68</xdr:col>
      <xdr:colOff>203200</xdr:colOff>
      <xdr:row>64</xdr:row>
      <xdr:rowOff>47943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32720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155998</xdr:rowOff>
    </xdr:from>
    <xdr:to>
      <xdr:col>64</xdr:col>
      <xdr:colOff>152400</xdr:colOff>
      <xdr:row>64</xdr:row>
      <xdr:rowOff>86148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70925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固定資産税の大幅な増収や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公営企業債の元利償還金に対する繰入金の減少など</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前年度と比較して０．</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％となっているが、依然として類似団体平均６．６％と比べると高い数値となっている。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継続事業については容易に市債に頼ることなく適正な事業量を執行していくよう努めるとともに、減債基金の積立額を確保し繰上償還を行う等、地方債残高の縮減に取り組み類似団体の平均水準を目指す。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23114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4291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81026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5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71374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将来負担比率を算定する際の分子となる地方債残高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分母となる標準財政規模の増加により、前年度と比較して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％となるも、類似団体平均の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の比較では依然高い水準である。合併後の新市建設計画に基づいた新庁舎建設事業など大型建設事業については令和元年度で概ね終了したことから、今後は将来負担比率の低減に向け、借入額の抑制や財源の確保を図るとともに、減債基金や特定目的基金の積立等により財政健全化に努め、類似団体並の将来負担比率を目標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77651</xdr:rowOff>
    </xdr:from>
    <xdr:to>
      <xdr:col>81</xdr:col>
      <xdr:colOff>44450</xdr:colOff>
      <xdr:row>18</xdr:row>
      <xdr:rowOff>137160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92301"/>
          <a:ext cx="838200" cy="2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137160</xdr:rowOff>
    </xdr:from>
    <xdr:to>
      <xdr:col>77</xdr:col>
      <xdr:colOff>44450</xdr:colOff>
      <xdr:row>19</xdr:row>
      <xdr:rowOff>149558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223260"/>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149558</xdr:rowOff>
    </xdr:from>
    <xdr:to>
      <xdr:col>72</xdr:col>
      <xdr:colOff>203200</xdr:colOff>
      <xdr:row>20</xdr:row>
      <xdr:rowOff>125186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407108"/>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81522</xdr:rowOff>
    </xdr:from>
    <xdr:to>
      <xdr:col>68</xdr:col>
      <xdr:colOff>152400</xdr:colOff>
      <xdr:row>20</xdr:row>
      <xdr:rowOff>125186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510522"/>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26851</xdr:rowOff>
    </xdr:from>
    <xdr:to>
      <xdr:col>81</xdr:col>
      <xdr:colOff>95250</xdr:colOff>
      <xdr:row>17</xdr:row>
      <xdr:rowOff>128451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4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170378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1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86360</xdr:rowOff>
    </xdr:from>
    <xdr:to>
      <xdr:col>77</xdr:col>
      <xdr:colOff>95250</xdr:colOff>
      <xdr:row>19</xdr:row>
      <xdr:rowOff>16510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1287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5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98758</xdr:rowOff>
    </xdr:from>
    <xdr:to>
      <xdr:col>73</xdr:col>
      <xdr:colOff>44450</xdr:colOff>
      <xdr:row>20</xdr:row>
      <xdr:rowOff>28908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3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13685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44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74386</xdr:rowOff>
    </xdr:from>
    <xdr:to>
      <xdr:col>68</xdr:col>
      <xdr:colOff>203200</xdr:colOff>
      <xdr:row>21</xdr:row>
      <xdr:rowOff>4536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50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160763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8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30722</xdr:rowOff>
    </xdr:from>
    <xdr:to>
      <xdr:col>64</xdr:col>
      <xdr:colOff>152400</xdr:colOff>
      <xdr:row>20</xdr:row>
      <xdr:rowOff>132322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117099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4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１８年の３２．５％をピークに定員適正化計画を進めた結果、類似団体平均に近づきつつあるものの、平成２５年度の７月から３月まで国家公務員給与減額措置に応じて実施した減額分を平成２６年度に復元したことや平成２９年度から特別会計閉鎖による職員給の増の影響など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．９ポイント高い数値となっている。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施設の統廃合やアウトソーシング、事務量の把握と精査による効率的な人員配置を行いながら、給与水準の適正化に努める。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60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固定資産評価に係る委託料や社会体育施設の指定管理委託料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、光熱水費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とはなったものの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１．５ポイント下回っている。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施設の維持管理経費、アウトソーシング等による委託料等の増加が見込まれることなどから、類似施設の統廃合、事業の選択と集中を図ることが急務となっている。コスト削減を進めながらもサービス水準の向上を図るため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17</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年度は、子育て世帯等臨時特別支援給付金事業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が終了したことにより、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分子となる扶助費が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となったものの、分母となる経常一般財源が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減により減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となったことから、前年度と比較して０．３ポイント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％で、類似団体との比較において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扶助費の経常一般財源については、施設型給付費等の恒常的な高止まりに加え、障がい者福祉サービス費や障がい児通所扶助費が増加傾向となっている。国の制度に基づくものが大半であるが、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資格審査等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適正</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進めていくことで、上昇傾向に歯止めをかけるよう努める。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69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、他会計繰出金などの増により、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％となっている。類似団体平均との比較においても１．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49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105228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1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105228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1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5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大きく平均を下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下水道事業に対する補助金等が減となったことから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425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122428</xdr:rowOff>
    </xdr:from>
    <xdr:to>
      <xdr:col>78</xdr:col>
      <xdr:colOff>69850</xdr:colOff>
      <xdr:row>34</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654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74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62484</xdr:rowOff>
    </xdr:from>
    <xdr:to>
      <xdr:col>82</xdr:col>
      <xdr:colOff>158750</xdr:colOff>
      <xdr:row>34</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142511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71628</xdr:rowOff>
    </xdr:from>
    <xdr:to>
      <xdr:col>78</xdr:col>
      <xdr:colOff>120650</xdr:colOff>
      <xdr:row>35</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11955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6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、類似団体平均の１５．</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にある。公債費については、平成２９年度までは改善傾向にあったが、新市建設計画に基づく合併特例債を活用した建設事業の実施により地方債現在高が増加した影響で、地方債の元利償還金が増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。新庁舎建設事業など大型建設事業が令和元年度で完了し、これらの償還が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開始されたことから、前年度より公債費が増額され、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今後の公債費を押し上げる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となっていることから、市債の新規発行を伴う普通建設事業を抑制していくほか、減債基金の積立額を確保し繰上償還を行う等、地方債残高の縮減に取り組み公債費の低減に努める。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131572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498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498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78</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90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78</xdr:row>
      <xdr:rowOff>117856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4818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80772</xdr:rowOff>
    </xdr:from>
    <xdr:to>
      <xdr:col>24</xdr:col>
      <xdr:colOff>76200</xdr:colOff>
      <xdr:row>79</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52849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153433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％で、類似団体平均を下回り推移している。経常収支比率が８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％であることから公債費が占める割合が非常に高いことが判る。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53848</xdr:rowOff>
    </xdr:from>
    <xdr:to>
      <xdr:col>82</xdr:col>
      <xdr:colOff>107950</xdr:colOff>
      <xdr:row>75</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4114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7411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417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42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89933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151498</xdr:rowOff>
    </xdr:from>
    <xdr:to>
      <xdr:col>29</xdr:col>
      <xdr:colOff>127000</xdr:colOff>
      <xdr:row>14</xdr:row>
      <xdr:rowOff>159899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99423"/>
          <a:ext cx="647700" cy="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159899</xdr:rowOff>
    </xdr:from>
    <xdr:to>
      <xdr:col>26</xdr:col>
      <xdr:colOff>50800</xdr:colOff>
      <xdr:row>14</xdr:row>
      <xdr:rowOff>171406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07824"/>
          <a:ext cx="698500" cy="11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171406</xdr:rowOff>
    </xdr:from>
    <xdr:to>
      <xdr:col>22</xdr:col>
      <xdr:colOff>114300</xdr:colOff>
      <xdr:row>15</xdr:row>
      <xdr:rowOff>64287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9331"/>
          <a:ext cx="698500" cy="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64287</xdr:rowOff>
    </xdr:from>
    <xdr:to>
      <xdr:col>18</xdr:col>
      <xdr:colOff>177800</xdr:colOff>
      <xdr:row>15</xdr:row>
      <xdr:rowOff>69164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83662"/>
          <a:ext cx="6985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100698</xdr:rowOff>
    </xdr:from>
    <xdr:to>
      <xdr:col>29</xdr:col>
      <xdr:colOff>177800</xdr:colOff>
      <xdr:row>15</xdr:row>
      <xdr:rowOff>30848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4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117225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109099</xdr:rowOff>
    </xdr:from>
    <xdr:to>
      <xdr:col>26</xdr:col>
      <xdr:colOff>101600</xdr:colOff>
      <xdr:row>15</xdr:row>
      <xdr:rowOff>39249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49426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120606</xdr:rowOff>
    </xdr:from>
    <xdr:to>
      <xdr:col>22</xdr:col>
      <xdr:colOff>165100</xdr:colOff>
      <xdr:row>15</xdr:row>
      <xdr:rowOff>50756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8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60933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13487</xdr:rowOff>
    </xdr:from>
    <xdr:to>
      <xdr:col>19</xdr:col>
      <xdr:colOff>38100</xdr:colOff>
      <xdr:row>15</xdr:row>
      <xdr:rowOff>115087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3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125264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0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18364</xdr:rowOff>
    </xdr:from>
    <xdr:to>
      <xdr:col>15</xdr:col>
      <xdr:colOff>101600</xdr:colOff>
      <xdr:row>15</xdr:row>
      <xdr:rowOff>119964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7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130141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133934</xdr:rowOff>
    </xdr:from>
    <xdr:to>
      <xdr:col>29</xdr:col>
      <xdr:colOff>127000</xdr:colOff>
      <xdr:row>35</xdr:row>
      <xdr:rowOff>260921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44284"/>
          <a:ext cx="647700" cy="126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148565</xdr:rowOff>
    </xdr:from>
    <xdr:to>
      <xdr:col>26</xdr:col>
      <xdr:colOff>50800</xdr:colOff>
      <xdr:row>35</xdr:row>
      <xdr:rowOff>260921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58915"/>
          <a:ext cx="698500" cy="112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148565</xdr:rowOff>
    </xdr:from>
    <xdr:to>
      <xdr:col>22</xdr:col>
      <xdr:colOff>114300</xdr:colOff>
      <xdr:row>35</xdr:row>
      <xdr:rowOff>188950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58915"/>
          <a:ext cx="698500" cy="40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176416</xdr:rowOff>
    </xdr:from>
    <xdr:to>
      <xdr:col>18</xdr:col>
      <xdr:colOff>177800</xdr:colOff>
      <xdr:row>35</xdr:row>
      <xdr:rowOff>188950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786766"/>
          <a:ext cx="6985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83134</xdr:rowOff>
    </xdr:from>
    <xdr:to>
      <xdr:col>29</xdr:col>
      <xdr:colOff>177800</xdr:colOff>
      <xdr:row>35</xdr:row>
      <xdr:rowOff>184734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93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271111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3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210121</xdr:rowOff>
    </xdr:from>
    <xdr:to>
      <xdr:col>26</xdr:col>
      <xdr:colOff>101600</xdr:colOff>
      <xdr:row>35</xdr:row>
      <xdr:rowOff>311721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0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321898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9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97765</xdr:rowOff>
    </xdr:from>
    <xdr:to>
      <xdr:col>22</xdr:col>
      <xdr:colOff>165100</xdr:colOff>
      <xdr:row>35</xdr:row>
      <xdr:rowOff>199365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0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209542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7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138150</xdr:rowOff>
    </xdr:from>
    <xdr:to>
      <xdr:col>19</xdr:col>
      <xdr:colOff>38100</xdr:colOff>
      <xdr:row>35</xdr:row>
      <xdr:rowOff>239750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4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249927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125616</xdr:rowOff>
    </xdr:from>
    <xdr:to>
      <xdr:col>15</xdr:col>
      <xdr:colOff>101600</xdr:colOff>
      <xdr:row>35</xdr:row>
      <xdr:rowOff>227216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3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237393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168713</xdr:rowOff>
    </xdr:from>
    <xdr:to>
      <xdr:col>24</xdr:col>
      <xdr:colOff>63500</xdr:colOff>
      <xdr:row>34</xdr:row>
      <xdr:rowOff>16770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2656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16770</xdr:rowOff>
    </xdr:from>
    <xdr:to>
      <xdr:col>19</xdr:col>
      <xdr:colOff>177800</xdr:colOff>
      <xdr:row>34</xdr:row>
      <xdr:rowOff>28677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6070"/>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28677</xdr:rowOff>
    </xdr:from>
    <xdr:to>
      <xdr:col>15</xdr:col>
      <xdr:colOff>50800</xdr:colOff>
      <xdr:row>35</xdr:row>
      <xdr:rowOff>16580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7977"/>
          <a:ext cx="889000" cy="15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165760</xdr:rowOff>
    </xdr:from>
    <xdr:to>
      <xdr:col>10</xdr:col>
      <xdr:colOff>114300</xdr:colOff>
      <xdr:row>35</xdr:row>
      <xdr:rowOff>16580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95060"/>
          <a:ext cx="8890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117913</xdr:rowOff>
    </xdr:from>
    <xdr:to>
      <xdr:col>24</xdr:col>
      <xdr:colOff>114300</xdr:colOff>
      <xdr:row>34</xdr:row>
      <xdr:rowOff>48063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140790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2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137420</xdr:rowOff>
    </xdr:from>
    <xdr:to>
      <xdr:col>20</xdr:col>
      <xdr:colOff>38100</xdr:colOff>
      <xdr:row>34</xdr:row>
      <xdr:rowOff>67570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84097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149327</xdr:rowOff>
    </xdr:from>
    <xdr:to>
      <xdr:col>15</xdr:col>
      <xdr:colOff>101600</xdr:colOff>
      <xdr:row>34</xdr:row>
      <xdr:rowOff>79477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96004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8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137230</xdr:rowOff>
    </xdr:from>
    <xdr:to>
      <xdr:col>10</xdr:col>
      <xdr:colOff>165100</xdr:colOff>
      <xdr:row>35</xdr:row>
      <xdr:rowOff>67380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83907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114960</xdr:rowOff>
    </xdr:from>
    <xdr:to>
      <xdr:col>6</xdr:col>
      <xdr:colOff>38100</xdr:colOff>
      <xdr:row>35</xdr:row>
      <xdr:rowOff>45110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61637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62630</xdr:rowOff>
    </xdr:from>
    <xdr:to>
      <xdr:col>24</xdr:col>
      <xdr:colOff>63500</xdr:colOff>
      <xdr:row>57</xdr:row>
      <xdr:rowOff>141387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5280"/>
          <a:ext cx="838200" cy="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141387</xdr:rowOff>
    </xdr:from>
    <xdr:to>
      <xdr:col>19</xdr:col>
      <xdr:colOff>177800</xdr:colOff>
      <xdr:row>58</xdr:row>
      <xdr:rowOff>1919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14037"/>
          <a:ext cx="889000" cy="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130926</xdr:rowOff>
    </xdr:from>
    <xdr:to>
      <xdr:col>15</xdr:col>
      <xdr:colOff>50800</xdr:colOff>
      <xdr:row>58</xdr:row>
      <xdr:rowOff>1919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03576"/>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130926</xdr:rowOff>
    </xdr:from>
    <xdr:to>
      <xdr:col>10</xdr:col>
      <xdr:colOff>114300</xdr:colOff>
      <xdr:row>58</xdr:row>
      <xdr:rowOff>43590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3576"/>
          <a:ext cx="889000" cy="8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11830</xdr:rowOff>
    </xdr:from>
    <xdr:to>
      <xdr:col>24</xdr:col>
      <xdr:colOff>114300</xdr:colOff>
      <xdr:row>57</xdr:row>
      <xdr:rowOff>113430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161707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90587</xdr:rowOff>
    </xdr:from>
    <xdr:to>
      <xdr:col>20</xdr:col>
      <xdr:colOff>38100</xdr:colOff>
      <xdr:row>58</xdr:row>
      <xdr:rowOff>20737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122569</xdr:rowOff>
    </xdr:from>
    <xdr:to>
      <xdr:col>15</xdr:col>
      <xdr:colOff>101600</xdr:colOff>
      <xdr:row>58</xdr:row>
      <xdr:rowOff>52719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43846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80126</xdr:rowOff>
    </xdr:from>
    <xdr:to>
      <xdr:col>10</xdr:col>
      <xdr:colOff>165100</xdr:colOff>
      <xdr:row>58</xdr:row>
      <xdr:rowOff>10276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164240</xdr:rowOff>
    </xdr:from>
    <xdr:to>
      <xdr:col>6</xdr:col>
      <xdr:colOff>38100</xdr:colOff>
      <xdr:row>58</xdr:row>
      <xdr:rowOff>94390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3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85517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2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76721</xdr:rowOff>
    </xdr:from>
    <xdr:to>
      <xdr:col>24</xdr:col>
      <xdr:colOff>63500</xdr:colOff>
      <xdr:row>78</xdr:row>
      <xdr:rowOff>93751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49821"/>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90360</xdr:rowOff>
    </xdr:from>
    <xdr:to>
      <xdr:col>19</xdr:col>
      <xdr:colOff>177800</xdr:colOff>
      <xdr:row>78</xdr:row>
      <xdr:rowOff>93751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3460"/>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90360</xdr:rowOff>
    </xdr:from>
    <xdr:to>
      <xdr:col>15</xdr:col>
      <xdr:colOff>50800</xdr:colOff>
      <xdr:row>78</xdr:row>
      <xdr:rowOff>101067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3460"/>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101067</xdr:rowOff>
    </xdr:from>
    <xdr:to>
      <xdr:col>10</xdr:col>
      <xdr:colOff>114300</xdr:colOff>
      <xdr:row>78</xdr:row>
      <xdr:rowOff>101485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4167"/>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25921</xdr:rowOff>
    </xdr:from>
    <xdr:to>
      <xdr:col>24</xdr:col>
      <xdr:colOff>114300</xdr:colOff>
      <xdr:row>78</xdr:row>
      <xdr:rowOff>127521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112298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42951</xdr:rowOff>
    </xdr:from>
    <xdr:to>
      <xdr:col>20</xdr:col>
      <xdr:colOff>38100</xdr:colOff>
      <xdr:row>78</xdr:row>
      <xdr:rowOff>144551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135678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39560</xdr:rowOff>
    </xdr:from>
    <xdr:to>
      <xdr:col>15</xdr:col>
      <xdr:colOff>101600</xdr:colOff>
      <xdr:row>78</xdr:row>
      <xdr:rowOff>141160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132287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50267</xdr:rowOff>
    </xdr:from>
    <xdr:to>
      <xdr:col>10</xdr:col>
      <xdr:colOff>165100</xdr:colOff>
      <xdr:row>78</xdr:row>
      <xdr:rowOff>151867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142994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50685</xdr:rowOff>
    </xdr:from>
    <xdr:to>
      <xdr:col>6</xdr:col>
      <xdr:colOff>38100</xdr:colOff>
      <xdr:row>78</xdr:row>
      <xdr:rowOff>152285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143412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103174</xdr:rowOff>
    </xdr:from>
    <xdr:to>
      <xdr:col>24</xdr:col>
      <xdr:colOff>63500</xdr:colOff>
      <xdr:row>95</xdr:row>
      <xdr:rowOff>156110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219474"/>
          <a:ext cx="838200" cy="22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103174</xdr:rowOff>
    </xdr:from>
    <xdr:to>
      <xdr:col>19</xdr:col>
      <xdr:colOff>177800</xdr:colOff>
      <xdr:row>96</xdr:row>
      <xdr:rowOff>141170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19474"/>
          <a:ext cx="889000" cy="38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141170</xdr:rowOff>
    </xdr:from>
    <xdr:to>
      <xdr:col>15</xdr:col>
      <xdr:colOff>50800</xdr:colOff>
      <xdr:row>96</xdr:row>
      <xdr:rowOff>152093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00370"/>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152093</xdr:rowOff>
    </xdr:from>
    <xdr:to>
      <xdr:col>10</xdr:col>
      <xdr:colOff>114300</xdr:colOff>
      <xdr:row>97</xdr:row>
      <xdr:rowOff>17726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11293"/>
          <a:ext cx="889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105310</xdr:rowOff>
    </xdr:from>
    <xdr:to>
      <xdr:col>24</xdr:col>
      <xdr:colOff>114300</xdr:colOff>
      <xdr:row>96</xdr:row>
      <xdr:rowOff>35460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83737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52374</xdr:rowOff>
    </xdr:from>
    <xdr:to>
      <xdr:col>20</xdr:col>
      <xdr:colOff>38100</xdr:colOff>
      <xdr:row>94</xdr:row>
      <xdr:rowOff>153974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170501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4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90370</xdr:rowOff>
    </xdr:from>
    <xdr:to>
      <xdr:col>15</xdr:col>
      <xdr:colOff>101600</xdr:colOff>
      <xdr:row>97</xdr:row>
      <xdr:rowOff>20520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37047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2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101293</xdr:rowOff>
    </xdr:from>
    <xdr:to>
      <xdr:col>10</xdr:col>
      <xdr:colOff>165100</xdr:colOff>
      <xdr:row>97</xdr:row>
      <xdr:rowOff>31443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47970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138376</xdr:rowOff>
    </xdr:from>
    <xdr:to>
      <xdr:col>6</xdr:col>
      <xdr:colOff>38100</xdr:colOff>
      <xdr:row>97</xdr:row>
      <xdr:rowOff>68526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85053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58253</xdr:rowOff>
    </xdr:from>
    <xdr:to>
      <xdr:col>55</xdr:col>
      <xdr:colOff>0</xdr:colOff>
      <xdr:row>38</xdr:row>
      <xdr:rowOff>88712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73353"/>
          <a:ext cx="8382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101970</xdr:rowOff>
    </xdr:from>
    <xdr:to>
      <xdr:col>50</xdr:col>
      <xdr:colOff>114300</xdr:colOff>
      <xdr:row>38</xdr:row>
      <xdr:rowOff>88712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588370"/>
          <a:ext cx="889000" cy="10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161612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101970</xdr:rowOff>
    </xdr:from>
    <xdr:to>
      <xdr:col>45</xdr:col>
      <xdr:colOff>177800</xdr:colOff>
      <xdr:row>39</xdr:row>
      <xdr:rowOff>75801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588370"/>
          <a:ext cx="889000" cy="11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75801</xdr:rowOff>
    </xdr:from>
    <xdr:to>
      <xdr:col>41</xdr:col>
      <xdr:colOff>50800</xdr:colOff>
      <xdr:row>39</xdr:row>
      <xdr:rowOff>81091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62351"/>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7453</xdr:rowOff>
    </xdr:from>
    <xdr:to>
      <xdr:col>55</xdr:col>
      <xdr:colOff>50800</xdr:colOff>
      <xdr:row>38</xdr:row>
      <xdr:rowOff>109053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157330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37912</xdr:rowOff>
    </xdr:from>
    <xdr:to>
      <xdr:col>50</xdr:col>
      <xdr:colOff>165100</xdr:colOff>
      <xdr:row>38</xdr:row>
      <xdr:rowOff>139512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5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130639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51170</xdr:rowOff>
    </xdr:from>
    <xdr:to>
      <xdr:col>46</xdr:col>
      <xdr:colOff>38100</xdr:colOff>
      <xdr:row>32</xdr:row>
      <xdr:rowOff>152770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5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143897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63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25001</xdr:rowOff>
    </xdr:from>
    <xdr:to>
      <xdr:col>41</xdr:col>
      <xdr:colOff>101600</xdr:colOff>
      <xdr:row>39</xdr:row>
      <xdr:rowOff>126601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117728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30291</xdr:rowOff>
    </xdr:from>
    <xdr:to>
      <xdr:col>36</xdr:col>
      <xdr:colOff>165100</xdr:colOff>
      <xdr:row>39</xdr:row>
      <xdr:rowOff>131891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123018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84510</xdr:rowOff>
    </xdr:from>
    <xdr:to>
      <xdr:col>55</xdr:col>
      <xdr:colOff>0</xdr:colOff>
      <xdr:row>56</xdr:row>
      <xdr:rowOff>98095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85710"/>
          <a:ext cx="8382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38212</xdr:rowOff>
    </xdr:from>
    <xdr:to>
      <xdr:col>50</xdr:col>
      <xdr:colOff>114300</xdr:colOff>
      <xdr:row>56</xdr:row>
      <xdr:rowOff>98095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639412"/>
          <a:ext cx="889000" cy="5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99858</xdr:rowOff>
    </xdr:from>
    <xdr:to>
      <xdr:col>45</xdr:col>
      <xdr:colOff>177800</xdr:colOff>
      <xdr:row>56</xdr:row>
      <xdr:rowOff>38212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843808"/>
          <a:ext cx="889000" cy="79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99858</xdr:rowOff>
    </xdr:from>
    <xdr:to>
      <xdr:col>41</xdr:col>
      <xdr:colOff>50800</xdr:colOff>
      <xdr:row>53</xdr:row>
      <xdr:rowOff>5022</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843808"/>
          <a:ext cx="889000" cy="2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33710</xdr:rowOff>
    </xdr:from>
    <xdr:to>
      <xdr:col>55</xdr:col>
      <xdr:colOff>50800</xdr:colOff>
      <xdr:row>56</xdr:row>
      <xdr:rowOff>135310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12137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47295</xdr:rowOff>
    </xdr:from>
    <xdr:to>
      <xdr:col>50</xdr:col>
      <xdr:colOff>165100</xdr:colOff>
      <xdr:row>56</xdr:row>
      <xdr:rowOff>148895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6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140022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158862</xdr:rowOff>
    </xdr:from>
    <xdr:to>
      <xdr:col>46</xdr:col>
      <xdr:colOff>38100</xdr:colOff>
      <xdr:row>56</xdr:row>
      <xdr:rowOff>89012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80139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68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49058</xdr:rowOff>
    </xdr:from>
    <xdr:to>
      <xdr:col>41</xdr:col>
      <xdr:colOff>101600</xdr:colOff>
      <xdr:row>51</xdr:row>
      <xdr:rowOff>150658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7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167185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56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125672</xdr:rowOff>
    </xdr:from>
    <xdr:to>
      <xdr:col>36</xdr:col>
      <xdr:colOff>165100</xdr:colOff>
      <xdr:row>53</xdr:row>
      <xdr:rowOff>55822</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72349</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81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105502</xdr:rowOff>
    </xdr:from>
    <xdr:to>
      <xdr:col>55</xdr:col>
      <xdr:colOff>0</xdr:colOff>
      <xdr:row>78</xdr:row>
      <xdr:rowOff>42842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07152"/>
          <a:ext cx="838200" cy="10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42842</xdr:rowOff>
    </xdr:from>
    <xdr:to>
      <xdr:col>50</xdr:col>
      <xdr:colOff>114300</xdr:colOff>
      <xdr:row>78</xdr:row>
      <xdr:rowOff>125823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15942"/>
          <a:ext cx="889000" cy="8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12598</xdr:rowOff>
    </xdr:from>
    <xdr:to>
      <xdr:col>45</xdr:col>
      <xdr:colOff>177800</xdr:colOff>
      <xdr:row>78</xdr:row>
      <xdr:rowOff>125823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85698"/>
          <a:ext cx="889000" cy="1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167041</xdr:rowOff>
    </xdr:from>
    <xdr:to>
      <xdr:col>41</xdr:col>
      <xdr:colOff>50800</xdr:colOff>
      <xdr:row>78</xdr:row>
      <xdr:rowOff>12598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68691"/>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54848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54702</xdr:rowOff>
    </xdr:from>
    <xdr:to>
      <xdr:col>55</xdr:col>
      <xdr:colOff>50800</xdr:colOff>
      <xdr:row>77</xdr:row>
      <xdr:rowOff>156302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33129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3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163492</xdr:rowOff>
    </xdr:from>
    <xdr:to>
      <xdr:col>50</xdr:col>
      <xdr:colOff>165100</xdr:colOff>
      <xdr:row>78</xdr:row>
      <xdr:rowOff>93642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84769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75023</xdr:rowOff>
    </xdr:from>
    <xdr:to>
      <xdr:col>46</xdr:col>
      <xdr:colOff>38100</xdr:colOff>
      <xdr:row>79</xdr:row>
      <xdr:rowOff>5173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4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167750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54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133248</xdr:rowOff>
    </xdr:from>
    <xdr:to>
      <xdr:col>41</xdr:col>
      <xdr:colOff>101600</xdr:colOff>
      <xdr:row>78</xdr:row>
      <xdr:rowOff>63398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54525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116241</xdr:rowOff>
    </xdr:from>
    <xdr:to>
      <xdr:col>36</xdr:col>
      <xdr:colOff>165100</xdr:colOff>
      <xdr:row>78</xdr:row>
      <xdr:rowOff>46391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37518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1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8471</xdr:rowOff>
    </xdr:from>
    <xdr:to>
      <xdr:col>54</xdr:col>
      <xdr:colOff>189865</xdr:colOff>
      <xdr:row>98</xdr:row>
      <xdr:rowOff>133389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81871"/>
          <a:ext cx="1270" cy="115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137216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3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133389</xdr:rowOff>
    </xdr:from>
    <xdr:to>
      <xdr:col>55</xdr:col>
      <xdr:colOff>88900</xdr:colOff>
      <xdr:row>98</xdr:row>
      <xdr:rowOff>133389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3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126598</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55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8471</xdr:rowOff>
    </xdr:from>
    <xdr:to>
      <xdr:col>55</xdr:col>
      <xdr:colOff>88900</xdr:colOff>
      <xdr:row>92</xdr:row>
      <xdr:rowOff>8471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8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151346</xdr:rowOff>
    </xdr:from>
    <xdr:to>
      <xdr:col>55</xdr:col>
      <xdr:colOff>0</xdr:colOff>
      <xdr:row>96</xdr:row>
      <xdr:rowOff>155142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10546"/>
          <a:ext cx="8382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103624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9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80747</xdr:rowOff>
    </xdr:from>
    <xdr:to>
      <xdr:col>55</xdr:col>
      <xdr:colOff>50800</xdr:colOff>
      <xdr:row>97</xdr:row>
      <xdr:rowOff>10897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64427</xdr:rowOff>
    </xdr:from>
    <xdr:to>
      <xdr:col>50</xdr:col>
      <xdr:colOff>114300</xdr:colOff>
      <xdr:row>96</xdr:row>
      <xdr:rowOff>151346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523627"/>
          <a:ext cx="889000" cy="8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97650</xdr:rowOff>
    </xdr:from>
    <xdr:to>
      <xdr:col>50</xdr:col>
      <xdr:colOff>165100</xdr:colOff>
      <xdr:row>97</xdr:row>
      <xdr:rowOff>27800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44327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33604</xdr:rowOff>
    </xdr:from>
    <xdr:to>
      <xdr:col>45</xdr:col>
      <xdr:colOff>177800</xdr:colOff>
      <xdr:row>96</xdr:row>
      <xdr:rowOff>64427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5635554"/>
          <a:ext cx="889000" cy="88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135729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33604</xdr:rowOff>
    </xdr:from>
    <xdr:to>
      <xdr:col>41</xdr:col>
      <xdr:colOff>50800</xdr:colOff>
      <xdr:row>92</xdr:row>
      <xdr:rowOff>124713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5635554"/>
          <a:ext cx="889000" cy="2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45014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104342</xdr:rowOff>
    </xdr:from>
    <xdr:to>
      <xdr:col>55</xdr:col>
      <xdr:colOff>50800</xdr:colOff>
      <xdr:row>97</xdr:row>
      <xdr:rowOff>34492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82769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100546</xdr:rowOff>
    </xdr:from>
    <xdr:to>
      <xdr:col>50</xdr:col>
      <xdr:colOff>165100</xdr:colOff>
      <xdr:row>97</xdr:row>
      <xdr:rowOff>30696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21823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13627</xdr:rowOff>
    </xdr:from>
    <xdr:to>
      <xdr:col>46</xdr:col>
      <xdr:colOff>38100</xdr:colOff>
      <xdr:row>96</xdr:row>
      <xdr:rowOff>115227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131754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154254</xdr:rowOff>
    </xdr:from>
    <xdr:to>
      <xdr:col>41</xdr:col>
      <xdr:colOff>101600</xdr:colOff>
      <xdr:row>91</xdr:row>
      <xdr:rowOff>84404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55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100931</xdr:rowOff>
    </xdr:from>
    <xdr:ext cx="599010"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61795" y="1535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73913</xdr:rowOff>
    </xdr:from>
    <xdr:to>
      <xdr:col>36</xdr:col>
      <xdr:colOff>165100</xdr:colOff>
      <xdr:row>93</xdr:row>
      <xdr:rowOff>4063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20590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6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48237</xdr:rowOff>
    </xdr:from>
    <xdr:to>
      <xdr:col>85</xdr:col>
      <xdr:colOff>127000</xdr:colOff>
      <xdr:row>38</xdr:row>
      <xdr:rowOff>78458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63337"/>
          <a:ext cx="8382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5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48237</xdr:rowOff>
    </xdr:from>
    <xdr:to>
      <xdr:col>81</xdr:col>
      <xdr:colOff>50800</xdr:colOff>
      <xdr:row>38</xdr:row>
      <xdr:rowOff>53792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3337"/>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126854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53792</xdr:rowOff>
    </xdr:from>
    <xdr:to>
      <xdr:col>76</xdr:col>
      <xdr:colOff>114300</xdr:colOff>
      <xdr:row>38</xdr:row>
      <xdr:rowOff>83602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68892"/>
          <a:ext cx="889000" cy="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74983</xdr:rowOff>
    </xdr:from>
    <xdr:to>
      <xdr:col>71</xdr:col>
      <xdr:colOff>177800</xdr:colOff>
      <xdr:row>38</xdr:row>
      <xdr:rowOff>83602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90083"/>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27658</xdr:rowOff>
    </xdr:from>
    <xdr:to>
      <xdr:col>85</xdr:col>
      <xdr:colOff>177800</xdr:colOff>
      <xdr:row>38</xdr:row>
      <xdr:rowOff>129258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158485</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3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168887</xdr:rowOff>
    </xdr:from>
    <xdr:to>
      <xdr:col>81</xdr:col>
      <xdr:colOff>101600</xdr:colOff>
      <xdr:row>38</xdr:row>
      <xdr:rowOff>99037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115564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2992</xdr:rowOff>
    </xdr:from>
    <xdr:to>
      <xdr:col>76</xdr:col>
      <xdr:colOff>165100</xdr:colOff>
      <xdr:row>38</xdr:row>
      <xdr:rowOff>104592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1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95719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1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32802</xdr:rowOff>
    </xdr:from>
    <xdr:to>
      <xdr:col>72</xdr:col>
      <xdr:colOff>38100</xdr:colOff>
      <xdr:row>38</xdr:row>
      <xdr:rowOff>134402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125529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4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24183</xdr:rowOff>
    </xdr:from>
    <xdr:to>
      <xdr:col>67</xdr:col>
      <xdr:colOff>101600</xdr:colOff>
      <xdr:row>38</xdr:row>
      <xdr:rowOff>125783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142310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3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137218</xdr:rowOff>
    </xdr:from>
    <xdr:to>
      <xdr:col>85</xdr:col>
      <xdr:colOff>127000</xdr:colOff>
      <xdr:row>73</xdr:row>
      <xdr:rowOff>153204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653068"/>
          <a:ext cx="8382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57682</xdr:rowOff>
    </xdr:from>
    <xdr:to>
      <xdr:col>81</xdr:col>
      <xdr:colOff>50800</xdr:colOff>
      <xdr:row>73</xdr:row>
      <xdr:rowOff>153204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573532"/>
          <a:ext cx="889000" cy="9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57682</xdr:rowOff>
    </xdr:from>
    <xdr:to>
      <xdr:col>76</xdr:col>
      <xdr:colOff>114300</xdr:colOff>
      <xdr:row>74</xdr:row>
      <xdr:rowOff>40667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73532"/>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160634</xdr:rowOff>
    </xdr:from>
    <xdr:to>
      <xdr:col>71</xdr:col>
      <xdr:colOff>177800</xdr:colOff>
      <xdr:row>74</xdr:row>
      <xdr:rowOff>40667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505034"/>
          <a:ext cx="889000" cy="2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86418</xdr:rowOff>
    </xdr:from>
    <xdr:to>
      <xdr:col>85</xdr:col>
      <xdr:colOff>177800</xdr:colOff>
      <xdr:row>74</xdr:row>
      <xdr:rowOff>16568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0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109295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102404</xdr:rowOff>
    </xdr:from>
    <xdr:to>
      <xdr:col>81</xdr:col>
      <xdr:colOff>101600</xdr:colOff>
      <xdr:row>74</xdr:row>
      <xdr:rowOff>32554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49081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3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6882</xdr:rowOff>
    </xdr:from>
    <xdr:to>
      <xdr:col>76</xdr:col>
      <xdr:colOff>165100</xdr:colOff>
      <xdr:row>73</xdr:row>
      <xdr:rowOff>108482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125009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9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161317</xdr:rowOff>
    </xdr:from>
    <xdr:to>
      <xdr:col>72</xdr:col>
      <xdr:colOff>38100</xdr:colOff>
      <xdr:row>74</xdr:row>
      <xdr:rowOff>91467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107994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109834</xdr:rowOff>
    </xdr:from>
    <xdr:to>
      <xdr:col>67</xdr:col>
      <xdr:colOff>101600</xdr:colOff>
      <xdr:row>73</xdr:row>
      <xdr:rowOff>39984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56511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2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165240</xdr:rowOff>
    </xdr:from>
    <xdr:to>
      <xdr:col>85</xdr:col>
      <xdr:colOff>127000</xdr:colOff>
      <xdr:row>96</xdr:row>
      <xdr:rowOff>170701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24440"/>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170701</xdr:rowOff>
    </xdr:from>
    <xdr:to>
      <xdr:col>81</xdr:col>
      <xdr:colOff>50800</xdr:colOff>
      <xdr:row>98</xdr:row>
      <xdr:rowOff>126136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629901"/>
          <a:ext cx="889000" cy="29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126136</xdr:rowOff>
    </xdr:from>
    <xdr:to>
      <xdr:col>76</xdr:col>
      <xdr:colOff>114300</xdr:colOff>
      <xdr:row>99</xdr:row>
      <xdr:rowOff>29274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28236"/>
          <a:ext cx="8890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29274</xdr:rowOff>
    </xdr:from>
    <xdr:to>
      <xdr:col>71</xdr:col>
      <xdr:colOff>177800</xdr:colOff>
      <xdr:row>99</xdr:row>
      <xdr:rowOff>38773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7002824"/>
          <a:ext cx="8890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114440</xdr:rowOff>
    </xdr:from>
    <xdr:to>
      <xdr:col>85</xdr:col>
      <xdr:colOff>177800</xdr:colOff>
      <xdr:row>97</xdr:row>
      <xdr:rowOff>44590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137317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2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119901</xdr:rowOff>
    </xdr:from>
    <xdr:to>
      <xdr:col>81</xdr:col>
      <xdr:colOff>101600</xdr:colOff>
      <xdr:row>97</xdr:row>
      <xdr:rowOff>50051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66578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75336</xdr:rowOff>
    </xdr:from>
    <xdr:to>
      <xdr:col>76</xdr:col>
      <xdr:colOff>165100</xdr:colOff>
      <xdr:row>99</xdr:row>
      <xdr:rowOff>5486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168063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7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149924</xdr:rowOff>
    </xdr:from>
    <xdr:to>
      <xdr:col>72</xdr:col>
      <xdr:colOff>38100</xdr:colOff>
      <xdr:row>99</xdr:row>
      <xdr:rowOff>80074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71201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70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159423</xdr:rowOff>
    </xdr:from>
    <xdr:to>
      <xdr:col>67</xdr:col>
      <xdr:colOff>101600</xdr:colOff>
      <xdr:row>99</xdr:row>
      <xdr:rowOff>89573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80700</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705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81217</xdr:rowOff>
    </xdr:from>
    <xdr:to>
      <xdr:col>116</xdr:col>
      <xdr:colOff>63500</xdr:colOff>
      <xdr:row>58</xdr:row>
      <xdr:rowOff>81712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25317"/>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81712</xdr:rowOff>
    </xdr:from>
    <xdr:to>
      <xdr:col>111</xdr:col>
      <xdr:colOff>177800</xdr:colOff>
      <xdr:row>58</xdr:row>
      <xdr:rowOff>84189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5812"/>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84189</xdr:rowOff>
    </xdr:from>
    <xdr:to>
      <xdr:col>107</xdr:col>
      <xdr:colOff>50800</xdr:colOff>
      <xdr:row>58</xdr:row>
      <xdr:rowOff>105867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28289"/>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105867</xdr:rowOff>
    </xdr:from>
    <xdr:to>
      <xdr:col>102</xdr:col>
      <xdr:colOff>114300</xdr:colOff>
      <xdr:row>58</xdr:row>
      <xdr:rowOff>107238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996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30417</xdr:rowOff>
    </xdr:from>
    <xdr:to>
      <xdr:col>116</xdr:col>
      <xdr:colOff>114300</xdr:colOff>
      <xdr:row>58</xdr:row>
      <xdr:rowOff>132017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8844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30912</xdr:rowOff>
    </xdr:from>
    <xdr:to>
      <xdr:col>112</xdr:col>
      <xdr:colOff>38100</xdr:colOff>
      <xdr:row>58</xdr:row>
      <xdr:rowOff>132512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123639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33389</xdr:rowOff>
    </xdr:from>
    <xdr:to>
      <xdr:col>107</xdr:col>
      <xdr:colOff>101600</xdr:colOff>
      <xdr:row>58</xdr:row>
      <xdr:rowOff>134989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126116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55067</xdr:rowOff>
    </xdr:from>
    <xdr:to>
      <xdr:col>102</xdr:col>
      <xdr:colOff>165100</xdr:colOff>
      <xdr:row>58</xdr:row>
      <xdr:rowOff>156667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147794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56438</xdr:rowOff>
    </xdr:from>
    <xdr:to>
      <xdr:col>98</xdr:col>
      <xdr:colOff>38100</xdr:colOff>
      <xdr:row>58</xdr:row>
      <xdr:rowOff>158038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149165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132682</xdr:rowOff>
    </xdr:from>
    <xdr:to>
      <xdr:col>116</xdr:col>
      <xdr:colOff>63500</xdr:colOff>
      <xdr:row>74</xdr:row>
      <xdr:rowOff>165874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19982"/>
          <a:ext cx="8382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165874</xdr:rowOff>
    </xdr:from>
    <xdr:to>
      <xdr:col>111</xdr:col>
      <xdr:colOff>177800</xdr:colOff>
      <xdr:row>75</xdr:row>
      <xdr:rowOff>17399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53174"/>
          <a:ext cx="8890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17399</xdr:rowOff>
    </xdr:from>
    <xdr:to>
      <xdr:col>107</xdr:col>
      <xdr:colOff>50800</xdr:colOff>
      <xdr:row>75</xdr:row>
      <xdr:rowOff>59713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76149"/>
          <a:ext cx="8890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59713</xdr:rowOff>
    </xdr:from>
    <xdr:to>
      <xdr:col>102</xdr:col>
      <xdr:colOff>114300</xdr:colOff>
      <xdr:row>75</xdr:row>
      <xdr:rowOff>75647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18463"/>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81882</xdr:rowOff>
    </xdr:from>
    <xdr:to>
      <xdr:col>116</xdr:col>
      <xdr:colOff>114300</xdr:colOff>
      <xdr:row>75</xdr:row>
      <xdr:rowOff>12032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104759</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2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115074</xdr:rowOff>
    </xdr:from>
    <xdr:to>
      <xdr:col>112</xdr:col>
      <xdr:colOff>38100</xdr:colOff>
      <xdr:row>75</xdr:row>
      <xdr:rowOff>45224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0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61751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138049</xdr:rowOff>
    </xdr:from>
    <xdr:to>
      <xdr:col>107</xdr:col>
      <xdr:colOff>101600</xdr:colOff>
      <xdr:row>75</xdr:row>
      <xdr:rowOff>68199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84726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8913</xdr:rowOff>
    </xdr:from>
    <xdr:to>
      <xdr:col>102</xdr:col>
      <xdr:colOff>165100</xdr:colOff>
      <xdr:row>75</xdr:row>
      <xdr:rowOff>110513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6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127040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24847</xdr:rowOff>
    </xdr:from>
    <xdr:to>
      <xdr:col>98</xdr:col>
      <xdr:colOff>38100</xdr:colOff>
      <xdr:row>75</xdr:row>
      <xdr:rowOff>126447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142974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人当たり５００，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６６８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５６１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となっている。主な構成項目である人件費は、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最低賃金の上昇により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１人当たりの給与額の上昇などにより、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１，０２４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円の増となっている。定員適正化計画を進めてきた結果、ピークであった平成１８年度に比べ減少してはいるものの、依然類似団体と比べて高い水準にある。物件費は住民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６４，８３０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円で、固定資産評価に係る委託料や社会体育施設の指定管理委託料、光熱水費などにより前年度より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７，２３５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円の増となったものの、類似団体と比べて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９，２５３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円低い状況である。維持補修費は住民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６５３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人当たりのコストは低い状況である。扶助費は住民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４９５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となっている。要因として、子育て世帯等臨時特別支援給付金事業等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の事業終了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児童手当費や生活保護費が減少したため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である。補助費等は住民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４８２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２，７９８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ふるさと納税が好調であり、その返礼品にかかる費用により微増したものである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。普通建設事業費のうち更新整備については、住民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７８４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２９９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円の減となり、類似団体平均とほぼ同水準となっている。これは、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クリーンセンター整備事業による増要因がありつつも、小中学校トイレ洋式化事業が令和３年度で終了したことによる減要因があるためである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６０，６５２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９７９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１７，４４７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円高い状況にある。これは、これまで合併特例債を積極的に活用してきたことによるもので、今後も高水準での推移が見込まれる。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83,426
82,529
421.24
45,352,869
41,768,726
3,328,792
24,696,224
55,405,663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125527</xdr:rowOff>
    </xdr:from>
    <xdr:to>
      <xdr:col>24</xdr:col>
      <xdr:colOff>63500</xdr:colOff>
      <xdr:row>36</xdr:row>
      <xdr:rowOff>129184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9772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116383</xdr:rowOff>
    </xdr:from>
    <xdr:to>
      <xdr:col>19</xdr:col>
      <xdr:colOff>177800</xdr:colOff>
      <xdr:row>36</xdr:row>
      <xdr:rowOff>125527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8858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47803</xdr:rowOff>
    </xdr:from>
    <xdr:to>
      <xdr:col>15</xdr:col>
      <xdr:colOff>50800</xdr:colOff>
      <xdr:row>36</xdr:row>
      <xdr:rowOff>116383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2000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47803</xdr:rowOff>
    </xdr:from>
    <xdr:to>
      <xdr:col>10</xdr:col>
      <xdr:colOff>114300</xdr:colOff>
      <xdr:row>36</xdr:row>
      <xdr:rowOff>62890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2000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78384</xdr:rowOff>
    </xdr:from>
    <xdr:to>
      <xdr:col>24</xdr:col>
      <xdr:colOff>114300</xdr:colOff>
      <xdr:row>37</xdr:row>
      <xdr:rowOff>8534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56811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74727</xdr:rowOff>
    </xdr:from>
    <xdr:to>
      <xdr:col>20</xdr:col>
      <xdr:colOff>38100</xdr:colOff>
      <xdr:row>37</xdr:row>
      <xdr:rowOff>4877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167454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65583</xdr:rowOff>
    </xdr:from>
    <xdr:to>
      <xdr:col>15</xdr:col>
      <xdr:colOff>101600</xdr:colOff>
      <xdr:row>36</xdr:row>
      <xdr:rowOff>167183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158310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168453</xdr:rowOff>
    </xdr:from>
    <xdr:to>
      <xdr:col>10</xdr:col>
      <xdr:colOff>165100</xdr:colOff>
      <xdr:row>36</xdr:row>
      <xdr:rowOff>98603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89730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12090</xdr:rowOff>
    </xdr:from>
    <xdr:to>
      <xdr:col>6</xdr:col>
      <xdr:colOff>38100</xdr:colOff>
      <xdr:row>36</xdr:row>
      <xdr:rowOff>113690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94176</xdr:rowOff>
    </xdr:from>
    <xdr:to>
      <xdr:col>24</xdr:col>
      <xdr:colOff>63500</xdr:colOff>
      <xdr:row>56</xdr:row>
      <xdr:rowOff>170245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95376"/>
          <a:ext cx="8382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94197</xdr:rowOff>
    </xdr:from>
    <xdr:to>
      <xdr:col>19</xdr:col>
      <xdr:colOff>177800</xdr:colOff>
      <xdr:row>56</xdr:row>
      <xdr:rowOff>170245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009597"/>
          <a:ext cx="889000" cy="7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94197</xdr:rowOff>
    </xdr:from>
    <xdr:to>
      <xdr:col>15</xdr:col>
      <xdr:colOff>50800</xdr:colOff>
      <xdr:row>55</xdr:row>
      <xdr:rowOff>108055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009597"/>
          <a:ext cx="889000" cy="52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108055</xdr:rowOff>
    </xdr:from>
    <xdr:to>
      <xdr:col>10</xdr:col>
      <xdr:colOff>114300</xdr:colOff>
      <xdr:row>57</xdr:row>
      <xdr:rowOff>15777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37805"/>
          <a:ext cx="889000" cy="2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43376</xdr:rowOff>
    </xdr:from>
    <xdr:to>
      <xdr:col>24</xdr:col>
      <xdr:colOff>114300</xdr:colOff>
      <xdr:row>56</xdr:row>
      <xdr:rowOff>144976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66253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119445</xdr:rowOff>
    </xdr:from>
    <xdr:to>
      <xdr:col>20</xdr:col>
      <xdr:colOff>38100</xdr:colOff>
      <xdr:row>57</xdr:row>
      <xdr:rowOff>49595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40722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43397</xdr:rowOff>
    </xdr:from>
    <xdr:to>
      <xdr:col>15</xdr:col>
      <xdr:colOff>101600</xdr:colOff>
      <xdr:row>52</xdr:row>
      <xdr:rowOff>144997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9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136124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05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57255</xdr:rowOff>
    </xdr:from>
    <xdr:to>
      <xdr:col>10</xdr:col>
      <xdr:colOff>165100</xdr:colOff>
      <xdr:row>55</xdr:row>
      <xdr:rowOff>158855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8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3932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6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136427</xdr:rowOff>
    </xdr:from>
    <xdr:to>
      <xdr:col>6</xdr:col>
      <xdr:colOff>38100</xdr:colOff>
      <xdr:row>57</xdr:row>
      <xdr:rowOff>66577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83104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1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149174</xdr:rowOff>
    </xdr:from>
    <xdr:to>
      <xdr:col>24</xdr:col>
      <xdr:colOff>63500</xdr:colOff>
      <xdr:row>74</xdr:row>
      <xdr:rowOff>91249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665024"/>
          <a:ext cx="838200" cy="1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149174</xdr:rowOff>
    </xdr:from>
    <xdr:to>
      <xdr:col>19</xdr:col>
      <xdr:colOff>177800</xdr:colOff>
      <xdr:row>75</xdr:row>
      <xdr:rowOff>77076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65024"/>
          <a:ext cx="889000" cy="2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77076</xdr:rowOff>
    </xdr:from>
    <xdr:to>
      <xdr:col>15</xdr:col>
      <xdr:colOff>50800</xdr:colOff>
      <xdr:row>75</xdr:row>
      <xdr:rowOff>158496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35826"/>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158496</xdr:rowOff>
    </xdr:from>
    <xdr:to>
      <xdr:col>10</xdr:col>
      <xdr:colOff>114300</xdr:colOff>
      <xdr:row>76</xdr:row>
      <xdr:rowOff>75222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17246"/>
          <a:ext cx="889000" cy="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40449</xdr:rowOff>
    </xdr:from>
    <xdr:to>
      <xdr:col>24</xdr:col>
      <xdr:colOff>114300</xdr:colOff>
      <xdr:row>74</xdr:row>
      <xdr:rowOff>142049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63326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7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98374</xdr:rowOff>
    </xdr:from>
    <xdr:to>
      <xdr:col>20</xdr:col>
      <xdr:colOff>38100</xdr:colOff>
      <xdr:row>74</xdr:row>
      <xdr:rowOff>28524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45051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26276</xdr:rowOff>
    </xdr:from>
    <xdr:to>
      <xdr:col>15</xdr:col>
      <xdr:colOff>101600</xdr:colOff>
      <xdr:row>75</xdr:row>
      <xdr:rowOff>127876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144403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6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107696</xdr:rowOff>
    </xdr:from>
    <xdr:to>
      <xdr:col>10</xdr:col>
      <xdr:colOff>165100</xdr:colOff>
      <xdr:row>76</xdr:row>
      <xdr:rowOff>37846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54373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4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24422</xdr:rowOff>
    </xdr:from>
    <xdr:to>
      <xdr:col>6</xdr:col>
      <xdr:colOff>38100</xdr:colOff>
      <xdr:row>76</xdr:row>
      <xdr:rowOff>126022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142549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29990</xdr:rowOff>
    </xdr:from>
    <xdr:to>
      <xdr:col>24</xdr:col>
      <xdr:colOff>63500</xdr:colOff>
      <xdr:row>96</xdr:row>
      <xdr:rowOff>127279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89190"/>
          <a:ext cx="838200" cy="9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127279</xdr:rowOff>
    </xdr:from>
    <xdr:to>
      <xdr:col>19</xdr:col>
      <xdr:colOff>177800</xdr:colOff>
      <xdr:row>98</xdr:row>
      <xdr:rowOff>52775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86479"/>
          <a:ext cx="889000" cy="26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52775</xdr:rowOff>
    </xdr:from>
    <xdr:to>
      <xdr:col>15</xdr:col>
      <xdr:colOff>50800</xdr:colOff>
      <xdr:row>98</xdr:row>
      <xdr:rowOff>77139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4875"/>
          <a:ext cx="889000" cy="2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62737</xdr:rowOff>
    </xdr:from>
    <xdr:to>
      <xdr:col>10</xdr:col>
      <xdr:colOff>114300</xdr:colOff>
      <xdr:row>98</xdr:row>
      <xdr:rowOff>77139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6483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150640</xdr:rowOff>
    </xdr:from>
    <xdr:to>
      <xdr:col>24</xdr:col>
      <xdr:colOff>114300</xdr:colOff>
      <xdr:row>96</xdr:row>
      <xdr:rowOff>80790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3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2067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8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76479</xdr:rowOff>
    </xdr:from>
    <xdr:to>
      <xdr:col>20</xdr:col>
      <xdr:colOff>38100</xdr:colOff>
      <xdr:row>97</xdr:row>
      <xdr:rowOff>6629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169206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1975</xdr:rowOff>
    </xdr:from>
    <xdr:to>
      <xdr:col>15</xdr:col>
      <xdr:colOff>101600</xdr:colOff>
      <xdr:row>98</xdr:row>
      <xdr:rowOff>103575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94702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26339</xdr:rowOff>
    </xdr:from>
    <xdr:to>
      <xdr:col>10</xdr:col>
      <xdr:colOff>165100</xdr:colOff>
      <xdr:row>98</xdr:row>
      <xdr:rowOff>127939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119066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2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11937</xdr:rowOff>
    </xdr:from>
    <xdr:to>
      <xdr:col>6</xdr:col>
      <xdr:colOff>38100</xdr:colOff>
      <xdr:row>98</xdr:row>
      <xdr:rowOff>113537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104664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0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164161</xdr:rowOff>
    </xdr:from>
    <xdr:to>
      <xdr:col>55</xdr:col>
      <xdr:colOff>0</xdr:colOff>
      <xdr:row>38</xdr:row>
      <xdr:rowOff>165913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79261"/>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164161</xdr:rowOff>
    </xdr:from>
    <xdr:to>
      <xdr:col>50</xdr:col>
      <xdr:colOff>114300</xdr:colOff>
      <xdr:row>39</xdr:row>
      <xdr:rowOff>1550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7926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1550</xdr:rowOff>
    </xdr:from>
    <xdr:to>
      <xdr:col>45</xdr:col>
      <xdr:colOff>177800</xdr:colOff>
      <xdr:row>39</xdr:row>
      <xdr:rowOff>3988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8810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3988</xdr:rowOff>
    </xdr:from>
    <xdr:to>
      <xdr:col>41</xdr:col>
      <xdr:colOff>50800</xdr:colOff>
      <xdr:row>39</xdr:row>
      <xdr:rowOff>4521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9053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115113</xdr:rowOff>
    </xdr:from>
    <xdr:to>
      <xdr:col>55</xdr:col>
      <xdr:colOff>50800</xdr:colOff>
      <xdr:row>39</xdr:row>
      <xdr:rowOff>45263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113361</xdr:rowOff>
    </xdr:from>
    <xdr:to>
      <xdr:col>50</xdr:col>
      <xdr:colOff>165100</xdr:colOff>
      <xdr:row>39</xdr:row>
      <xdr:rowOff>43511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34638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21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122200</xdr:rowOff>
    </xdr:from>
    <xdr:to>
      <xdr:col>46</xdr:col>
      <xdr:colOff>38100</xdr:colOff>
      <xdr:row>39</xdr:row>
      <xdr:rowOff>52350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43477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124638</xdr:rowOff>
    </xdr:from>
    <xdr:to>
      <xdr:col>41</xdr:col>
      <xdr:colOff>101600</xdr:colOff>
      <xdr:row>39</xdr:row>
      <xdr:rowOff>54788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45915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125171</xdr:rowOff>
    </xdr:from>
    <xdr:to>
      <xdr:col>36</xdr:col>
      <xdr:colOff>165100</xdr:colOff>
      <xdr:row>39</xdr:row>
      <xdr:rowOff>55321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46448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32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114342</xdr:rowOff>
    </xdr:from>
    <xdr:to>
      <xdr:col>55</xdr:col>
      <xdr:colOff>0</xdr:colOff>
      <xdr:row>58</xdr:row>
      <xdr:rowOff>128336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058442"/>
          <a:ext cx="838200" cy="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119583</xdr:rowOff>
    </xdr:from>
    <xdr:to>
      <xdr:col>50</xdr:col>
      <xdr:colOff>114300</xdr:colOff>
      <xdr:row>58</xdr:row>
      <xdr:rowOff>128336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063683"/>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111256</xdr:rowOff>
    </xdr:from>
    <xdr:to>
      <xdr:col>45</xdr:col>
      <xdr:colOff>177800</xdr:colOff>
      <xdr:row>58</xdr:row>
      <xdr:rowOff>119583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55356"/>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130022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73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93507</xdr:rowOff>
    </xdr:from>
    <xdr:to>
      <xdr:col>41</xdr:col>
      <xdr:colOff>50800</xdr:colOff>
      <xdr:row>58</xdr:row>
      <xdr:rowOff>111256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37607"/>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63542</xdr:rowOff>
    </xdr:from>
    <xdr:to>
      <xdr:col>55</xdr:col>
      <xdr:colOff>50800</xdr:colOff>
      <xdr:row>58</xdr:row>
      <xdr:rowOff>165142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41969</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77536</xdr:rowOff>
    </xdr:from>
    <xdr:to>
      <xdr:col>50</xdr:col>
      <xdr:colOff>165100</xdr:colOff>
      <xdr:row>59</xdr:row>
      <xdr:rowOff>7686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170263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1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68783</xdr:rowOff>
    </xdr:from>
    <xdr:to>
      <xdr:col>46</xdr:col>
      <xdr:colOff>38100</xdr:colOff>
      <xdr:row>58</xdr:row>
      <xdr:rowOff>170383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161510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60456</xdr:rowOff>
    </xdr:from>
    <xdr:to>
      <xdr:col>41</xdr:col>
      <xdr:colOff>101600</xdr:colOff>
      <xdr:row>58</xdr:row>
      <xdr:rowOff>162056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153183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9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42707</xdr:rowOff>
    </xdr:from>
    <xdr:to>
      <xdr:col>36</xdr:col>
      <xdr:colOff>165100</xdr:colOff>
      <xdr:row>58</xdr:row>
      <xdr:rowOff>144307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135434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1007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162616</xdr:rowOff>
    </xdr:from>
    <xdr:to>
      <xdr:col>55</xdr:col>
      <xdr:colOff>0</xdr:colOff>
      <xdr:row>77</xdr:row>
      <xdr:rowOff>52394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92816"/>
          <a:ext cx="8382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162616</xdr:rowOff>
    </xdr:from>
    <xdr:to>
      <xdr:col>50</xdr:col>
      <xdr:colOff>114300</xdr:colOff>
      <xdr:row>77</xdr:row>
      <xdr:rowOff>25133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92816"/>
          <a:ext cx="889000" cy="3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25133</xdr:rowOff>
    </xdr:from>
    <xdr:to>
      <xdr:col>45</xdr:col>
      <xdr:colOff>177800</xdr:colOff>
      <xdr:row>78</xdr:row>
      <xdr:rowOff>38221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26783"/>
          <a:ext cx="889000" cy="18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38221</xdr:rowOff>
    </xdr:from>
    <xdr:to>
      <xdr:col>41</xdr:col>
      <xdr:colOff>50800</xdr:colOff>
      <xdr:row>78</xdr:row>
      <xdr:rowOff>48755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11321"/>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xdr:rowOff>
    </xdr:from>
    <xdr:to>
      <xdr:col>55</xdr:col>
      <xdr:colOff>50800</xdr:colOff>
      <xdr:row>77</xdr:row>
      <xdr:rowOff>103194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24471</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111816</xdr:rowOff>
    </xdr:from>
    <xdr:to>
      <xdr:col>50</xdr:col>
      <xdr:colOff>165100</xdr:colOff>
      <xdr:row>77</xdr:row>
      <xdr:rowOff>41966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1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145783</xdr:rowOff>
    </xdr:from>
    <xdr:to>
      <xdr:col>46</xdr:col>
      <xdr:colOff>38100</xdr:colOff>
      <xdr:row>77</xdr:row>
      <xdr:rowOff>75933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92460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158871</xdr:rowOff>
    </xdr:from>
    <xdr:to>
      <xdr:col>41</xdr:col>
      <xdr:colOff>101600</xdr:colOff>
      <xdr:row>78</xdr:row>
      <xdr:rowOff>89021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80148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5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169405</xdr:rowOff>
    </xdr:from>
    <xdr:to>
      <xdr:col>36</xdr:col>
      <xdr:colOff>165100</xdr:colOff>
      <xdr:row>78</xdr:row>
      <xdr:rowOff>99555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90682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84531</xdr:rowOff>
    </xdr:from>
    <xdr:to>
      <xdr:col>55</xdr:col>
      <xdr:colOff>0</xdr:colOff>
      <xdr:row>97</xdr:row>
      <xdr:rowOff>92114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15181"/>
          <a:ext cx="8382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100209</xdr:rowOff>
    </xdr:from>
    <xdr:to>
      <xdr:col>50</xdr:col>
      <xdr:colOff>114300</xdr:colOff>
      <xdr:row>97</xdr:row>
      <xdr:rowOff>92114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59409"/>
          <a:ext cx="889000" cy="1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76854</xdr:rowOff>
    </xdr:from>
    <xdr:to>
      <xdr:col>45</xdr:col>
      <xdr:colOff>177800</xdr:colOff>
      <xdr:row>96</xdr:row>
      <xdr:rowOff>100209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364604"/>
          <a:ext cx="889000" cy="19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76854</xdr:rowOff>
    </xdr:from>
    <xdr:to>
      <xdr:col>41</xdr:col>
      <xdr:colOff>50800</xdr:colOff>
      <xdr:row>95</xdr:row>
      <xdr:rowOff>156654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364604"/>
          <a:ext cx="889000" cy="7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33731</xdr:rowOff>
    </xdr:from>
    <xdr:to>
      <xdr:col>55</xdr:col>
      <xdr:colOff>50800</xdr:colOff>
      <xdr:row>97</xdr:row>
      <xdr:rowOff>135331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12158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41314</xdr:rowOff>
    </xdr:from>
    <xdr:to>
      <xdr:col>50</xdr:col>
      <xdr:colOff>165100</xdr:colOff>
      <xdr:row>97</xdr:row>
      <xdr:rowOff>142914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7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134041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6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49409</xdr:rowOff>
    </xdr:from>
    <xdr:to>
      <xdr:col>46</xdr:col>
      <xdr:colOff>38100</xdr:colOff>
      <xdr:row>96</xdr:row>
      <xdr:rowOff>151009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142136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26054</xdr:rowOff>
    </xdr:from>
    <xdr:to>
      <xdr:col>41</xdr:col>
      <xdr:colOff>101600</xdr:colOff>
      <xdr:row>95</xdr:row>
      <xdr:rowOff>127654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144181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08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105854</xdr:rowOff>
    </xdr:from>
    <xdr:to>
      <xdr:col>36</xdr:col>
      <xdr:colOff>165100</xdr:colOff>
      <xdr:row>96</xdr:row>
      <xdr:rowOff>36004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52531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92551</xdr:rowOff>
    </xdr:from>
    <xdr:to>
      <xdr:col>85</xdr:col>
      <xdr:colOff>127000</xdr:colOff>
      <xdr:row>36</xdr:row>
      <xdr:rowOff>47517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093301"/>
          <a:ext cx="8382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92551</xdr:rowOff>
    </xdr:from>
    <xdr:to>
      <xdr:col>81</xdr:col>
      <xdr:colOff>50800</xdr:colOff>
      <xdr:row>36</xdr:row>
      <xdr:rowOff>98038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93301"/>
          <a:ext cx="889000" cy="17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77635</xdr:rowOff>
    </xdr:from>
    <xdr:to>
      <xdr:col>76</xdr:col>
      <xdr:colOff>114300</xdr:colOff>
      <xdr:row>36</xdr:row>
      <xdr:rowOff>98038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49835"/>
          <a:ext cx="889000" cy="2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162960</xdr:rowOff>
    </xdr:from>
    <xdr:to>
      <xdr:col>71</xdr:col>
      <xdr:colOff>177800</xdr:colOff>
      <xdr:row>36</xdr:row>
      <xdr:rowOff>77635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163710"/>
          <a:ext cx="889000" cy="8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168167</xdr:rowOff>
    </xdr:from>
    <xdr:to>
      <xdr:col>85</xdr:col>
      <xdr:colOff>177800</xdr:colOff>
      <xdr:row>36</xdr:row>
      <xdr:rowOff>98317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6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146594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4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41751</xdr:rowOff>
    </xdr:from>
    <xdr:to>
      <xdr:col>81</xdr:col>
      <xdr:colOff>101600</xdr:colOff>
      <xdr:row>35</xdr:row>
      <xdr:rowOff>143351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4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159878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1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47238</xdr:rowOff>
    </xdr:from>
    <xdr:to>
      <xdr:col>76</xdr:col>
      <xdr:colOff>165100</xdr:colOff>
      <xdr:row>36</xdr:row>
      <xdr:rowOff>148838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139965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26835</xdr:rowOff>
    </xdr:from>
    <xdr:to>
      <xdr:col>72</xdr:col>
      <xdr:colOff>38100</xdr:colOff>
      <xdr:row>36</xdr:row>
      <xdr:rowOff>128435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119562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112160</xdr:rowOff>
    </xdr:from>
    <xdr:to>
      <xdr:col>67</xdr:col>
      <xdr:colOff>101600</xdr:colOff>
      <xdr:row>36</xdr:row>
      <xdr:rowOff>42310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58837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8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12586</xdr:rowOff>
    </xdr:from>
    <xdr:to>
      <xdr:col>85</xdr:col>
      <xdr:colOff>127000</xdr:colOff>
      <xdr:row>58</xdr:row>
      <xdr:rowOff>37364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56686"/>
          <a:ext cx="838200" cy="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98222</xdr:rowOff>
    </xdr:from>
    <xdr:to>
      <xdr:col>81</xdr:col>
      <xdr:colOff>50800</xdr:colOff>
      <xdr:row>58</xdr:row>
      <xdr:rowOff>37364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70872"/>
          <a:ext cx="889000" cy="1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19190</xdr:rowOff>
    </xdr:from>
    <xdr:to>
      <xdr:col>76</xdr:col>
      <xdr:colOff>114300</xdr:colOff>
      <xdr:row>57</xdr:row>
      <xdr:rowOff>98222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791840"/>
          <a:ext cx="889000" cy="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19190</xdr:rowOff>
    </xdr:from>
    <xdr:to>
      <xdr:col>71</xdr:col>
      <xdr:colOff>177800</xdr:colOff>
      <xdr:row>57</xdr:row>
      <xdr:rowOff>47079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791840"/>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133236</xdr:rowOff>
    </xdr:from>
    <xdr:to>
      <xdr:col>85</xdr:col>
      <xdr:colOff>177800</xdr:colOff>
      <xdr:row>58</xdr:row>
      <xdr:rowOff>63386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0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111663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158014</xdr:rowOff>
    </xdr:from>
    <xdr:to>
      <xdr:col>81</xdr:col>
      <xdr:colOff>101600</xdr:colOff>
      <xdr:row>58</xdr:row>
      <xdr:rowOff>88164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3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79291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2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47422</xdr:rowOff>
    </xdr:from>
    <xdr:to>
      <xdr:col>76</xdr:col>
      <xdr:colOff>165100</xdr:colOff>
      <xdr:row>57</xdr:row>
      <xdr:rowOff>149022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140149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1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139840</xdr:rowOff>
    </xdr:from>
    <xdr:to>
      <xdr:col>72</xdr:col>
      <xdr:colOff>38100</xdr:colOff>
      <xdr:row>57</xdr:row>
      <xdr:rowOff>69990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86517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167729</xdr:rowOff>
    </xdr:from>
    <xdr:to>
      <xdr:col>67</xdr:col>
      <xdr:colOff>101600</xdr:colOff>
      <xdr:row>57</xdr:row>
      <xdr:rowOff>97879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114406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48237</xdr:rowOff>
    </xdr:from>
    <xdr:to>
      <xdr:col>85</xdr:col>
      <xdr:colOff>127000</xdr:colOff>
      <xdr:row>78</xdr:row>
      <xdr:rowOff>78459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21337"/>
          <a:ext cx="838200" cy="3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10313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8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48237</xdr:rowOff>
    </xdr:from>
    <xdr:to>
      <xdr:col>81</xdr:col>
      <xdr:colOff>50800</xdr:colOff>
      <xdr:row>78</xdr:row>
      <xdr:rowOff>53792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21337"/>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53792</xdr:rowOff>
    </xdr:from>
    <xdr:to>
      <xdr:col>76</xdr:col>
      <xdr:colOff>114300</xdr:colOff>
      <xdr:row>78</xdr:row>
      <xdr:rowOff>83601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268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74983</xdr:rowOff>
    </xdr:from>
    <xdr:to>
      <xdr:col>71</xdr:col>
      <xdr:colOff>177800</xdr:colOff>
      <xdr:row>78</xdr:row>
      <xdr:rowOff>83601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4808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27659</xdr:rowOff>
    </xdr:from>
    <xdr:to>
      <xdr:col>85</xdr:col>
      <xdr:colOff>177800</xdr:colOff>
      <xdr:row>78</xdr:row>
      <xdr:rowOff>129259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158486</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1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168887</xdr:rowOff>
    </xdr:from>
    <xdr:to>
      <xdr:col>81</xdr:col>
      <xdr:colOff>101600</xdr:colOff>
      <xdr:row>78</xdr:row>
      <xdr:rowOff>99037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7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115564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4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2992</xdr:rowOff>
    </xdr:from>
    <xdr:to>
      <xdr:col>76</xdr:col>
      <xdr:colOff>165100</xdr:colOff>
      <xdr:row>78</xdr:row>
      <xdr:rowOff>104592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95719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46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32801</xdr:rowOff>
    </xdr:from>
    <xdr:to>
      <xdr:col>72</xdr:col>
      <xdr:colOff>38100</xdr:colOff>
      <xdr:row>78</xdr:row>
      <xdr:rowOff>134401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0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125528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49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24183</xdr:rowOff>
    </xdr:from>
    <xdr:to>
      <xdr:col>67</xdr:col>
      <xdr:colOff>101600</xdr:colOff>
      <xdr:row>78</xdr:row>
      <xdr:rowOff>125783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142310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17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137218</xdr:rowOff>
    </xdr:from>
    <xdr:to>
      <xdr:col>85</xdr:col>
      <xdr:colOff>127000</xdr:colOff>
      <xdr:row>93</xdr:row>
      <xdr:rowOff>153203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082068"/>
          <a:ext cx="8382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57682</xdr:rowOff>
    </xdr:from>
    <xdr:to>
      <xdr:col>81</xdr:col>
      <xdr:colOff>50800</xdr:colOff>
      <xdr:row>93</xdr:row>
      <xdr:rowOff>153203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002532"/>
          <a:ext cx="8890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57682</xdr:rowOff>
    </xdr:from>
    <xdr:to>
      <xdr:col>76</xdr:col>
      <xdr:colOff>114300</xdr:colOff>
      <xdr:row>94</xdr:row>
      <xdr:rowOff>40667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002532"/>
          <a:ext cx="8890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160634</xdr:rowOff>
    </xdr:from>
    <xdr:to>
      <xdr:col>71</xdr:col>
      <xdr:colOff>177800</xdr:colOff>
      <xdr:row>94</xdr:row>
      <xdr:rowOff>40667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934034"/>
          <a:ext cx="889000" cy="2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86418</xdr:rowOff>
    </xdr:from>
    <xdr:to>
      <xdr:col>85</xdr:col>
      <xdr:colOff>177800</xdr:colOff>
      <xdr:row>94</xdr:row>
      <xdr:rowOff>16568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109295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8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102403</xdr:rowOff>
    </xdr:from>
    <xdr:to>
      <xdr:col>81</xdr:col>
      <xdr:colOff>101600</xdr:colOff>
      <xdr:row>94</xdr:row>
      <xdr:rowOff>32553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4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49080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2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6882</xdr:rowOff>
    </xdr:from>
    <xdr:to>
      <xdr:col>76</xdr:col>
      <xdr:colOff>165100</xdr:colOff>
      <xdr:row>93</xdr:row>
      <xdr:rowOff>108482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125009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161317</xdr:rowOff>
    </xdr:from>
    <xdr:to>
      <xdr:col>72</xdr:col>
      <xdr:colOff>38100</xdr:colOff>
      <xdr:row>94</xdr:row>
      <xdr:rowOff>91467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0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107994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109834</xdr:rowOff>
    </xdr:from>
    <xdr:to>
      <xdr:col>67</xdr:col>
      <xdr:colOff>101600</xdr:colOff>
      <xdr:row>93</xdr:row>
      <xdr:rowOff>39984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56511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6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７７，６８２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６，９８８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高度無線環境整備推進事業の実施やふるさと納税推進事業の規模の拡大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が主な要因である。民生費は全体の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１８３，８１５円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１人当たり１６，２１４円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状況となっている。これは、平成２７年度途中から開始したこども医療費無料化拡大分による影響、近年の障がい者福祉サービス事業費や児童発達支援事業費が増加していることなどが要因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一方で、子育て世帯臨時特別給付金事業の終了により、前年度と比較し８，９３９円の減となっている。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４７，７５９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５，１０７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地域医療再生基金への積立金やクリーンセンター整備事業の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実施が主な要因となっている。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１７，５８３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３，２１４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営業時間短縮等協力金事業や飲食店等経営維持応援金事業が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終了したこと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。教育費は住民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４６，００９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１，９５１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川之江体育館の更新や寒川グラウンド整備事業の実施が増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である。今後、各施設の更新や維持管理に係る費用が嵩んでくることが見込まれるため、公共施設等総合管理計画や個別施設計画に基づく事業の取捨選択により、事業の精査を厳にすることで事業費の減少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合併に伴う一部事務組合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職員</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の正規雇用等による人件費の大幅な増加や合併前の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土居総合体育館建設など</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大型事業による公債費の増加によって、平成１８年度の経常収支比率は９６．４％と硬直した財政状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況であった。定員適正化計画による職員削減や補助金の見直し、補償金免除繰上償還の積極的な活用等の行財政改革により平成２０年度以降は経常収支比率も改善されてきている。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実質収支は、平成２０年度以降は黒字決算が続いている。事務事業の見直し・施設の統廃合など歳出の合理化等行政改革を推進し、引き続き健全な財政運営に努める。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臨時財政対策債や地方特例交付金など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字となっている。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工業用水道事業会計については、企業債の繰上償還等に伴う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企業債残高の減少による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支払利息の減等により純利益が増加し安定した経営が行えている。今後増加する施設等の耐震や更新工事に備え、引き続き持続的な経営の健全化に努めることとしている。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その他一般会計等の会計は黒字を達成しているが、使用料等の適正な負担額への見直しや事務事業の再点検等、歳入歳出両面から質を高める取り組みを通じ健全な財政運営に努めることとしている。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45352869</v>
      </c>
      <c r="BO4" s="449"/>
      <c r="BP4" s="449"/>
      <c r="BQ4" s="449"/>
      <c r="BR4" s="449"/>
      <c r="BS4" s="449"/>
      <c r="BT4" s="449"/>
      <c r="BU4" s="450"/>
      <c r="BV4" s="448">
        <v>46740340</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13.5</v>
      </c>
      <c r="CU4" s="589"/>
      <c r="CV4" s="589"/>
      <c r="CW4" s="589"/>
      <c r="CX4" s="589"/>
      <c r="CY4" s="589"/>
      <c r="CZ4" s="589"/>
      <c r="DA4" s="590"/>
      <c r="DB4" s="588">
        <v>16.100000000000001</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41768726</v>
      </c>
      <c r="BO5" s="420"/>
      <c r="BP5" s="420"/>
      <c r="BQ5" s="420"/>
      <c r="BR5" s="420"/>
      <c r="BS5" s="420"/>
      <c r="BT5" s="420"/>
      <c r="BU5" s="421"/>
      <c r="BV5" s="419">
        <v>42211058</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87.4</v>
      </c>
      <c r="CU5" s="417"/>
      <c r="CV5" s="417"/>
      <c r="CW5" s="417"/>
      <c r="CX5" s="417"/>
      <c r="CY5" s="417"/>
      <c r="CZ5" s="417"/>
      <c r="DA5" s="418"/>
      <c r="DB5" s="416">
        <v>82.3</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3584143</v>
      </c>
      <c r="BO6" s="420"/>
      <c r="BP6" s="420"/>
      <c r="BQ6" s="420"/>
      <c r="BR6" s="420"/>
      <c r="BS6" s="420"/>
      <c r="BT6" s="420"/>
      <c r="BU6" s="421"/>
      <c r="BV6" s="419">
        <v>4529282</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89.1</v>
      </c>
      <c r="CU6" s="563"/>
      <c r="CV6" s="563"/>
      <c r="CW6" s="563"/>
      <c r="CX6" s="563"/>
      <c r="CY6" s="563"/>
      <c r="CZ6" s="563"/>
      <c r="DA6" s="564"/>
      <c r="DB6" s="562">
        <v>87</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255351</v>
      </c>
      <c r="BO7" s="420"/>
      <c r="BP7" s="420"/>
      <c r="BQ7" s="420"/>
      <c r="BR7" s="420"/>
      <c r="BS7" s="420"/>
      <c r="BT7" s="420"/>
      <c r="BU7" s="421"/>
      <c r="BV7" s="419">
        <v>351228</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24696224</v>
      </c>
      <c r="CU7" s="420"/>
      <c r="CV7" s="420"/>
      <c r="CW7" s="420"/>
      <c r="CX7" s="420"/>
      <c r="CY7" s="420"/>
      <c r="CZ7" s="420"/>
      <c r="DA7" s="421"/>
      <c r="DB7" s="419">
        <v>25912765</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112</v>
      </c>
      <c r="AV8" s="478"/>
      <c r="AW8" s="478"/>
      <c r="AX8" s="478"/>
      <c r="AY8" s="433" t="s">
        <v>113</v>
      </c>
      <c r="AZ8" s="434"/>
      <c r="BA8" s="434"/>
      <c r="BB8" s="434"/>
      <c r="BC8" s="434"/>
      <c r="BD8" s="434"/>
      <c r="BE8" s="434"/>
      <c r="BF8" s="434"/>
      <c r="BG8" s="434"/>
      <c r="BH8" s="434"/>
      <c r="BI8" s="434"/>
      <c r="BJ8" s="434"/>
      <c r="BK8" s="434"/>
      <c r="BL8" s="434"/>
      <c r="BM8" s="435"/>
      <c r="BN8" s="419">
        <v>3328792</v>
      </c>
      <c r="BO8" s="420"/>
      <c r="BP8" s="420"/>
      <c r="BQ8" s="420"/>
      <c r="BR8" s="420"/>
      <c r="BS8" s="420"/>
      <c r="BT8" s="420"/>
      <c r="BU8" s="421"/>
      <c r="BV8" s="419">
        <v>4178054</v>
      </c>
      <c r="BW8" s="420"/>
      <c r="BX8" s="420"/>
      <c r="BY8" s="420"/>
      <c r="BZ8" s="420"/>
      <c r="CA8" s="420"/>
      <c r="CB8" s="420"/>
      <c r="CC8" s="421"/>
      <c r="CD8" s="459" t="s">
        <v>114</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0.72</v>
      </c>
      <c r="DC8" s="523"/>
      <c r="DD8" s="523"/>
      <c r="DE8" s="523"/>
      <c r="DF8" s="523"/>
      <c r="DG8" s="523"/>
      <c r="DH8" s="523"/>
      <c r="DI8" s="524"/>
    </row>
    <row r="9" spans="1:119" ht="18.75" customHeight="1" thickBot="1">
      <c r="A9" s="181"/>
      <c r="B9" s="551" t="s">
        <v>115</v>
      </c>
      <c r="C9" s="552"/>
      <c r="D9" s="552"/>
      <c r="E9" s="552"/>
      <c r="F9" s="552"/>
      <c r="G9" s="552"/>
      <c r="H9" s="552"/>
      <c r="I9" s="552"/>
      <c r="J9" s="552"/>
      <c r="K9" s="470"/>
      <c r="L9" s="553" t="s">
        <v>116</v>
      </c>
      <c r="M9" s="554"/>
      <c r="N9" s="554"/>
      <c r="O9" s="554"/>
      <c r="P9" s="554"/>
      <c r="Q9" s="555"/>
      <c r="R9" s="556">
        <v>82754</v>
      </c>
      <c r="S9" s="557"/>
      <c r="T9" s="557"/>
      <c r="U9" s="557"/>
      <c r="V9" s="558"/>
      <c r="W9" s="488" t="s">
        <v>117</v>
      </c>
      <c r="X9" s="489"/>
      <c r="Y9" s="489"/>
      <c r="Z9" s="489"/>
      <c r="AA9" s="489"/>
      <c r="AB9" s="489"/>
      <c r="AC9" s="489"/>
      <c r="AD9" s="489"/>
      <c r="AE9" s="489"/>
      <c r="AF9" s="489"/>
      <c r="AG9" s="489"/>
      <c r="AH9" s="489"/>
      <c r="AI9" s="489"/>
      <c r="AJ9" s="489"/>
      <c r="AK9" s="489"/>
      <c r="AL9" s="559"/>
      <c r="AM9" s="476" t="s">
        <v>118</v>
      </c>
      <c r="AN9" s="376"/>
      <c r="AO9" s="376"/>
      <c r="AP9" s="376"/>
      <c r="AQ9" s="376"/>
      <c r="AR9" s="376"/>
      <c r="AS9" s="376"/>
      <c r="AT9" s="377"/>
      <c r="AU9" s="477" t="s">
        <v>112</v>
      </c>
      <c r="AV9" s="478"/>
      <c r="AW9" s="478"/>
      <c r="AX9" s="478"/>
      <c r="AY9" s="433" t="s">
        <v>119</v>
      </c>
      <c r="AZ9" s="434"/>
      <c r="BA9" s="434"/>
      <c r="BB9" s="434"/>
      <c r="BC9" s="434"/>
      <c r="BD9" s="434"/>
      <c r="BE9" s="434"/>
      <c r="BF9" s="434"/>
      <c r="BG9" s="434"/>
      <c r="BH9" s="434"/>
      <c r="BI9" s="434"/>
      <c r="BJ9" s="434"/>
      <c r="BK9" s="434"/>
      <c r="BL9" s="434"/>
      <c r="BM9" s="435"/>
      <c r="BN9" s="419">
        <v>-849262</v>
      </c>
      <c r="BO9" s="420"/>
      <c r="BP9" s="420"/>
      <c r="BQ9" s="420"/>
      <c r="BR9" s="420"/>
      <c r="BS9" s="420"/>
      <c r="BT9" s="420"/>
      <c r="BU9" s="421"/>
      <c r="BV9" s="419">
        <v>954890</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15.6</v>
      </c>
      <c r="CU9" s="417"/>
      <c r="CV9" s="417"/>
      <c r="CW9" s="417"/>
      <c r="CX9" s="417"/>
      <c r="CY9" s="417"/>
      <c r="CZ9" s="417"/>
      <c r="DA9" s="418"/>
      <c r="DB9" s="416">
        <v>15.1</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121</v>
      </c>
      <c r="M10" s="376"/>
      <c r="N10" s="376"/>
      <c r="O10" s="376"/>
      <c r="P10" s="376"/>
      <c r="Q10" s="377"/>
      <c r="R10" s="372">
        <v>87413</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112</v>
      </c>
      <c r="AV10" s="478"/>
      <c r="AW10" s="478"/>
      <c r="AX10" s="478"/>
      <c r="AY10" s="433" t="s">
        <v>123</v>
      </c>
      <c r="AZ10" s="434"/>
      <c r="BA10" s="434"/>
      <c r="BB10" s="434"/>
      <c r="BC10" s="434"/>
      <c r="BD10" s="434"/>
      <c r="BE10" s="434"/>
      <c r="BF10" s="434"/>
      <c r="BG10" s="434"/>
      <c r="BH10" s="434"/>
      <c r="BI10" s="434"/>
      <c r="BJ10" s="434"/>
      <c r="BK10" s="434"/>
      <c r="BL10" s="434"/>
      <c r="BM10" s="435"/>
      <c r="BN10" s="419">
        <v>277</v>
      </c>
      <c r="BO10" s="420"/>
      <c r="BP10" s="420"/>
      <c r="BQ10" s="420"/>
      <c r="BR10" s="420"/>
      <c r="BS10" s="420"/>
      <c r="BT10" s="420"/>
      <c r="BU10" s="421"/>
      <c r="BV10" s="419">
        <v>313</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131</v>
      </c>
      <c r="DC11" s="523"/>
      <c r="DD11" s="523"/>
      <c r="DE11" s="523"/>
      <c r="DF11" s="523"/>
      <c r="DG11" s="523"/>
      <c r="DH11" s="523"/>
      <c r="DI11" s="524"/>
    </row>
    <row r="12" spans="1:119" ht="18.75" customHeight="1">
      <c r="A12" s="181"/>
      <c r="B12" s="525" t="s">
        <v>132</v>
      </c>
      <c r="C12" s="526"/>
      <c r="D12" s="526"/>
      <c r="E12" s="526"/>
      <c r="F12" s="526"/>
      <c r="G12" s="526"/>
      <c r="H12" s="526"/>
      <c r="I12" s="526"/>
      <c r="J12" s="526"/>
      <c r="K12" s="527"/>
      <c r="L12" s="534" t="s">
        <v>133</v>
      </c>
      <c r="M12" s="535"/>
      <c r="N12" s="535"/>
      <c r="O12" s="535"/>
      <c r="P12" s="535"/>
      <c r="Q12" s="536"/>
      <c r="R12" s="537">
        <v>83426</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104</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131</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140</v>
      </c>
      <c r="N13" s="504"/>
      <c r="O13" s="504"/>
      <c r="P13" s="504"/>
      <c r="Q13" s="505"/>
      <c r="R13" s="506">
        <v>82529</v>
      </c>
      <c r="S13" s="507"/>
      <c r="T13" s="507"/>
      <c r="U13" s="507"/>
      <c r="V13" s="508"/>
      <c r="W13" s="509" t="s">
        <v>141</v>
      </c>
      <c r="X13" s="405"/>
      <c r="Y13" s="405"/>
      <c r="Z13" s="405"/>
      <c r="AA13" s="405"/>
      <c r="AB13" s="406"/>
      <c r="AC13" s="372">
        <v>1371</v>
      </c>
      <c r="AD13" s="373"/>
      <c r="AE13" s="373"/>
      <c r="AF13" s="373"/>
      <c r="AG13" s="374"/>
      <c r="AH13" s="372">
        <v>1646</v>
      </c>
      <c r="AI13" s="373"/>
      <c r="AJ13" s="373"/>
      <c r="AK13" s="373"/>
      <c r="AL13" s="432"/>
      <c r="AM13" s="476" t="s">
        <v>142</v>
      </c>
      <c r="AN13" s="376"/>
      <c r="AO13" s="376"/>
      <c r="AP13" s="376"/>
      <c r="AQ13" s="376"/>
      <c r="AR13" s="376"/>
      <c r="AS13" s="376"/>
      <c r="AT13" s="377"/>
      <c r="AU13" s="477" t="s">
        <v>128</v>
      </c>
      <c r="AV13" s="478"/>
      <c r="AW13" s="478"/>
      <c r="AX13" s="478"/>
      <c r="AY13" s="433" t="s">
        <v>143</v>
      </c>
      <c r="AZ13" s="434"/>
      <c r="BA13" s="434"/>
      <c r="BB13" s="434"/>
      <c r="BC13" s="434"/>
      <c r="BD13" s="434"/>
      <c r="BE13" s="434"/>
      <c r="BF13" s="434"/>
      <c r="BG13" s="434"/>
      <c r="BH13" s="434"/>
      <c r="BI13" s="434"/>
      <c r="BJ13" s="434"/>
      <c r="BK13" s="434"/>
      <c r="BL13" s="434"/>
      <c r="BM13" s="435"/>
      <c r="BN13" s="419">
        <v>-848985</v>
      </c>
      <c r="BO13" s="420"/>
      <c r="BP13" s="420"/>
      <c r="BQ13" s="420"/>
      <c r="BR13" s="420"/>
      <c r="BS13" s="420"/>
      <c r="BT13" s="420"/>
      <c r="BU13" s="421"/>
      <c r="BV13" s="419">
        <v>955203</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8.1</v>
      </c>
      <c r="CU13" s="417"/>
      <c r="CV13" s="417"/>
      <c r="CW13" s="417"/>
      <c r="CX13" s="417"/>
      <c r="CY13" s="417"/>
      <c r="CZ13" s="417"/>
      <c r="DA13" s="418"/>
      <c r="DB13" s="416">
        <v>8.1999999999999993</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145</v>
      </c>
      <c r="M14" s="546"/>
      <c r="N14" s="546"/>
      <c r="O14" s="546"/>
      <c r="P14" s="546"/>
      <c r="Q14" s="547"/>
      <c r="R14" s="506">
        <v>84404</v>
      </c>
      <c r="S14" s="507"/>
      <c r="T14" s="507"/>
      <c r="U14" s="507"/>
      <c r="V14" s="508"/>
      <c r="W14" s="510"/>
      <c r="X14" s="408"/>
      <c r="Y14" s="408"/>
      <c r="Z14" s="408"/>
      <c r="AA14" s="408"/>
      <c r="AB14" s="409"/>
      <c r="AC14" s="499">
        <v>3.6</v>
      </c>
      <c r="AD14" s="500"/>
      <c r="AE14" s="500"/>
      <c r="AF14" s="500"/>
      <c r="AG14" s="501"/>
      <c r="AH14" s="499">
        <v>4.0999999999999996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v>59.1</v>
      </c>
      <c r="CU14" s="517"/>
      <c r="CV14" s="517"/>
      <c r="CW14" s="517"/>
      <c r="CX14" s="517"/>
      <c r="CY14" s="517"/>
      <c r="CZ14" s="517"/>
      <c r="DA14" s="518"/>
      <c r="DB14" s="516">
        <v>79.2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147</v>
      </c>
      <c r="N15" s="504"/>
      <c r="O15" s="504"/>
      <c r="P15" s="504"/>
      <c r="Q15" s="505"/>
      <c r="R15" s="506">
        <v>83621</v>
      </c>
      <c r="S15" s="507"/>
      <c r="T15" s="507"/>
      <c r="U15" s="507"/>
      <c r="V15" s="508"/>
      <c r="W15" s="509" t="s">
        <v>148</v>
      </c>
      <c r="X15" s="405"/>
      <c r="Y15" s="405"/>
      <c r="Z15" s="405"/>
      <c r="AA15" s="405"/>
      <c r="AB15" s="406"/>
      <c r="AC15" s="372">
        <v>14854</v>
      </c>
      <c r="AD15" s="373"/>
      <c r="AE15" s="373"/>
      <c r="AF15" s="373"/>
      <c r="AG15" s="374"/>
      <c r="AH15" s="372">
        <v>15739</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14579879</v>
      </c>
      <c r="BO15" s="449"/>
      <c r="BP15" s="449"/>
      <c r="BQ15" s="449"/>
      <c r="BR15" s="449"/>
      <c r="BS15" s="449"/>
      <c r="BT15" s="449"/>
      <c r="BU15" s="450"/>
      <c r="BV15" s="448">
        <v>14013477</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39.299999999999997</v>
      </c>
      <c r="AD16" s="500"/>
      <c r="AE16" s="500"/>
      <c r="AF16" s="500"/>
      <c r="AG16" s="501"/>
      <c r="AH16" s="499">
        <v>39.5</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20090769</v>
      </c>
      <c r="BO16" s="420"/>
      <c r="BP16" s="420"/>
      <c r="BQ16" s="420"/>
      <c r="BR16" s="420"/>
      <c r="BS16" s="420"/>
      <c r="BT16" s="420"/>
      <c r="BU16" s="421"/>
      <c r="BV16" s="419">
        <v>20030198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21579</v>
      </c>
      <c r="AD17" s="373"/>
      <c r="AE17" s="373"/>
      <c r="AF17" s="373"/>
      <c r="AG17" s="374"/>
      <c r="AH17" s="372">
        <v>22438</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18684735</v>
      </c>
      <c r="BO17" s="420"/>
      <c r="BP17" s="420"/>
      <c r="BQ17" s="420"/>
      <c r="BR17" s="420"/>
      <c r="BS17" s="420"/>
      <c r="BT17" s="420"/>
      <c r="BU17" s="421"/>
      <c r="BV17" s="419">
        <v>17939513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158</v>
      </c>
      <c r="C18" s="470"/>
      <c r="D18" s="470"/>
      <c r="E18" s="471"/>
      <c r="F18" s="471"/>
      <c r="G18" s="471"/>
      <c r="H18" s="471"/>
      <c r="I18" s="471"/>
      <c r="J18" s="471"/>
      <c r="K18" s="471"/>
      <c r="L18" s="472">
        <v>421.24</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56.3</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21778197</v>
      </c>
      <c r="BO18" s="420"/>
      <c r="BP18" s="420"/>
      <c r="BQ18" s="420"/>
      <c r="BR18" s="420"/>
      <c r="BS18" s="420"/>
      <c r="BT18" s="420"/>
      <c r="BU18" s="421"/>
      <c r="BV18" s="419">
        <v>21724355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160</v>
      </c>
      <c r="C19" s="470"/>
      <c r="D19" s="470"/>
      <c r="E19" s="471"/>
      <c r="F19" s="471"/>
      <c r="G19" s="471"/>
      <c r="H19" s="471"/>
      <c r="I19" s="471"/>
      <c r="J19" s="471"/>
      <c r="K19" s="471"/>
      <c r="L19" s="479">
        <v>196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32156686</v>
      </c>
      <c r="BO19" s="420"/>
      <c r="BP19" s="420"/>
      <c r="BQ19" s="420"/>
      <c r="BR19" s="420"/>
      <c r="BS19" s="420"/>
      <c r="BT19" s="420"/>
      <c r="BU19" s="421"/>
      <c r="BV19" s="419">
        <v>32928016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162</v>
      </c>
      <c r="C20" s="470"/>
      <c r="D20" s="470"/>
      <c r="E20" s="471"/>
      <c r="F20" s="471"/>
      <c r="G20" s="471"/>
      <c r="H20" s="471"/>
      <c r="I20" s="471"/>
      <c r="J20" s="471"/>
      <c r="K20" s="471"/>
      <c r="L20" s="479">
        <v>35738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55405663</v>
      </c>
      <c r="BO22" s="449"/>
      <c r="BP22" s="449"/>
      <c r="BQ22" s="449"/>
      <c r="BR22" s="449"/>
      <c r="BS22" s="449"/>
      <c r="BT22" s="449"/>
      <c r="BU22" s="450"/>
      <c r="BV22" s="448">
        <v>58556559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40809057</v>
      </c>
      <c r="BO23" s="420"/>
      <c r="BP23" s="420"/>
      <c r="BQ23" s="420"/>
      <c r="BR23" s="420"/>
      <c r="BS23" s="420"/>
      <c r="BT23" s="420"/>
      <c r="BU23" s="421"/>
      <c r="BV23" s="419">
        <v>42268235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172</v>
      </c>
      <c r="F24" s="376"/>
      <c r="G24" s="376"/>
      <c r="H24" s="376"/>
      <c r="I24" s="376"/>
      <c r="J24" s="376"/>
      <c r="K24" s="377"/>
      <c r="L24" s="372">
        <v>1</v>
      </c>
      <c r="M24" s="373"/>
      <c r="N24" s="373"/>
      <c r="O24" s="373"/>
      <c r="P24" s="374"/>
      <c r="Q24" s="372">
        <v>9500</v>
      </c>
      <c r="R24" s="373"/>
      <c r="S24" s="373"/>
      <c r="T24" s="373"/>
      <c r="U24" s="373"/>
      <c r="V24" s="374"/>
      <c r="W24" s="462"/>
      <c r="X24" s="399"/>
      <c r="Y24" s="400"/>
      <c r="Z24" s="375" t="s">
        <v>173</v>
      </c>
      <c r="AA24" s="376"/>
      <c r="AB24" s="376"/>
      <c r="AC24" s="376"/>
      <c r="AD24" s="376"/>
      <c r="AE24" s="376"/>
      <c r="AF24" s="376"/>
      <c r="AG24" s="377"/>
      <c r="AH24" s="372">
        <v>743</v>
      </c>
      <c r="AI24" s="373"/>
      <c r="AJ24" s="373"/>
      <c r="AK24" s="373"/>
      <c r="AL24" s="374"/>
      <c r="AM24" s="372">
        <v>2380572</v>
      </c>
      <c r="AN24" s="373"/>
      <c r="AO24" s="373"/>
      <c r="AP24" s="373"/>
      <c r="AQ24" s="373"/>
      <c r="AR24" s="374"/>
      <c r="AS24" s="372">
        <v>3204</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37538444</v>
      </c>
      <c r="BO24" s="420"/>
      <c r="BP24" s="420"/>
      <c r="BQ24" s="420"/>
      <c r="BR24" s="420"/>
      <c r="BS24" s="420"/>
      <c r="BT24" s="420"/>
      <c r="BU24" s="421"/>
      <c r="BV24" s="419">
        <v>39654251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175</v>
      </c>
      <c r="F25" s="376"/>
      <c r="G25" s="376"/>
      <c r="H25" s="376"/>
      <c r="I25" s="376"/>
      <c r="J25" s="376"/>
      <c r="K25" s="377"/>
      <c r="L25" s="372">
        <v>2</v>
      </c>
      <c r="M25" s="373"/>
      <c r="N25" s="373"/>
      <c r="O25" s="373"/>
      <c r="P25" s="374"/>
      <c r="Q25" s="372">
        <v>7000</v>
      </c>
      <c r="R25" s="373"/>
      <c r="S25" s="373"/>
      <c r="T25" s="373"/>
      <c r="U25" s="373"/>
      <c r="V25" s="374"/>
      <c r="W25" s="462"/>
      <c r="X25" s="399"/>
      <c r="Y25" s="400"/>
      <c r="Z25" s="375" t="s">
        <v>176</v>
      </c>
      <c r="AA25" s="376"/>
      <c r="AB25" s="376"/>
      <c r="AC25" s="376"/>
      <c r="AD25" s="376"/>
      <c r="AE25" s="376"/>
      <c r="AF25" s="376"/>
      <c r="AG25" s="377"/>
      <c r="AH25" s="372">
        <v>128</v>
      </c>
      <c r="AI25" s="373"/>
      <c r="AJ25" s="373"/>
      <c r="AK25" s="373"/>
      <c r="AL25" s="374"/>
      <c r="AM25" s="372">
        <v>382848</v>
      </c>
      <c r="AN25" s="373"/>
      <c r="AO25" s="373"/>
      <c r="AP25" s="373"/>
      <c r="AQ25" s="373"/>
      <c r="AR25" s="374"/>
      <c r="AS25" s="372">
        <v>2991</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2248152</v>
      </c>
      <c r="BO25" s="449"/>
      <c r="BP25" s="449"/>
      <c r="BQ25" s="449"/>
      <c r="BR25" s="449"/>
      <c r="BS25" s="449"/>
      <c r="BT25" s="449"/>
      <c r="BU25" s="450"/>
      <c r="BV25" s="448">
        <v>2628732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178</v>
      </c>
      <c r="F26" s="376"/>
      <c r="G26" s="376"/>
      <c r="H26" s="376"/>
      <c r="I26" s="376"/>
      <c r="J26" s="376"/>
      <c r="K26" s="377"/>
      <c r="L26" s="372">
        <v>1</v>
      </c>
      <c r="M26" s="373"/>
      <c r="N26" s="373"/>
      <c r="O26" s="373"/>
      <c r="P26" s="374"/>
      <c r="Q26" s="372">
        <v>6170</v>
      </c>
      <c r="R26" s="373"/>
      <c r="S26" s="373"/>
      <c r="T26" s="373"/>
      <c r="U26" s="373"/>
      <c r="V26" s="374"/>
      <c r="W26" s="462"/>
      <c r="X26" s="399"/>
      <c r="Y26" s="400"/>
      <c r="Z26" s="375" t="s">
        <v>179</v>
      </c>
      <c r="AA26" s="430"/>
      <c r="AB26" s="430"/>
      <c r="AC26" s="430"/>
      <c r="AD26" s="430"/>
      <c r="AE26" s="430"/>
      <c r="AF26" s="430"/>
      <c r="AG26" s="431"/>
      <c r="AH26" s="372">
        <v>4</v>
      </c>
      <c r="AI26" s="373"/>
      <c r="AJ26" s="373"/>
      <c r="AK26" s="373"/>
      <c r="AL26" s="374"/>
      <c r="AM26" s="372">
        <v>13312</v>
      </c>
      <c r="AN26" s="373"/>
      <c r="AO26" s="373"/>
      <c r="AP26" s="373"/>
      <c r="AQ26" s="373"/>
      <c r="AR26" s="374"/>
      <c r="AS26" s="372">
        <v>3328</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131</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181</v>
      </c>
      <c r="F27" s="376"/>
      <c r="G27" s="376"/>
      <c r="H27" s="376"/>
      <c r="I27" s="376"/>
      <c r="J27" s="376"/>
      <c r="K27" s="377"/>
      <c r="L27" s="372">
        <v>1</v>
      </c>
      <c r="M27" s="373"/>
      <c r="N27" s="373"/>
      <c r="O27" s="373"/>
      <c r="P27" s="374"/>
      <c r="Q27" s="372">
        <v>4810</v>
      </c>
      <c r="R27" s="373"/>
      <c r="S27" s="373"/>
      <c r="T27" s="373"/>
      <c r="U27" s="373"/>
      <c r="V27" s="374"/>
      <c r="W27" s="462"/>
      <c r="X27" s="399"/>
      <c r="Y27" s="400"/>
      <c r="Z27" s="375" t="s">
        <v>182</v>
      </c>
      <c r="AA27" s="376"/>
      <c r="AB27" s="376"/>
      <c r="AC27" s="376"/>
      <c r="AD27" s="376"/>
      <c r="AE27" s="376"/>
      <c r="AF27" s="376"/>
      <c r="AG27" s="377"/>
      <c r="AH27" s="372">
        <v>25</v>
      </c>
      <c r="AI27" s="373"/>
      <c r="AJ27" s="373"/>
      <c r="AK27" s="373"/>
      <c r="AL27" s="374"/>
      <c r="AM27" s="372">
        <v>81700</v>
      </c>
      <c r="AN27" s="373"/>
      <c r="AO27" s="373"/>
      <c r="AP27" s="373"/>
      <c r="AQ27" s="373"/>
      <c r="AR27" s="374"/>
      <c r="AS27" s="372">
        <v>3268</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v>200000</v>
      </c>
      <c r="BO27" s="454"/>
      <c r="BP27" s="454"/>
      <c r="BQ27" s="454"/>
      <c r="BR27" s="454"/>
      <c r="BS27" s="454"/>
      <c r="BT27" s="454"/>
      <c r="BU27" s="455"/>
      <c r="BV27" s="453">
        <v>200000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184</v>
      </c>
      <c r="F28" s="376"/>
      <c r="G28" s="376"/>
      <c r="H28" s="376"/>
      <c r="I28" s="376"/>
      <c r="J28" s="376"/>
      <c r="K28" s="377"/>
      <c r="L28" s="372">
        <v>1</v>
      </c>
      <c r="M28" s="373"/>
      <c r="N28" s="373"/>
      <c r="O28" s="373"/>
      <c r="P28" s="374"/>
      <c r="Q28" s="372">
        <v>4240</v>
      </c>
      <c r="R28" s="373"/>
      <c r="S28" s="373"/>
      <c r="T28" s="373"/>
      <c r="U28" s="373"/>
      <c r="V28" s="374"/>
      <c r="W28" s="462"/>
      <c r="X28" s="399"/>
      <c r="Y28" s="400"/>
      <c r="Z28" s="375" t="s">
        <v>185</v>
      </c>
      <c r="AA28" s="376"/>
      <c r="AB28" s="376"/>
      <c r="AC28" s="376"/>
      <c r="AD28" s="376"/>
      <c r="AE28" s="376"/>
      <c r="AF28" s="376"/>
      <c r="AG28" s="377"/>
      <c r="AH28" s="372" t="s">
        <v>186</v>
      </c>
      <c r="AI28" s="373"/>
      <c r="AJ28" s="373"/>
      <c r="AK28" s="373"/>
      <c r="AL28" s="374"/>
      <c r="AM28" s="372" t="s">
        <v>186</v>
      </c>
      <c r="AN28" s="373"/>
      <c r="AO28" s="373"/>
      <c r="AP28" s="373"/>
      <c r="AQ28" s="373"/>
      <c r="AR28" s="374"/>
      <c r="AS28" s="372" t="s">
        <v>186</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6324261</v>
      </c>
      <c r="BO28" s="449"/>
      <c r="BP28" s="449"/>
      <c r="BQ28" s="449"/>
      <c r="BR28" s="449"/>
      <c r="BS28" s="449"/>
      <c r="BT28" s="449"/>
      <c r="BU28" s="450"/>
      <c r="BV28" s="448">
        <v>6323984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188</v>
      </c>
      <c r="F29" s="376"/>
      <c r="G29" s="376"/>
      <c r="H29" s="376"/>
      <c r="I29" s="376"/>
      <c r="J29" s="376"/>
      <c r="K29" s="377"/>
      <c r="L29" s="372">
        <v>20</v>
      </c>
      <c r="M29" s="373"/>
      <c r="N29" s="373"/>
      <c r="O29" s="373"/>
      <c r="P29" s="374"/>
      <c r="Q29" s="372">
        <v>3910</v>
      </c>
      <c r="R29" s="373"/>
      <c r="S29" s="373"/>
      <c r="T29" s="373"/>
      <c r="U29" s="373"/>
      <c r="V29" s="374"/>
      <c r="W29" s="463"/>
      <c r="X29" s="464"/>
      <c r="Y29" s="465"/>
      <c r="Z29" s="375" t="s">
        <v>189</v>
      </c>
      <c r="AA29" s="376"/>
      <c r="AB29" s="376"/>
      <c r="AC29" s="376"/>
      <c r="AD29" s="376"/>
      <c r="AE29" s="376"/>
      <c r="AF29" s="376"/>
      <c r="AG29" s="377"/>
      <c r="AH29" s="372">
        <v>768</v>
      </c>
      <c r="AI29" s="373"/>
      <c r="AJ29" s="373"/>
      <c r="AK29" s="373"/>
      <c r="AL29" s="374"/>
      <c r="AM29" s="372">
        <v>2462272</v>
      </c>
      <c r="AN29" s="373"/>
      <c r="AO29" s="373"/>
      <c r="AP29" s="373"/>
      <c r="AQ29" s="373"/>
      <c r="AR29" s="374"/>
      <c r="AS29" s="372">
        <v>3206</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2027960</v>
      </c>
      <c r="BO29" s="420"/>
      <c r="BP29" s="420"/>
      <c r="BQ29" s="420"/>
      <c r="BR29" s="420"/>
      <c r="BS29" s="420"/>
      <c r="BT29" s="420"/>
      <c r="BU29" s="421"/>
      <c r="BV29" s="419">
        <v>1127826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7711102</v>
      </c>
      <c r="BO30" s="454"/>
      <c r="BP30" s="454"/>
      <c r="BQ30" s="454"/>
      <c r="BR30" s="454"/>
      <c r="BS30" s="454"/>
      <c r="BT30" s="454"/>
      <c r="BU30" s="455"/>
      <c r="BV30" s="453">
        <v>6295330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199</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198</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9</v>
      </c>
      <c r="AN34" s="367"/>
      <c r="AO34" s="368" t="str">
        <f>IF('各会計、関係団体の財政状況及び健全化判断比率'!B34="","",'各会計、関係団体の財政状況及び健全化判断比率'!B34)</f>
        <v>水道事業会計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IF('各会計、関係団体の財政状況及び健全化判断比率'!B37="","",'各会計、関係団体の財政状況及び健全化判断比率'!B37)</f>
        <v>港湾上屋事業特別会計</v>
      </c>
      <c r="BH34" s="368"/>
      <c r="BI34" s="368"/>
      <c r="BJ34" s="368"/>
      <c r="BK34" s="368"/>
      <c r="BL34" s="368"/>
      <c r="BM34" s="368"/>
      <c r="BN34" s="368"/>
      <c r="BO34" s="368"/>
      <c r="BP34" s="368"/>
      <c r="BQ34" s="368"/>
      <c r="BR34" s="368"/>
      <c r="BS34" s="368"/>
      <c r="BT34" s="368"/>
      <c r="BU34" s="368"/>
      <c r="BV34" s="181"/>
      <c r="BW34" s="367">
        <f>IF(BY34="","",MAX(C34:D43,U34:V43,AM34:AN43,BE34:BF43)+1)</f>
        <v>16</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81"/>
      <c r="CO34" s="367">
        <f>IF(CQ34="","",MAX(C34:D43,U34:V43,AM34:AN43,BE34:BF43,BW34:BX43)+1)</f>
        <v>25</v>
      </c>
      <c r="CP34" s="367"/>
      <c r="CQ34" s="368" t="str">
        <f>IF('各会計、関係団体の財政状況及び健全化判断比率'!BS7="","",'各会計、関係団体の財政状況及び健全化判断比率'!BS7)</f>
        <v>株式会社やまびこ</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福祉バス事業特別会計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国民健康保険診療所事業特別会計</v>
      </c>
      <c r="X35" s="368"/>
      <c r="Y35" s="368"/>
      <c r="Z35" s="368"/>
      <c r="AA35" s="368"/>
      <c r="AB35" s="368"/>
      <c r="AC35" s="368"/>
      <c r="AD35" s="368"/>
      <c r="AE35" s="368"/>
      <c r="AF35" s="368"/>
      <c r="AG35" s="368"/>
      <c r="AH35" s="368"/>
      <c r="AI35" s="368"/>
      <c r="AJ35" s="368"/>
      <c r="AK35" s="368"/>
      <c r="AL35" s="181"/>
      <c r="AM35" s="367">
        <f t="shared" ref="AM35:AM43" si="0">IF(AO35="","",AM34+1)</f>
        <v>10</v>
      </c>
      <c r="AN35" s="367"/>
      <c r="AO35" s="368" t="str">
        <f>IF('各会計、関係団体の財政状況及び健全化判断比率'!B35="","",'各会計、関係団体の財政状況及び健全化判断比率'!B35)</f>
        <v>工業用水道事業会計</v>
      </c>
      <c r="AP35" s="368"/>
      <c r="AQ35" s="368"/>
      <c r="AR35" s="368"/>
      <c r="AS35" s="368"/>
      <c r="AT35" s="368"/>
      <c r="AU35" s="368"/>
      <c r="AV35" s="368"/>
      <c r="AW35" s="368"/>
      <c r="AX35" s="368"/>
      <c r="AY35" s="368"/>
      <c r="AZ35" s="368"/>
      <c r="BA35" s="368"/>
      <c r="BB35" s="368"/>
      <c r="BC35" s="368"/>
      <c r="BD35" s="181"/>
      <c r="BE35" s="367">
        <f t="shared" ref="BE35:BE43" si="1">IF(BG35="","",BE34+1)</f>
        <v>13</v>
      </c>
      <c r="BF35" s="367"/>
      <c r="BG35" s="368" t="str">
        <f>IF('各会計、関係団体の財政状況及び健全化判断比率'!B38="","",'各会計、関係団体の財政状況及び健全化判断比率'!B38)</f>
        <v>西部臨海土地造成事業特別会計</v>
      </c>
      <c r="BH35" s="368"/>
      <c r="BI35" s="368"/>
      <c r="BJ35" s="368"/>
      <c r="BK35" s="368"/>
      <c r="BL35" s="368"/>
      <c r="BM35" s="368"/>
      <c r="BN35" s="368"/>
      <c r="BO35" s="368"/>
      <c r="BP35" s="368"/>
      <c r="BQ35" s="368"/>
      <c r="BR35" s="368"/>
      <c r="BS35" s="368"/>
      <c r="BT35" s="368"/>
      <c r="BU35" s="368"/>
      <c r="BV35" s="181"/>
      <c r="BW35" s="367">
        <f t="shared" ref="BW35:BW43" si="2">IF(BY35="","",BW34+1)</f>
        <v>17</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81"/>
      <c r="CO35" s="367">
        <f t="shared" ref="CO35:CO43" si="3">IF(CQ35="","",CO34+1)</f>
        <v>26</v>
      </c>
      <c r="CP35" s="367"/>
      <c r="CQ35" s="368" t="str">
        <f>IF('各会計、関係団体の財政状況及び健全化判断比率'!BS8="","",'各会計、関係団体の財政状況及び健全化判断比率'!BS8)</f>
        <v>公益財団法人四国中央市スポーツ協会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f t="shared" si="0"/>
        <v>11</v>
      </c>
      <c r="AN36" s="367"/>
      <c r="AO36" s="368" t="str">
        <f>IF('各会計、関係団体の財政状況及び健全化判断比率'!B36="","",'各会計、関係団体の財政状況及び健全化判断比率'!B36)</f>
        <v>公共下水道事業会計</v>
      </c>
      <c r="AP36" s="368"/>
      <c r="AQ36" s="368"/>
      <c r="AR36" s="368"/>
      <c r="AS36" s="368"/>
      <c r="AT36" s="368"/>
      <c r="AU36" s="368"/>
      <c r="AV36" s="368"/>
      <c r="AW36" s="368"/>
      <c r="AX36" s="368"/>
      <c r="AY36" s="368"/>
      <c r="AZ36" s="368"/>
      <c r="BA36" s="368"/>
      <c r="BB36" s="368"/>
      <c r="BC36" s="368"/>
      <c r="BD36" s="181"/>
      <c r="BE36" s="367">
        <f t="shared" si="1"/>
        <v>14</v>
      </c>
      <c r="BF36" s="367"/>
      <c r="BG36" s="368" t="str">
        <f>IF('各会計、関係団体の財政状況及び健全化判断比率'!B39="","",'各会計、関係団体の財政状況及び健全化判断比率'!B39)</f>
        <v>寒川東部臨海土地造成事業特別会計</v>
      </c>
      <c r="BH36" s="368"/>
      <c r="BI36" s="368"/>
      <c r="BJ36" s="368"/>
      <c r="BK36" s="368"/>
      <c r="BL36" s="368"/>
      <c r="BM36" s="368"/>
      <c r="BN36" s="368"/>
      <c r="BO36" s="368"/>
      <c r="BP36" s="368"/>
      <c r="BQ36" s="368"/>
      <c r="BR36" s="368"/>
      <c r="BS36" s="368"/>
      <c r="BT36" s="368"/>
      <c r="BU36" s="368"/>
      <c r="BV36" s="181"/>
      <c r="BW36" s="367">
        <f t="shared" si="2"/>
        <v>18</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81"/>
      <c r="CO36" s="367">
        <f t="shared" si="3"/>
        <v>27</v>
      </c>
      <c r="CP36" s="367"/>
      <c r="CQ36" s="368" t="str">
        <f>IF('各会計、関係団体の財政状況及び健全化判断比率'!BS9="","",'各会計、関係団体の財政状況及び健全化判断比率'!BS9)</f>
        <v>株式会社四国中央テレビ</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15</v>
      </c>
      <c r="BF37" s="367"/>
      <c r="BG37" s="368" t="str">
        <f>IF('各会計、関係団体の財政状況及び健全化判断比率'!B40="","",'各会計、関係団体の財政状況及び健全化判断比率'!B40)</f>
        <v>城山下臨海土地造成事業特別会計</v>
      </c>
      <c r="BH37" s="368"/>
      <c r="BI37" s="368"/>
      <c r="BJ37" s="368"/>
      <c r="BK37" s="368"/>
      <c r="BL37" s="368"/>
      <c r="BM37" s="368"/>
      <c r="BN37" s="368"/>
      <c r="BO37" s="368"/>
      <c r="BP37" s="368"/>
      <c r="BQ37" s="368"/>
      <c r="BR37" s="368"/>
      <c r="BS37" s="368"/>
      <c r="BT37" s="368"/>
      <c r="BU37" s="368"/>
      <c r="BV37" s="181"/>
      <c r="BW37" s="367">
        <f t="shared" si="2"/>
        <v>19</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81"/>
      <c r="CO37" s="367">
        <f t="shared" si="3"/>
        <v>28</v>
      </c>
      <c r="CP37" s="367"/>
      <c r="CQ37" s="368" t="str">
        <f>IF('各会計、関係団体の財政状況及び健全化判断比率'!BS10="","",'各会計、関係団体の財政状況及び健全化判断比率'!BS10)</f>
        <v>株式会社四国中央市総合サービスセンター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介護予防支援事業特別会計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20</v>
      </c>
      <c r="BX38" s="367"/>
      <c r="BY38" s="368" t="str">
        <f>IF('各会計、関係団体の財政状況及び健全化判断比率'!B72="","",'各会計、関係団体の財政状況及び健全化判断比率'!B72)</f>
        <v>愛媛県市町総合事務組合（議員公務災害事業分）</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f t="shared" si="4"/>
        <v>8</v>
      </c>
      <c r="V39" s="367"/>
      <c r="W39" s="368" t="str">
        <f>IF('各会計、関係団体の財政状況及び健全化判断比率'!B33="","",'各会計、関係団体の財政状況及び健全化判断比率'!B33)</f>
        <v>後期高齢者医療保険事業特別会計</v>
      </c>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21</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22</v>
      </c>
      <c r="BX40" s="367"/>
      <c r="BY40" s="368" t="str">
        <f>IF('各会計、関係団体の財政状況及び健全化判断比率'!B74="","",'各会計、関係団体の財政状況及び健全化判断比率'!B74)</f>
        <v>愛媛地方税滞納整理機構</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23</v>
      </c>
      <c r="BX41" s="367"/>
      <c r="BY41" s="368" t="str">
        <f>IF('各会計、関係団体の財政状況及び健全化判断比率'!B75="","",'各会計、関係団体の財政状況及び健全化判断比率'!B75)</f>
        <v>愛媛県後期高齢者医療広域連合（一般会計）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24</v>
      </c>
      <c r="BX42" s="367"/>
      <c r="BY42" s="368" t="str">
        <f>IF('各会計、関係団体の財政状況及び健全化判断比率'!B76="","",'各会計、関係団体の財政状況及び健全化判断比率'!B76)</f>
        <v>愛媛県後期高齢者医療広域連合（後期高齢者医療特別会計）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PXPUfDU7mVFIg6oNSE2DvO/3wcbgmWktCrhQEU5AJl8T1WOCf16kSiudly32Imy23IL/7bHTGXGKYAjg5Zlhug==" saltValue="LVpNyB04sAcxCpfWrcxb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c r="A34" s="22"/>
      <c r="B34" s="31"/>
      <c r="C34" s="1151" t="s">
        <v>578</v>
      </c>
      <c r="D34" s="1151"/>
      <c r="E34" s="1152"/>
      <c r="F34" s="32">
        <v>11.02</v>
      </c>
      <c r="G34" s="33">
        <v>13.45</v>
      </c>
      <c r="H34" s="33">
        <v>16.149999999999999</v>
      </c>
      <c r="I34" s="33">
        <v>19.05</v>
      </c>
      <c r="J34" s="34">
        <v>23.66</v>
      </c>
      <c r="K34" s="22"/>
      <c r="L34" s="22"/>
      <c r="M34" s="22"/>
      <c r="N34" s="22"/>
      <c r="O34" s="22"/>
      <c r="P34" s="22"/>
    </row>
    <row r="35" spans="1:16" ht="39" customHeight="1">
      <c r="A35" s="22"/>
      <c r="B35" s="35"/>
      <c r="C35" s="1145" t="s">
        <v>579</v>
      </c>
      <c r="D35" s="1146"/>
      <c r="E35" s="1147"/>
      <c r="F35" s="36">
        <v>10.26</v>
      </c>
      <c r="G35" s="37">
        <v>8.27</v>
      </c>
      <c r="H35" s="37">
        <v>13.16</v>
      </c>
      <c r="I35" s="37">
        <v>16.12</v>
      </c>
      <c r="J35" s="38">
        <v>13.47</v>
      </c>
      <c r="K35" s="22"/>
      <c r="L35" s="22"/>
      <c r="M35" s="22"/>
      <c r="N35" s="22"/>
      <c r="O35" s="22"/>
      <c r="P35" s="22"/>
    </row>
    <row r="36" spans="1:16" ht="39" customHeight="1">
      <c r="A36" s="22"/>
      <c r="B36" s="35"/>
      <c r="C36" s="1145" t="s">
        <v>580</v>
      </c>
      <c r="D36" s="1146"/>
      <c r="E36" s="1147"/>
      <c r="F36" s="36">
        <v>7</v>
      </c>
      <c r="G36" s="37">
        <v>7.95</v>
      </c>
      <c r="H36" s="37">
        <v>10.33</v>
      </c>
      <c r="I36" s="37">
        <v>11.06</v>
      </c>
      <c r="J36" s="38">
        <v>12.53</v>
      </c>
      <c r="K36" s="22"/>
      <c r="L36" s="22"/>
      <c r="M36" s="22"/>
      <c r="N36" s="22"/>
      <c r="O36" s="22"/>
      <c r="P36" s="22"/>
    </row>
    <row r="37" spans="1:16" ht="39" customHeight="1">
      <c r="A37" s="22"/>
      <c r="B37" s="35"/>
      <c r="C37" s="1145" t="s">
        <v>581</v>
      </c>
      <c r="D37" s="1146"/>
      <c r="E37" s="1147"/>
      <c r="F37" s="36">
        <v>1.33</v>
      </c>
      <c r="G37" s="37">
        <v>1.08</v>
      </c>
      <c r="H37" s="37">
        <v>0.99</v>
      </c>
      <c r="I37" s="37">
        <v>1</v>
      </c>
      <c r="J37" s="38">
        <v>1.19</v>
      </c>
      <c r="K37" s="22"/>
      <c r="L37" s="22"/>
      <c r="M37" s="22"/>
      <c r="N37" s="22"/>
      <c r="O37" s="22"/>
      <c r="P37" s="22"/>
    </row>
    <row r="38" spans="1:16" ht="39" customHeight="1">
      <c r="A38" s="22"/>
      <c r="B38" s="35"/>
      <c r="C38" s="1145" t="s">
        <v>582</v>
      </c>
      <c r="D38" s="1146"/>
      <c r="E38" s="1147"/>
      <c r="F38" s="36">
        <v>0.36</v>
      </c>
      <c r="G38" s="37">
        <v>0.64</v>
      </c>
      <c r="H38" s="37">
        <v>0.63</v>
      </c>
      <c r="I38" s="37">
        <v>0.8</v>
      </c>
      <c r="J38" s="38">
        <v>0.96</v>
      </c>
      <c r="K38" s="22"/>
      <c r="L38" s="22"/>
      <c r="M38" s="22"/>
      <c r="N38" s="22"/>
      <c r="O38" s="22"/>
      <c r="P38" s="22"/>
    </row>
    <row r="39" spans="1:16" ht="39" customHeight="1">
      <c r="A39" s="22"/>
      <c r="B39" s="35"/>
      <c r="C39" s="1145" t="s">
        <v>583</v>
      </c>
      <c r="D39" s="1146"/>
      <c r="E39" s="1147"/>
      <c r="F39" s="36">
        <v>0.3</v>
      </c>
      <c r="G39" s="37">
        <v>0.4</v>
      </c>
      <c r="H39" s="37">
        <v>0.61</v>
      </c>
      <c r="I39" s="37">
        <v>0.65</v>
      </c>
      <c r="J39" s="38">
        <v>0.66</v>
      </c>
      <c r="K39" s="22"/>
      <c r="L39" s="22"/>
      <c r="M39" s="22"/>
      <c r="N39" s="22"/>
      <c r="O39" s="22"/>
      <c r="P39" s="22"/>
    </row>
    <row r="40" spans="1:16" ht="39" customHeight="1">
      <c r="A40" s="22"/>
      <c r="B40" s="35"/>
      <c r="C40" s="1145" t="s">
        <v>584</v>
      </c>
      <c r="D40" s="1146"/>
      <c r="E40" s="1147"/>
      <c r="F40" s="36">
        <v>0.22</v>
      </c>
      <c r="G40" s="37">
        <v>0.21</v>
      </c>
      <c r="H40" s="37">
        <v>0.21</v>
      </c>
      <c r="I40" s="37">
        <v>0.19</v>
      </c>
      <c r="J40" s="38">
        <v>0.23</v>
      </c>
      <c r="K40" s="22"/>
      <c r="L40" s="22"/>
      <c r="M40" s="22"/>
      <c r="N40" s="22"/>
      <c r="O40" s="22"/>
      <c r="P40" s="22"/>
    </row>
    <row r="41" spans="1:16" ht="39" customHeight="1">
      <c r="A41" s="22"/>
      <c r="B41" s="35"/>
      <c r="C41" s="1145" t="s">
        <v>585</v>
      </c>
      <c r="D41" s="1146"/>
      <c r="E41" s="1147"/>
      <c r="F41" s="36">
        <v>2.2400000000000002</v>
      </c>
      <c r="G41" s="37">
        <v>1.1000000000000001</v>
      </c>
      <c r="H41" s="37">
        <v>0.77</v>
      </c>
      <c r="I41" s="37">
        <v>0.28999999999999998</v>
      </c>
      <c r="J41" s="38">
        <v>0.18</v>
      </c>
      <c r="K41" s="22"/>
      <c r="L41" s="22"/>
      <c r="M41" s="22"/>
      <c r="N41" s="22"/>
      <c r="O41" s="22"/>
      <c r="P41" s="22"/>
    </row>
    <row r="42" spans="1:16" ht="39" customHeight="1">
      <c r="A42" s="22"/>
      <c r="B42" s="39"/>
      <c r="C42" s="1145" t="s">
        <v>586</v>
      </c>
      <c r="D42" s="1146"/>
      <c r="E42" s="1147"/>
      <c r="F42" s="36" t="s">
        <v>587</v>
      </c>
      <c r="G42" s="37" t="s">
        <v>588</v>
      </c>
      <c r="H42" s="37" t="s">
        <v>589</v>
      </c>
      <c r="I42" s="37" t="s">
        <v>530</v>
      </c>
      <c r="J42" s="38" t="s">
        <v>530</v>
      </c>
      <c r="K42" s="22"/>
      <c r="L42" s="22"/>
      <c r="M42" s="22"/>
      <c r="N42" s="22"/>
      <c r="O42" s="22"/>
      <c r="P42" s="22"/>
    </row>
    <row r="43" spans="1:16" ht="39" customHeight="1" thickBot="1">
      <c r="A43" s="22"/>
      <c r="B43" s="40"/>
      <c r="C43" s="1148" t="s">
        <v>590</v>
      </c>
      <c r="D43" s="1149"/>
      <c r="E43" s="1150"/>
      <c r="F43" s="41">
        <v>1.86</v>
      </c>
      <c r="G43" s="42">
        <v>1.9</v>
      </c>
      <c r="H43" s="42">
        <v>0.04</v>
      </c>
      <c r="I43" s="42">
        <v>0.03</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C0Sm7KPkJOEeUaygQP61tABql6VoHEk0SxIc3McMfGYcJtLaBvtVGWPQSXCnmP0pOCBk0voQb0M+rgbWDkTjA==" saltValue="1TyG9c8/1m58V/VHQ900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c r="A45" s="48"/>
      <c r="B45" s="1176" t="s">
        <v>11</v>
      </c>
      <c r="C45" s="1177"/>
      <c r="D45" s="58"/>
      <c r="E45" s="1182" t="s">
        <v>12</v>
      </c>
      <c r="F45" s="1182"/>
      <c r="G45" s="1182"/>
      <c r="H45" s="1182"/>
      <c r="I45" s="1182"/>
      <c r="J45" s="1183"/>
      <c r="K45" s="59">
        <v>4844</v>
      </c>
      <c r="L45" s="60">
        <v>4844</v>
      </c>
      <c r="M45" s="60">
        <v>5076</v>
      </c>
      <c r="N45" s="60">
        <v>5035</v>
      </c>
      <c r="O45" s="61">
        <v>5060</v>
      </c>
      <c r="P45" s="48"/>
      <c r="Q45" s="48"/>
      <c r="R45" s="48"/>
      <c r="S45" s="48"/>
      <c r="T45" s="48"/>
      <c r="U45" s="48"/>
    </row>
    <row r="46" spans="1:21" ht="30.75" customHeight="1">
      <c r="A46" s="48"/>
      <c r="B46" s="1178"/>
      <c r="C46" s="1179"/>
      <c r="D46" s="62"/>
      <c r="E46" s="1155" t="s">
        <v>13</v>
      </c>
      <c r="F46" s="1155"/>
      <c r="G46" s="1155"/>
      <c r="H46" s="1155"/>
      <c r="I46" s="1155"/>
      <c r="J46" s="1156"/>
      <c r="K46" s="63" t="s">
        <v>530</v>
      </c>
      <c r="L46" s="64" t="s">
        <v>530</v>
      </c>
      <c r="M46" s="64" t="s">
        <v>530</v>
      </c>
      <c r="N46" s="64" t="s">
        <v>530</v>
      </c>
      <c r="O46" s="65" t="s">
        <v>530</v>
      </c>
      <c r="P46" s="48"/>
      <c r="Q46" s="48"/>
      <c r="R46" s="48"/>
      <c r="S46" s="48"/>
      <c r="T46" s="48"/>
      <c r="U46" s="48"/>
    </row>
    <row r="47" spans="1:21" ht="30.75" customHeight="1">
      <c r="A47" s="48"/>
      <c r="B47" s="1178"/>
      <c r="C47" s="1179"/>
      <c r="D47" s="62"/>
      <c r="E47" s="1155" t="s">
        <v>14</v>
      </c>
      <c r="F47" s="1155"/>
      <c r="G47" s="1155"/>
      <c r="H47" s="1155"/>
      <c r="I47" s="1155"/>
      <c r="J47" s="1156"/>
      <c r="K47" s="63" t="s">
        <v>530</v>
      </c>
      <c r="L47" s="64" t="s">
        <v>530</v>
      </c>
      <c r="M47" s="64" t="s">
        <v>530</v>
      </c>
      <c r="N47" s="64" t="s">
        <v>530</v>
      </c>
      <c r="O47" s="65" t="s">
        <v>530</v>
      </c>
      <c r="P47" s="48"/>
      <c r="Q47" s="48"/>
      <c r="R47" s="48"/>
      <c r="S47" s="48"/>
      <c r="T47" s="48"/>
      <c r="U47" s="48"/>
    </row>
    <row r="48" spans="1:21" ht="30.75" customHeight="1">
      <c r="A48" s="48"/>
      <c r="B48" s="1178"/>
      <c r="C48" s="1179"/>
      <c r="D48" s="62"/>
      <c r="E48" s="1155" t="s">
        <v>15</v>
      </c>
      <c r="F48" s="1155"/>
      <c r="G48" s="1155"/>
      <c r="H48" s="1155"/>
      <c r="I48" s="1155"/>
      <c r="J48" s="1156"/>
      <c r="K48" s="63">
        <v>995</v>
      </c>
      <c r="L48" s="64">
        <v>1001</v>
      </c>
      <c r="M48" s="64">
        <v>896</v>
      </c>
      <c r="N48" s="64">
        <v>921</v>
      </c>
      <c r="O48" s="65">
        <v>733</v>
      </c>
      <c r="P48" s="48"/>
      <c r="Q48" s="48"/>
      <c r="R48" s="48"/>
      <c r="S48" s="48"/>
      <c r="T48" s="48"/>
      <c r="U48" s="48"/>
    </row>
    <row r="49" spans="1:21" ht="30.75" customHeight="1">
      <c r="A49" s="48"/>
      <c r="B49" s="1178"/>
      <c r="C49" s="1179"/>
      <c r="D49" s="62"/>
      <c r="E49" s="1155" t="s">
        <v>16</v>
      </c>
      <c r="F49" s="1155"/>
      <c r="G49" s="1155"/>
      <c r="H49" s="1155"/>
      <c r="I49" s="1155"/>
      <c r="J49" s="1156"/>
      <c r="K49" s="63" t="s">
        <v>530</v>
      </c>
      <c r="L49" s="64" t="s">
        <v>530</v>
      </c>
      <c r="M49" s="64" t="s">
        <v>530</v>
      </c>
      <c r="N49" s="64" t="s">
        <v>530</v>
      </c>
      <c r="O49" s="65" t="s">
        <v>530</v>
      </c>
      <c r="P49" s="48"/>
      <c r="Q49" s="48"/>
      <c r="R49" s="48"/>
      <c r="S49" s="48"/>
      <c r="T49" s="48"/>
      <c r="U49" s="48"/>
    </row>
    <row r="50" spans="1:21" ht="30.75" customHeight="1">
      <c r="A50" s="48"/>
      <c r="B50" s="1178"/>
      <c r="C50" s="1179"/>
      <c r="D50" s="62"/>
      <c r="E50" s="1155" t="s">
        <v>17</v>
      </c>
      <c r="F50" s="1155"/>
      <c r="G50" s="1155"/>
      <c r="H50" s="1155"/>
      <c r="I50" s="1155"/>
      <c r="J50" s="1156"/>
      <c r="K50" s="63">
        <v>66</v>
      </c>
      <c r="L50" s="64">
        <v>66</v>
      </c>
      <c r="M50" s="64">
        <v>64</v>
      </c>
      <c r="N50" s="64">
        <v>27</v>
      </c>
      <c r="O50" s="65">
        <v>24</v>
      </c>
      <c r="P50" s="48"/>
      <c r="Q50" s="48"/>
      <c r="R50" s="48"/>
      <c r="S50" s="48"/>
      <c r="T50" s="48"/>
      <c r="U50" s="48"/>
    </row>
    <row r="51" spans="1:21" ht="30.75" customHeight="1">
      <c r="A51" s="48"/>
      <c r="B51" s="1180"/>
      <c r="C51" s="1181"/>
      <c r="D51" s="66"/>
      <c r="E51" s="1155" t="s">
        <v>18</v>
      </c>
      <c r="F51" s="1155"/>
      <c r="G51" s="1155"/>
      <c r="H51" s="1155"/>
      <c r="I51" s="1155"/>
      <c r="J51" s="1156"/>
      <c r="K51" s="63">
        <v>1</v>
      </c>
      <c r="L51" s="64">
        <v>0</v>
      </c>
      <c r="M51" s="64" t="s">
        <v>530</v>
      </c>
      <c r="N51" s="64" t="s">
        <v>530</v>
      </c>
      <c r="O51" s="65" t="s">
        <v>530</v>
      </c>
      <c r="P51" s="48"/>
      <c r="Q51" s="48"/>
      <c r="R51" s="48"/>
      <c r="S51" s="48"/>
      <c r="T51" s="48"/>
      <c r="U51" s="48"/>
    </row>
    <row r="52" spans="1:21" ht="30.75" customHeight="1">
      <c r="A52" s="48"/>
      <c r="B52" s="1153" t="s">
        <v>19</v>
      </c>
      <c r="C52" s="1154"/>
      <c r="D52" s="66"/>
      <c r="E52" s="1155" t="s">
        <v>20</v>
      </c>
      <c r="F52" s="1155"/>
      <c r="G52" s="1155"/>
      <c r="H52" s="1155"/>
      <c r="I52" s="1155"/>
      <c r="J52" s="1156"/>
      <c r="K52" s="63">
        <v>4140</v>
      </c>
      <c r="L52" s="64">
        <v>4193</v>
      </c>
      <c r="M52" s="64">
        <v>4247</v>
      </c>
      <c r="N52" s="64">
        <v>4465</v>
      </c>
      <c r="O52" s="65">
        <v>4038</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1766</v>
      </c>
      <c r="L53" s="69">
        <v>1718</v>
      </c>
      <c r="M53" s="69">
        <v>1789</v>
      </c>
      <c r="N53" s="69">
        <v>1518</v>
      </c>
      <c r="O53" s="70">
        <v>1779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c r="B58" s="1161" t="s">
        <v>26</v>
      </c>
      <c r="C58" s="1162"/>
      <c r="D58" s="1167" t="s">
        <v>27</v>
      </c>
      <c r="E58" s="1168"/>
      <c r="F58" s="1168"/>
      <c r="G58" s="1168"/>
      <c r="H58" s="1168"/>
      <c r="I58" s="1168"/>
      <c r="J58" s="1169"/>
      <c r="K58" s="83" t="s">
        <v>530</v>
      </c>
      <c r="L58" s="84" t="s">
        <v>530</v>
      </c>
      <c r="M58" s="84" t="s">
        <v>530</v>
      </c>
      <c r="N58" s="84" t="s">
        <v>530</v>
      </c>
      <c r="O58" s="85" t="s">
        <v>530</v>
      </c>
    </row>
    <row r="59" spans="1:21" ht="31.5" customHeight="1">
      <c r="B59" s="1163"/>
      <c r="C59" s="1164"/>
      <c r="D59" s="1170" t="s">
        <v>28</v>
      </c>
      <c r="E59" s="1171"/>
      <c r="F59" s="1171"/>
      <c r="G59" s="1171"/>
      <c r="H59" s="1171"/>
      <c r="I59" s="1171"/>
      <c r="J59" s="1172"/>
      <c r="K59" s="86" t="s">
        <v>530</v>
      </c>
      <c r="L59" s="87" t="s">
        <v>530</v>
      </c>
      <c r="M59" s="87" t="s">
        <v>530</v>
      </c>
      <c r="N59" s="87" t="s">
        <v>530</v>
      </c>
      <c r="O59" s="88" t="s">
        <v>530</v>
      </c>
    </row>
    <row r="60" spans="1:21" ht="31.5" customHeight="1" thickBot="1">
      <c r="B60" s="1165"/>
      <c r="C60" s="1166"/>
      <c r="D60" s="1173" t="s">
        <v>29</v>
      </c>
      <c r="E60" s="1174"/>
      <c r="F60" s="1174"/>
      <c r="G60" s="1174"/>
      <c r="H60" s="1174"/>
      <c r="I60" s="1174"/>
      <c r="J60" s="1175"/>
      <c r="K60" s="89" t="s">
        <v>530</v>
      </c>
      <c r="L60" s="90" t="s">
        <v>530</v>
      </c>
      <c r="M60" s="90" t="s">
        <v>530</v>
      </c>
      <c r="N60" s="90" t="s">
        <v>530</v>
      </c>
      <c r="O60" s="91" t="s">
        <v>530</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o72mR7gFp20/Xp6rH3wYQk3nA4HPQxzin1eu66Z6QUlLWH5h3IWcY1WTR+ZGV6NyniccqgDf43QajQ00SUvIg==" saltValue="PhxKzSRj1PaFE6RpPTjv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571</v>
      </c>
      <c r="J40" s="103" t="s">
        <v>572</v>
      </c>
      <c r="K40" s="103" t="s">
        <v>573</v>
      </c>
      <c r="L40" s="103" t="s">
        <v>574</v>
      </c>
      <c r="M40" s="104" t="s">
        <v>575</v>
      </c>
    </row>
    <row r="41" spans="2:13" ht="27.75" customHeight="1">
      <c r="B41" s="1196" t="s">
        <v>32</v>
      </c>
      <c r="C41" s="1197"/>
      <c r="D41" s="105"/>
      <c r="E41" s="1198" t="s">
        <v>33</v>
      </c>
      <c r="F41" s="1198"/>
      <c r="G41" s="1198"/>
      <c r="H41" s="1199"/>
      <c r="I41" s="355">
        <v>59729</v>
      </c>
      <c r="J41" s="356">
        <v>63113</v>
      </c>
      <c r="K41" s="356">
        <v>60797</v>
      </c>
      <c r="L41" s="356">
        <v>58557</v>
      </c>
      <c r="M41" s="357">
        <v>55406</v>
      </c>
    </row>
    <row r="42" spans="2:13" ht="27.75" customHeight="1">
      <c r="B42" s="1186"/>
      <c r="C42" s="1187"/>
      <c r="D42" s="106"/>
      <c r="E42" s="1190" t="s">
        <v>34</v>
      </c>
      <c r="F42" s="1190"/>
      <c r="G42" s="1190"/>
      <c r="H42" s="1191"/>
      <c r="I42" s="358">
        <v>203</v>
      </c>
      <c r="J42" s="359">
        <v>139</v>
      </c>
      <c r="K42" s="359">
        <v>76</v>
      </c>
      <c r="L42" s="359">
        <v>24</v>
      </c>
      <c r="M42" s="360" t="s">
        <v>530</v>
      </c>
    </row>
    <row r="43" spans="2:13" ht="27.75" customHeight="1">
      <c r="B43" s="1186"/>
      <c r="C43" s="1187"/>
      <c r="D43" s="106"/>
      <c r="E43" s="1190" t="s">
        <v>35</v>
      </c>
      <c r="F43" s="1190"/>
      <c r="G43" s="1190"/>
      <c r="H43" s="1191"/>
      <c r="I43" s="358">
        <v>13573</v>
      </c>
      <c r="J43" s="359">
        <v>13043</v>
      </c>
      <c r="K43" s="359">
        <v>11983</v>
      </c>
      <c r="L43" s="359">
        <v>11644</v>
      </c>
      <c r="M43" s="360">
        <v>11013</v>
      </c>
    </row>
    <row r="44" spans="2:13" ht="27.75" customHeight="1">
      <c r="B44" s="1186"/>
      <c r="C44" s="1187"/>
      <c r="D44" s="106"/>
      <c r="E44" s="1190" t="s">
        <v>36</v>
      </c>
      <c r="F44" s="1190"/>
      <c r="G44" s="1190"/>
      <c r="H44" s="1191"/>
      <c r="I44" s="358" t="s">
        <v>530</v>
      </c>
      <c r="J44" s="359" t="s">
        <v>530</v>
      </c>
      <c r="K44" s="359" t="s">
        <v>530</v>
      </c>
      <c r="L44" s="359" t="s">
        <v>530</v>
      </c>
      <c r="M44" s="360" t="s">
        <v>530</v>
      </c>
    </row>
    <row r="45" spans="2:13" ht="27.75" customHeight="1">
      <c r="B45" s="1186"/>
      <c r="C45" s="1187"/>
      <c r="D45" s="106"/>
      <c r="E45" s="1190" t="s">
        <v>37</v>
      </c>
      <c r="F45" s="1190"/>
      <c r="G45" s="1190"/>
      <c r="H45" s="1191"/>
      <c r="I45" s="358">
        <v>5512</v>
      </c>
      <c r="J45" s="359">
        <v>5342</v>
      </c>
      <c r="K45" s="359">
        <v>5746</v>
      </c>
      <c r="L45" s="359">
        <v>5213</v>
      </c>
      <c r="M45" s="360">
        <v>5306</v>
      </c>
    </row>
    <row r="46" spans="2:13" ht="27.75" customHeight="1">
      <c r="B46" s="1186"/>
      <c r="C46" s="1187"/>
      <c r="D46" s="107"/>
      <c r="E46" s="1190" t="s">
        <v>38</v>
      </c>
      <c r="F46" s="1190"/>
      <c r="G46" s="1190"/>
      <c r="H46" s="1191"/>
      <c r="I46" s="358" t="s">
        <v>530</v>
      </c>
      <c r="J46" s="359" t="s">
        <v>530</v>
      </c>
      <c r="K46" s="359" t="s">
        <v>530</v>
      </c>
      <c r="L46" s="359" t="s">
        <v>530</v>
      </c>
      <c r="M46" s="360" t="s">
        <v>530</v>
      </c>
    </row>
    <row r="47" spans="2:13" ht="27.75" customHeight="1">
      <c r="B47" s="1186"/>
      <c r="C47" s="1187"/>
      <c r="D47" s="108"/>
      <c r="E47" s="1200" t="s">
        <v>39</v>
      </c>
      <c r="F47" s="1201"/>
      <c r="G47" s="1201"/>
      <c r="H47" s="1202"/>
      <c r="I47" s="358" t="s">
        <v>530</v>
      </c>
      <c r="J47" s="359" t="s">
        <v>530</v>
      </c>
      <c r="K47" s="359" t="s">
        <v>530</v>
      </c>
      <c r="L47" s="359" t="s">
        <v>530</v>
      </c>
      <c r="M47" s="360" t="s">
        <v>530</v>
      </c>
    </row>
    <row r="48" spans="2:13" ht="27.75" customHeight="1">
      <c r="B48" s="1186"/>
      <c r="C48" s="1187"/>
      <c r="D48" s="106"/>
      <c r="E48" s="1190" t="s">
        <v>40</v>
      </c>
      <c r="F48" s="1190"/>
      <c r="G48" s="1190"/>
      <c r="H48" s="1191"/>
      <c r="I48" s="358" t="s">
        <v>530</v>
      </c>
      <c r="J48" s="359" t="s">
        <v>530</v>
      </c>
      <c r="K48" s="359" t="s">
        <v>530</v>
      </c>
      <c r="L48" s="359" t="s">
        <v>530</v>
      </c>
      <c r="M48" s="360" t="s">
        <v>530</v>
      </c>
    </row>
    <row r="49" spans="2:13" ht="27.75" customHeight="1">
      <c r="B49" s="1188"/>
      <c r="C49" s="1189"/>
      <c r="D49" s="106"/>
      <c r="E49" s="1190" t="s">
        <v>41</v>
      </c>
      <c r="F49" s="1190"/>
      <c r="G49" s="1190"/>
      <c r="H49" s="1191"/>
      <c r="I49" s="358" t="s">
        <v>530</v>
      </c>
      <c r="J49" s="359" t="s">
        <v>530</v>
      </c>
      <c r="K49" s="359" t="s">
        <v>530</v>
      </c>
      <c r="L49" s="359" t="s">
        <v>530</v>
      </c>
      <c r="M49" s="360" t="s">
        <v>530</v>
      </c>
    </row>
    <row r="50" spans="2:13" ht="27.75" customHeight="1">
      <c r="B50" s="1184" t="s">
        <v>42</v>
      </c>
      <c r="C50" s="1185"/>
      <c r="D50" s="109"/>
      <c r="E50" s="1190" t="s">
        <v>43</v>
      </c>
      <c r="F50" s="1190"/>
      <c r="G50" s="1190"/>
      <c r="H50" s="1191"/>
      <c r="I50" s="358">
        <v>8566</v>
      </c>
      <c r="J50" s="359">
        <v>8580</v>
      </c>
      <c r="K50" s="359">
        <v>9016</v>
      </c>
      <c r="L50" s="359">
        <v>11477</v>
      </c>
      <c r="M50" s="360">
        <v>13860</v>
      </c>
    </row>
    <row r="51" spans="2:13" ht="27.75" customHeight="1">
      <c r="B51" s="1186"/>
      <c r="C51" s="1187"/>
      <c r="D51" s="106"/>
      <c r="E51" s="1190" t="s">
        <v>44</v>
      </c>
      <c r="F51" s="1190"/>
      <c r="G51" s="1190"/>
      <c r="H51" s="1191"/>
      <c r="I51" s="358">
        <v>420</v>
      </c>
      <c r="J51" s="359">
        <v>311</v>
      </c>
      <c r="K51" s="359">
        <v>260</v>
      </c>
      <c r="L51" s="359">
        <v>228</v>
      </c>
      <c r="M51" s="360">
        <v>196</v>
      </c>
    </row>
    <row r="52" spans="2:13" ht="27.75" customHeight="1">
      <c r="B52" s="1188"/>
      <c r="C52" s="1189"/>
      <c r="D52" s="106"/>
      <c r="E52" s="1190" t="s">
        <v>45</v>
      </c>
      <c r="F52" s="1190"/>
      <c r="G52" s="1190"/>
      <c r="H52" s="1191"/>
      <c r="I52" s="358">
        <v>49595</v>
      </c>
      <c r="J52" s="359">
        <v>51586</v>
      </c>
      <c r="K52" s="359">
        <v>50001</v>
      </c>
      <c r="L52" s="359">
        <v>46678</v>
      </c>
      <c r="M52" s="360">
        <v>45428</v>
      </c>
    </row>
    <row r="53" spans="2:13" ht="27.75" customHeight="1" thickBot="1">
      <c r="B53" s="1192" t="s">
        <v>46</v>
      </c>
      <c r="C53" s="1193"/>
      <c r="D53" s="110"/>
      <c r="E53" s="1194" t="s">
        <v>47</v>
      </c>
      <c r="F53" s="1194"/>
      <c r="G53" s="1194"/>
      <c r="H53" s="1195"/>
      <c r="I53" s="361">
        <v>20436</v>
      </c>
      <c r="J53" s="362">
        <v>21160</v>
      </c>
      <c r="K53" s="362">
        <v>19325</v>
      </c>
      <c r="L53" s="362">
        <v>17053</v>
      </c>
      <c r="M53" s="363">
        <v>12240</v>
      </c>
    </row>
    <row r="54" spans="2:13" ht="27.75" customHeight="1">
      <c r="B54" s="111" t="s">
        <v>48</v>
      </c>
      <c r="C54" s="112"/>
      <c r="D54" s="112"/>
      <c r="E54" s="113"/>
      <c r="F54" s="113"/>
      <c r="G54" s="113"/>
      <c r="H54" s="113"/>
      <c r="I54" s="114"/>
      <c r="J54" s="114"/>
      <c r="K54" s="114"/>
      <c r="L54" s="114"/>
      <c r="M54" s="114"/>
    </row>
    <row r="55" spans="2:13"/>
  </sheetData>
  <sheetProtection algorithmName="SHA-512" hashValue="x+mUF1WWpRMvRJRG29Txa3IuBp9dEVoiT57InaXIo4sX6rxSYbMjqN6sahD+mNBe30317EhdV5iJQzHacludIg==" saltValue="FquQQ11icJpBgZlekHgY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573</v>
      </c>
      <c r="G54" s="119" t="s">
        <v>574</v>
      </c>
      <c r="H54" s="120" t="s">
        <v>575</v>
      </c>
    </row>
    <row r="55" spans="2:8" ht="52.5" customHeight="1">
      <c r="B55" s="121"/>
      <c r="C55" s="1211" t="s">
        <v>50</v>
      </c>
      <c r="D55" s="1211"/>
      <c r="E55" s="1212"/>
      <c r="F55" s="122">
        <v>6324</v>
      </c>
      <c r="G55" s="122">
        <v>6324</v>
      </c>
      <c r="H55" s="123">
        <v>6324</v>
      </c>
    </row>
    <row r="56" spans="2:8" ht="52.5" customHeight="1">
      <c r="B56" s="124"/>
      <c r="C56" s="1213" t="s">
        <v>51</v>
      </c>
      <c r="D56" s="1213"/>
      <c r="E56" s="1214"/>
      <c r="F56" s="125">
        <v>628</v>
      </c>
      <c r="G56" s="125">
        <v>1128</v>
      </c>
      <c r="H56" s="126">
        <v>2028</v>
      </c>
    </row>
    <row r="57" spans="2:8" ht="53.25" customHeight="1">
      <c r="B57" s="124"/>
      <c r="C57" s="1215" t="s">
        <v>52</v>
      </c>
      <c r="D57" s="1215"/>
      <c r="E57" s="1216"/>
      <c r="F57" s="127">
        <v>4457</v>
      </c>
      <c r="G57" s="127">
        <v>6295</v>
      </c>
      <c r="H57" s="128">
        <v>7711</v>
      </c>
    </row>
    <row r="58" spans="2:8" ht="45.75" customHeight="1">
      <c r="B58" s="129"/>
      <c r="C58" s="1203" t="s">
        <v>603</v>
      </c>
      <c r="D58" s="1204"/>
      <c r="E58" s="1205"/>
      <c r="F58" s="130">
        <v>3387</v>
      </c>
      <c r="G58" s="130">
        <v>3389</v>
      </c>
      <c r="H58" s="131">
        <v>3390</v>
      </c>
    </row>
    <row r="59" spans="2:8" ht="45.75" customHeight="1">
      <c r="B59" s="129"/>
      <c r="C59" s="1203" t="s">
        <v>604</v>
      </c>
      <c r="D59" s="1204"/>
      <c r="E59" s="1205"/>
      <c r="F59" s="130" t="s">
        <v>530</v>
      </c>
      <c r="G59" s="130">
        <v>1500</v>
      </c>
      <c r="H59" s="131">
        <v>1870</v>
      </c>
    </row>
    <row r="60" spans="2:8" ht="45.75" customHeight="1">
      <c r="B60" s="129"/>
      <c r="C60" s="1203" t="s">
        <v>605</v>
      </c>
      <c r="D60" s="1204"/>
      <c r="E60" s="1205"/>
      <c r="F60" s="130" t="s">
        <v>530</v>
      </c>
      <c r="G60" s="130">
        <v>300</v>
      </c>
      <c r="H60" s="131">
        <v>900</v>
      </c>
    </row>
    <row r="61" spans="2:8" ht="45.75" customHeight="1">
      <c r="B61" s="129"/>
      <c r="C61" s="1203" t="s">
        <v>606</v>
      </c>
      <c r="D61" s="1204"/>
      <c r="E61" s="1205"/>
      <c r="F61" s="130">
        <v>288</v>
      </c>
      <c r="G61" s="130">
        <v>431</v>
      </c>
      <c r="H61" s="131">
        <v>695</v>
      </c>
    </row>
    <row r="62" spans="2:8" ht="45.75" customHeight="1" thickBot="1">
      <c r="B62" s="132"/>
      <c r="C62" s="1206" t="s">
        <v>607</v>
      </c>
      <c r="D62" s="1207"/>
      <c r="E62" s="1208"/>
      <c r="F62" s="133">
        <v>69</v>
      </c>
      <c r="G62" s="133">
        <v>107</v>
      </c>
      <c r="H62" s="134">
        <v>219</v>
      </c>
    </row>
    <row r="63" spans="2:8" ht="52.5" customHeight="1" thickBot="1">
      <c r="B63" s="135"/>
      <c r="C63" s="1209" t="s">
        <v>53</v>
      </c>
      <c r="D63" s="1209"/>
      <c r="E63" s="1210"/>
      <c r="F63" s="136">
        <v>11408</v>
      </c>
      <c r="G63" s="136">
        <v>13747</v>
      </c>
      <c r="H63" s="137">
        <v>16063</v>
      </c>
    </row>
    <row r="64" spans="2:8"/>
  </sheetData>
  <sheetProtection algorithmName="SHA-512" hashValue="vs3ayJsrbqD76PGPijyB1TfTjDhzUmFO3qg4WCKtSbzssUJEIXRzSL9J42Y8YSyUAZOmjZL2oCNbxKFV20c1pg==" saltValue="Mj5UX+SL9ngVT4jsPPsi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030FF-9CE3-4BA3-BC7C-B057CFD9C819}">
  <sheetPr>
    <pageSetUpPr fitToPage="1"/>
  </sheetPr>
  <dimension ref="A1:DE85"/>
  <sheetViews>
    <sheetView showGridLines="0" zoomScale="70" zoomScaleNormal="70" zoomScaleSheetLayoutView="55" workbookViewId="0"/>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628</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624</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627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622</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571</v>
      </c>
      <c r="BQ50" s="1226"/>
      <c r="BR50" s="1226"/>
      <c r="BS50" s="1226"/>
      <c r="BT50" s="1226"/>
      <c r="BU50" s="1226"/>
      <c r="BV50" s="1226"/>
      <c r="BW50" s="1226"/>
      <c r="BX50" s="1226" t="s">
        <v>572</v>
      </c>
      <c r="BY50" s="1226"/>
      <c r="BZ50" s="1226"/>
      <c r="CA50" s="1226"/>
      <c r="CB50" s="1226"/>
      <c r="CC50" s="1226"/>
      <c r="CD50" s="1226"/>
      <c r="CE50" s="1226"/>
      <c r="CF50" s="1226" t="s">
        <v>573</v>
      </c>
      <c r="CG50" s="1226"/>
      <c r="CH50" s="1226"/>
      <c r="CI50" s="1226"/>
      <c r="CJ50" s="1226"/>
      <c r="CK50" s="1226"/>
      <c r="CL50" s="1226"/>
      <c r="CM50" s="1226"/>
      <c r="CN50" s="1226" t="s">
        <v>574</v>
      </c>
      <c r="CO50" s="1226"/>
      <c r="CP50" s="1226"/>
      <c r="CQ50" s="1226"/>
      <c r="CR50" s="1226"/>
      <c r="CS50" s="1226"/>
      <c r="CT50" s="1226"/>
      <c r="CU50" s="1226"/>
      <c r="CV50" s="1226" t="s">
        <v>575</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621</v>
      </c>
      <c r="AO51" s="1225"/>
      <c r="AP51" s="1225"/>
      <c r="AQ51" s="1225"/>
      <c r="AR51" s="1225"/>
      <c r="AS51" s="1225"/>
      <c r="AT51" s="1225"/>
      <c r="AU51" s="1225"/>
      <c r="AV51" s="1225"/>
      <c r="AW51" s="1225"/>
      <c r="AX51" s="1225"/>
      <c r="AY51" s="1225"/>
      <c r="AZ51" s="1225"/>
      <c r="BA51" s="1225"/>
      <c r="BB51" s="1225" t="s">
        <v>619</v>
      </c>
      <c r="BC51" s="1225"/>
      <c r="BD51" s="1225"/>
      <c r="BE51" s="1225"/>
      <c r="BF51" s="1225"/>
      <c r="BG51" s="1225"/>
      <c r="BH51" s="1225"/>
      <c r="BI51" s="1225"/>
      <c r="BJ51" s="1225"/>
      <c r="BK51" s="1225"/>
      <c r="BL51" s="1225"/>
      <c r="BM51" s="1225"/>
      <c r="BN51" s="1225"/>
      <c r="BO51" s="1225"/>
      <c r="BP51" s="1224">
        <v>104.2</v>
      </c>
      <c r="BQ51" s="1224"/>
      <c r="BR51" s="1224"/>
      <c r="BS51" s="1224"/>
      <c r="BT51" s="1224"/>
      <c r="BU51" s="1224"/>
      <c r="BV51" s="1224"/>
      <c r="BW51" s="1224"/>
      <c r="BX51" s="1224">
        <v>108</v>
      </c>
      <c r="BY51" s="1224"/>
      <c r="BZ51" s="1224"/>
      <c r="CA51" s="1224"/>
      <c r="CB51" s="1224"/>
      <c r="CC51" s="1224"/>
      <c r="CD51" s="1224"/>
      <c r="CE51" s="1224"/>
      <c r="CF51" s="1224">
        <v>95.2</v>
      </c>
      <c r="CG51" s="1224"/>
      <c r="CH51" s="1224"/>
      <c r="CI51" s="1224"/>
      <c r="CJ51" s="1224"/>
      <c r="CK51" s="1224"/>
      <c r="CL51" s="1224"/>
      <c r="CM51" s="1224"/>
      <c r="CN51" s="1224">
        <v>79.2</v>
      </c>
      <c r="CO51" s="1224"/>
      <c r="CP51" s="1224"/>
      <c r="CQ51" s="1224"/>
      <c r="CR51" s="1224"/>
      <c r="CS51" s="1224"/>
      <c r="CT51" s="1224"/>
      <c r="CU51" s="1224"/>
      <c r="CV51" s="1224">
        <v>59.1</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626</v>
      </c>
      <c r="BC53" s="1225"/>
      <c r="BD53" s="1225"/>
      <c r="BE53" s="1225"/>
      <c r="BF53" s="1225"/>
      <c r="BG53" s="1225"/>
      <c r="BH53" s="1225"/>
      <c r="BI53" s="1225"/>
      <c r="BJ53" s="1225"/>
      <c r="BK53" s="1225"/>
      <c r="BL53" s="1225"/>
      <c r="BM53" s="1225"/>
      <c r="BN53" s="1225"/>
      <c r="BO53" s="1225"/>
      <c r="BP53" s="1224">
        <v>47.1</v>
      </c>
      <c r="BQ53" s="1224"/>
      <c r="BR53" s="1224"/>
      <c r="BS53" s="1224"/>
      <c r="BT53" s="1224"/>
      <c r="BU53" s="1224"/>
      <c r="BV53" s="1224"/>
      <c r="BW53" s="1224"/>
      <c r="BX53" s="1224">
        <v>49.8</v>
      </c>
      <c r="BY53" s="1224"/>
      <c r="BZ53" s="1224"/>
      <c r="CA53" s="1224"/>
      <c r="CB53" s="1224"/>
      <c r="CC53" s="1224"/>
      <c r="CD53" s="1224"/>
      <c r="CE53" s="1224"/>
      <c r="CF53" s="1224">
        <v>51.5</v>
      </c>
      <c r="CG53" s="1224"/>
      <c r="CH53" s="1224"/>
      <c r="CI53" s="1224"/>
      <c r="CJ53" s="1224"/>
      <c r="CK53" s="1224"/>
      <c r="CL53" s="1224"/>
      <c r="CM53" s="1224"/>
      <c r="CN53" s="1224">
        <v>53.5</v>
      </c>
      <c r="CO53" s="1224"/>
      <c r="CP53" s="1224"/>
      <c r="CQ53" s="1224"/>
      <c r="CR53" s="1224"/>
      <c r="CS53" s="1224"/>
      <c r="CT53" s="1224"/>
      <c r="CU53" s="1224"/>
      <c r="CV53" s="1224">
        <v>55.3</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620</v>
      </c>
      <c r="AO55" s="1226"/>
      <c r="AP55" s="1226"/>
      <c r="AQ55" s="1226"/>
      <c r="AR55" s="1226"/>
      <c r="AS55" s="1226"/>
      <c r="AT55" s="1226"/>
      <c r="AU55" s="1226"/>
      <c r="AV55" s="1226"/>
      <c r="AW55" s="1226"/>
      <c r="AX55" s="1226"/>
      <c r="AY55" s="1226"/>
      <c r="AZ55" s="1226"/>
      <c r="BA55" s="1226"/>
      <c r="BB55" s="1225" t="s">
        <v>619</v>
      </c>
      <c r="BC55" s="1225"/>
      <c r="BD55" s="1225"/>
      <c r="BE55" s="1225"/>
      <c r="BF55" s="1225"/>
      <c r="BG55" s="1225"/>
      <c r="BH55" s="1225"/>
      <c r="BI55" s="1225"/>
      <c r="BJ55" s="1225"/>
      <c r="BK55" s="1225"/>
      <c r="BL55" s="1225"/>
      <c r="BM55" s="1225"/>
      <c r="BN55" s="1225"/>
      <c r="BO55" s="1225"/>
      <c r="BP55" s="1224">
        <v>25.3</v>
      </c>
      <c r="BQ55" s="1224"/>
      <c r="BR55" s="1224"/>
      <c r="BS55" s="1224"/>
      <c r="BT55" s="1224"/>
      <c r="BU55" s="1224"/>
      <c r="BV55" s="1224"/>
      <c r="BW55" s="1224"/>
      <c r="BX55" s="1224">
        <v>25.5</v>
      </c>
      <c r="BY55" s="1224"/>
      <c r="BZ55" s="1224"/>
      <c r="CA55" s="1224"/>
      <c r="CB55" s="1224"/>
      <c r="CC55" s="1224"/>
      <c r="CD55" s="1224"/>
      <c r="CE55" s="1224"/>
      <c r="CF55" s="1224">
        <v>25.1</v>
      </c>
      <c r="CG55" s="1224"/>
      <c r="CH55" s="1224"/>
      <c r="CI55" s="1224"/>
      <c r="CJ55" s="1224"/>
      <c r="CK55" s="1224"/>
      <c r="CL55" s="1224"/>
      <c r="CM55" s="1224"/>
      <c r="CN55" s="1224">
        <v>18</v>
      </c>
      <c r="CO55" s="1224"/>
      <c r="CP55" s="1224"/>
      <c r="CQ55" s="1224"/>
      <c r="CR55" s="1224"/>
      <c r="CS55" s="1224"/>
      <c r="CT55" s="1224"/>
      <c r="CU55" s="1224"/>
      <c r="CV55" s="1224">
        <v>12.7</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626</v>
      </c>
      <c r="BC57" s="1225"/>
      <c r="BD57" s="1225"/>
      <c r="BE57" s="1225"/>
      <c r="BF57" s="1225"/>
      <c r="BG57" s="1225"/>
      <c r="BH57" s="1225"/>
      <c r="BI57" s="1225"/>
      <c r="BJ57" s="1225"/>
      <c r="BK57" s="1225"/>
      <c r="BL57" s="1225"/>
      <c r="BM57" s="1225"/>
      <c r="BN57" s="1225"/>
      <c r="BO57" s="1225"/>
      <c r="BP57" s="1224">
        <v>59.7</v>
      </c>
      <c r="BQ57" s="1224"/>
      <c r="BR57" s="1224"/>
      <c r="BS57" s="1224"/>
      <c r="BT57" s="1224"/>
      <c r="BU57" s="1224"/>
      <c r="BV57" s="1224"/>
      <c r="BW57" s="1224"/>
      <c r="BX57" s="1224">
        <v>60.9</v>
      </c>
      <c r="BY57" s="1224"/>
      <c r="BZ57" s="1224"/>
      <c r="CA57" s="1224"/>
      <c r="CB57" s="1224"/>
      <c r="CC57" s="1224"/>
      <c r="CD57" s="1224"/>
      <c r="CE57" s="1224"/>
      <c r="CF57" s="1224">
        <v>61</v>
      </c>
      <c r="CG57" s="1224"/>
      <c r="CH57" s="1224"/>
      <c r="CI57" s="1224"/>
      <c r="CJ57" s="1224"/>
      <c r="CK57" s="1224"/>
      <c r="CL57" s="1224"/>
      <c r="CM57" s="1224"/>
      <c r="CN57" s="1224">
        <v>62.1</v>
      </c>
      <c r="CO57" s="1224"/>
      <c r="CP57" s="1224"/>
      <c r="CQ57" s="1224"/>
      <c r="CR57" s="1224"/>
      <c r="CS57" s="1224"/>
      <c r="CT57" s="1224"/>
      <c r="CU57" s="1224"/>
      <c r="CV57" s="1224">
        <v>63.1</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625</v>
      </c>
    </row>
    <row r="64" spans="1:109" ht="13.5">
      <c r="B64" s="1218"/>
      <c r="G64" s="1254"/>
      <c r="I64" s="1256"/>
      <c r="J64" s="1256"/>
      <c r="K64" s="1256"/>
      <c r="L64" s="1256"/>
      <c r="M64" s="1256"/>
      <c r="N64" s="1255"/>
      <c r="AM64" s="1254"/>
      <c r="AN64" s="1254" t="s">
        <v>624</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623</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622</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571</v>
      </c>
      <c r="BQ72" s="1226"/>
      <c r="BR72" s="1226"/>
      <c r="BS72" s="1226"/>
      <c r="BT72" s="1226"/>
      <c r="BU72" s="1226"/>
      <c r="BV72" s="1226"/>
      <c r="BW72" s="1226"/>
      <c r="BX72" s="1226" t="s">
        <v>572</v>
      </c>
      <c r="BY72" s="1226"/>
      <c r="BZ72" s="1226"/>
      <c r="CA72" s="1226"/>
      <c r="CB72" s="1226"/>
      <c r="CC72" s="1226"/>
      <c r="CD72" s="1226"/>
      <c r="CE72" s="1226"/>
      <c r="CF72" s="1226" t="s">
        <v>573</v>
      </c>
      <c r="CG72" s="1226"/>
      <c r="CH72" s="1226"/>
      <c r="CI72" s="1226"/>
      <c r="CJ72" s="1226"/>
      <c r="CK72" s="1226"/>
      <c r="CL72" s="1226"/>
      <c r="CM72" s="1226"/>
      <c r="CN72" s="1226" t="s">
        <v>574</v>
      </c>
      <c r="CO72" s="1226"/>
      <c r="CP72" s="1226"/>
      <c r="CQ72" s="1226"/>
      <c r="CR72" s="1226"/>
      <c r="CS72" s="1226"/>
      <c r="CT72" s="1226"/>
      <c r="CU72" s="1226"/>
      <c r="CV72" s="1226" t="s">
        <v>575</v>
      </c>
      <c r="CW72" s="1226"/>
      <c r="CX72" s="1226"/>
      <c r="CY72" s="1226"/>
      <c r="CZ72" s="1226"/>
      <c r="DA72" s="1226"/>
      <c r="DB72" s="1226"/>
      <c r="DC72" s="1226"/>
    </row>
    <row r="73" spans="2:107" ht="13.5">
      <c r="B73" s="1218"/>
      <c r="G73" s="1233"/>
      <c r="H73" s="1233"/>
      <c r="I73" s="1233"/>
      <c r="J73" s="1233"/>
      <c r="K73" s="1230"/>
      <c r="L73" s="1230"/>
      <c r="M73" s="1230"/>
      <c r="N73" s="1230"/>
      <c r="AM73" s="1231"/>
      <c r="AN73" s="1225" t="s">
        <v>621</v>
      </c>
      <c r="AO73" s="1225"/>
      <c r="AP73" s="1225"/>
      <c r="AQ73" s="1225"/>
      <c r="AR73" s="1225"/>
      <c r="AS73" s="1225"/>
      <c r="AT73" s="1225"/>
      <c r="AU73" s="1225"/>
      <c r="AV73" s="1225"/>
      <c r="AW73" s="1225"/>
      <c r="AX73" s="1225"/>
      <c r="AY73" s="1225"/>
      <c r="AZ73" s="1225"/>
      <c r="BA73" s="1225"/>
      <c r="BB73" s="1225" t="s">
        <v>619</v>
      </c>
      <c r="BC73" s="1225"/>
      <c r="BD73" s="1225"/>
      <c r="BE73" s="1225"/>
      <c r="BF73" s="1225"/>
      <c r="BG73" s="1225"/>
      <c r="BH73" s="1225"/>
      <c r="BI73" s="1225"/>
      <c r="BJ73" s="1225"/>
      <c r="BK73" s="1225"/>
      <c r="BL73" s="1225"/>
      <c r="BM73" s="1225"/>
      <c r="BN73" s="1225"/>
      <c r="BO73" s="1225"/>
      <c r="BP73" s="1224">
        <v>104.2</v>
      </c>
      <c r="BQ73" s="1224"/>
      <c r="BR73" s="1224"/>
      <c r="BS73" s="1224"/>
      <c r="BT73" s="1224"/>
      <c r="BU73" s="1224"/>
      <c r="BV73" s="1224"/>
      <c r="BW73" s="1224"/>
      <c r="BX73" s="1224">
        <v>108</v>
      </c>
      <c r="BY73" s="1224"/>
      <c r="BZ73" s="1224"/>
      <c r="CA73" s="1224"/>
      <c r="CB73" s="1224"/>
      <c r="CC73" s="1224"/>
      <c r="CD73" s="1224"/>
      <c r="CE73" s="1224"/>
      <c r="CF73" s="1224">
        <v>95.2</v>
      </c>
      <c r="CG73" s="1224"/>
      <c r="CH73" s="1224"/>
      <c r="CI73" s="1224"/>
      <c r="CJ73" s="1224"/>
      <c r="CK73" s="1224"/>
      <c r="CL73" s="1224"/>
      <c r="CM73" s="1224"/>
      <c r="CN73" s="1224">
        <v>79.2</v>
      </c>
      <c r="CO73" s="1224"/>
      <c r="CP73" s="1224"/>
      <c r="CQ73" s="1224"/>
      <c r="CR73" s="1224"/>
      <c r="CS73" s="1224"/>
      <c r="CT73" s="1224"/>
      <c r="CU73" s="1224"/>
      <c r="CV73" s="1224">
        <v>59.1</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618</v>
      </c>
      <c r="BC75" s="1225"/>
      <c r="BD75" s="1225"/>
      <c r="BE75" s="1225"/>
      <c r="BF75" s="1225"/>
      <c r="BG75" s="1225"/>
      <c r="BH75" s="1225"/>
      <c r="BI75" s="1225"/>
      <c r="BJ75" s="1225"/>
      <c r="BK75" s="1225"/>
      <c r="BL75" s="1225"/>
      <c r="BM75" s="1225"/>
      <c r="BN75" s="1225"/>
      <c r="BO75" s="1225"/>
      <c r="BP75" s="1224">
        <v>8.6999999999999993</v>
      </c>
      <c r="BQ75" s="1224"/>
      <c r="BR75" s="1224"/>
      <c r="BS75" s="1224"/>
      <c r="BT75" s="1224"/>
      <c r="BU75" s="1224"/>
      <c r="BV75" s="1224"/>
      <c r="BW75" s="1224"/>
      <c r="BX75" s="1224">
        <v>8.6</v>
      </c>
      <c r="BY75" s="1224"/>
      <c r="BZ75" s="1224"/>
      <c r="CA75" s="1224"/>
      <c r="CB75" s="1224"/>
      <c r="CC75" s="1224"/>
      <c r="CD75" s="1224"/>
      <c r="CE75" s="1224"/>
      <c r="CF75" s="1224">
        <v>8.8000000000000007</v>
      </c>
      <c r="CG75" s="1224"/>
      <c r="CH75" s="1224"/>
      <c r="CI75" s="1224"/>
      <c r="CJ75" s="1224"/>
      <c r="CK75" s="1224"/>
      <c r="CL75" s="1224"/>
      <c r="CM75" s="1224"/>
      <c r="CN75" s="1224">
        <v>8.1999999999999993</v>
      </c>
      <c r="CO75" s="1224"/>
      <c r="CP75" s="1224"/>
      <c r="CQ75" s="1224"/>
      <c r="CR75" s="1224"/>
      <c r="CS75" s="1224"/>
      <c r="CT75" s="1224"/>
      <c r="CU75" s="1224"/>
      <c r="CV75" s="1224">
        <v>8.1</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620</v>
      </c>
      <c r="AO77" s="1226"/>
      <c r="AP77" s="1226"/>
      <c r="AQ77" s="1226"/>
      <c r="AR77" s="1226"/>
      <c r="AS77" s="1226"/>
      <c r="AT77" s="1226"/>
      <c r="AU77" s="1226"/>
      <c r="AV77" s="1226"/>
      <c r="AW77" s="1226"/>
      <c r="AX77" s="1226"/>
      <c r="AY77" s="1226"/>
      <c r="AZ77" s="1226"/>
      <c r="BA77" s="1226"/>
      <c r="BB77" s="1225" t="s">
        <v>619</v>
      </c>
      <c r="BC77" s="1225"/>
      <c r="BD77" s="1225"/>
      <c r="BE77" s="1225"/>
      <c r="BF77" s="1225"/>
      <c r="BG77" s="1225"/>
      <c r="BH77" s="1225"/>
      <c r="BI77" s="1225"/>
      <c r="BJ77" s="1225"/>
      <c r="BK77" s="1225"/>
      <c r="BL77" s="1225"/>
      <c r="BM77" s="1225"/>
      <c r="BN77" s="1225"/>
      <c r="BO77" s="1225"/>
      <c r="BP77" s="1224">
        <v>25.3</v>
      </c>
      <c r="BQ77" s="1224"/>
      <c r="BR77" s="1224"/>
      <c r="BS77" s="1224"/>
      <c r="BT77" s="1224"/>
      <c r="BU77" s="1224"/>
      <c r="BV77" s="1224"/>
      <c r="BW77" s="1224"/>
      <c r="BX77" s="1224">
        <v>25.5</v>
      </c>
      <c r="BY77" s="1224"/>
      <c r="BZ77" s="1224"/>
      <c r="CA77" s="1224"/>
      <c r="CB77" s="1224"/>
      <c r="CC77" s="1224"/>
      <c r="CD77" s="1224"/>
      <c r="CE77" s="1224"/>
      <c r="CF77" s="1224">
        <v>25.1</v>
      </c>
      <c r="CG77" s="1224"/>
      <c r="CH77" s="1224"/>
      <c r="CI77" s="1224"/>
      <c r="CJ77" s="1224"/>
      <c r="CK77" s="1224"/>
      <c r="CL77" s="1224"/>
      <c r="CM77" s="1224"/>
      <c r="CN77" s="1224">
        <v>18</v>
      </c>
      <c r="CO77" s="1224"/>
      <c r="CP77" s="1224"/>
      <c r="CQ77" s="1224"/>
      <c r="CR77" s="1224"/>
      <c r="CS77" s="1224"/>
      <c r="CT77" s="1224"/>
      <c r="CU77" s="1224"/>
      <c r="CV77" s="1224">
        <v>12.7</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618</v>
      </c>
      <c r="BC79" s="1225"/>
      <c r="BD79" s="1225"/>
      <c r="BE79" s="1225"/>
      <c r="BF79" s="1225"/>
      <c r="BG79" s="1225"/>
      <c r="BH79" s="1225"/>
      <c r="BI79" s="1225"/>
      <c r="BJ79" s="1225"/>
      <c r="BK79" s="1225"/>
      <c r="BL79" s="1225"/>
      <c r="BM79" s="1225"/>
      <c r="BN79" s="1225"/>
      <c r="BO79" s="1225"/>
      <c r="BP79" s="1224">
        <v>6.9</v>
      </c>
      <c r="BQ79" s="1224"/>
      <c r="BR79" s="1224"/>
      <c r="BS79" s="1224"/>
      <c r="BT79" s="1224"/>
      <c r="BU79" s="1224"/>
      <c r="BV79" s="1224"/>
      <c r="BW79" s="1224"/>
      <c r="BX79" s="1224">
        <v>6.6</v>
      </c>
      <c r="BY79" s="1224"/>
      <c r="BZ79" s="1224"/>
      <c r="CA79" s="1224"/>
      <c r="CB79" s="1224"/>
      <c r="CC79" s="1224"/>
      <c r="CD79" s="1224"/>
      <c r="CE79" s="1224"/>
      <c r="CF79" s="1224">
        <v>6.4</v>
      </c>
      <c r="CG79" s="1224"/>
      <c r="CH79" s="1224"/>
      <c r="CI79" s="1224"/>
      <c r="CJ79" s="1224"/>
      <c r="CK79" s="1224"/>
      <c r="CL79" s="1224"/>
      <c r="CM79" s="1224"/>
      <c r="CN79" s="1224">
        <v>6.6</v>
      </c>
      <c r="CO79" s="1224"/>
      <c r="CP79" s="1224"/>
      <c r="CQ79" s="1224"/>
      <c r="CR79" s="1224"/>
      <c r="CS79" s="1224"/>
      <c r="CT79" s="1224"/>
      <c r="CU79" s="1224"/>
      <c r="CV79" s="1224">
        <v>6.6</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O1qa8y0U59cpGqwmjR8W+v2EsIAIOtXnjruPE71ToEWyTyLjCFLrypnaUjyF/9peZx74dimTO4fHBEZaqoJXoA==" saltValue="MDy+ANNjEBtTmZeXmuMjBg=="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15CC3-D446-43D3-8EB5-21E627D18305}">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518</v>
      </c>
    </row>
  </sheetData>
  <sheetProtection algorithmName="SHA-512" hashValue="1voL0C9f7KpdBRpkYBlGsl0hGyJXrr4/KB2rOVVIDqgzDrMiqjibkZwSKP22MsD+oMehr4DWbcIXPpEC7bASmA==" saltValue="fkbKWIZAQ2dDPEK2Tb8a7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4F481-AE0D-4A59-A3A0-052D08F5152B}">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518</v>
      </c>
    </row>
  </sheetData>
  <sheetProtection algorithmName="SHA-512" hashValue="CvlUNBfZ/GaoRS1XPlqrc27DzYZa604JhJdO83oz0Hl/ylG+7EYSaC3Oa4eYO7zrUO/HKgto22qVviMaTzUt3A==" saltValue="q3ZTWqHuGUIv6jkEWxxzV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568</v>
      </c>
      <c r="G2" s="151"/>
      <c r="H2" s="152"/>
    </row>
    <row r="3" spans="1:8">
      <c r="A3" s="148" t="s">
        <v>561</v>
      </c>
      <c r="B3" s="153"/>
      <c r="C3" s="154"/>
      <c r="D3" s="155">
        <v>103122</v>
      </c>
      <c r="E3" s="156"/>
      <c r="F3" s="157">
        <v>54684</v>
      </c>
      <c r="G3" s="158"/>
      <c r="H3" s="159"/>
    </row>
    <row r="4" spans="1:8">
      <c r="A4" s="160"/>
      <c r="B4" s="161"/>
      <c r="C4" s="162"/>
      <c r="D4" s="163">
        <v>75021</v>
      </c>
      <c r="E4" s="164"/>
      <c r="F4" s="165">
        <v>32829</v>
      </c>
      <c r="G4" s="166"/>
      <c r="H4" s="167"/>
    </row>
    <row r="5" spans="1:8">
      <c r="A5" s="148" t="s">
        <v>563</v>
      </c>
      <c r="B5" s="153"/>
      <c r="C5" s="154"/>
      <c r="D5" s="155">
        <v>125910</v>
      </c>
      <c r="E5" s="156"/>
      <c r="F5" s="157">
        <v>62383</v>
      </c>
      <c r="G5" s="158"/>
      <c r="H5" s="159"/>
    </row>
    <row r="6" spans="1:8">
      <c r="A6" s="160"/>
      <c r="B6" s="161"/>
      <c r="C6" s="162"/>
      <c r="D6" s="163">
        <v>90639</v>
      </c>
      <c r="E6" s="164"/>
      <c r="F6" s="165">
        <v>35325</v>
      </c>
      <c r="G6" s="166"/>
      <c r="H6" s="167"/>
    </row>
    <row r="7" spans="1:8">
      <c r="A7" s="148" t="s">
        <v>564</v>
      </c>
      <c r="B7" s="153"/>
      <c r="C7" s="154"/>
      <c r="D7" s="155">
        <v>52823</v>
      </c>
      <c r="E7" s="156"/>
      <c r="F7" s="157">
        <v>63812</v>
      </c>
      <c r="G7" s="158"/>
      <c r="H7" s="159"/>
    </row>
    <row r="8" spans="1:8">
      <c r="A8" s="160"/>
      <c r="B8" s="161"/>
      <c r="C8" s="162"/>
      <c r="D8" s="163">
        <v>25243</v>
      </c>
      <c r="E8" s="164"/>
      <c r="F8" s="165">
        <v>33848</v>
      </c>
      <c r="G8" s="166"/>
      <c r="H8" s="167"/>
    </row>
    <row r="9" spans="1:8">
      <c r="A9" s="148" t="s">
        <v>565</v>
      </c>
      <c r="B9" s="153"/>
      <c r="C9" s="154"/>
      <c r="D9" s="155">
        <v>47322</v>
      </c>
      <c r="E9" s="156"/>
      <c r="F9" s="157">
        <v>54225</v>
      </c>
      <c r="G9" s="158"/>
      <c r="H9" s="159"/>
    </row>
    <row r="10" spans="1:8">
      <c r="A10" s="160"/>
      <c r="B10" s="161"/>
      <c r="C10" s="162"/>
      <c r="D10" s="163">
        <v>28936</v>
      </c>
      <c r="E10" s="164"/>
      <c r="F10" s="165">
        <v>27337</v>
      </c>
      <c r="G10" s="166"/>
      <c r="H10" s="167"/>
    </row>
    <row r="11" spans="1:8">
      <c r="A11" s="148" t="s">
        <v>566</v>
      </c>
      <c r="B11" s="153"/>
      <c r="C11" s="154"/>
      <c r="D11" s="155">
        <v>48570</v>
      </c>
      <c r="E11" s="156"/>
      <c r="F11" s="157">
        <v>54016</v>
      </c>
      <c r="G11" s="158"/>
      <c r="H11" s="159"/>
    </row>
    <row r="12" spans="1:8">
      <c r="A12" s="160"/>
      <c r="B12" s="161"/>
      <c r="C12" s="168"/>
      <c r="D12" s="163">
        <v>26050</v>
      </c>
      <c r="E12" s="164"/>
      <c r="F12" s="165">
        <v>28078</v>
      </c>
      <c r="G12" s="166"/>
      <c r="H12" s="167"/>
    </row>
    <row r="13" spans="1:8">
      <c r="A13" s="148"/>
      <c r="B13" s="153"/>
      <c r="C13" s="169"/>
      <c r="D13" s="170">
        <v>75549</v>
      </c>
      <c r="E13" s="171"/>
      <c r="F13" s="172">
        <v>57824</v>
      </c>
      <c r="G13" s="173"/>
      <c r="H13" s="159"/>
    </row>
    <row r="14" spans="1:8">
      <c r="A14" s="160"/>
      <c r="B14" s="161"/>
      <c r="C14" s="162"/>
      <c r="D14" s="163">
        <v>49178</v>
      </c>
      <c r="E14" s="164"/>
      <c r="F14" s="165">
        <v>31483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10.23</v>
      </c>
      <c r="C19" s="174">
        <f>ROUND(VALUE(SUBSTITUTE(実質収支比率等に係る経年分析!G$48,"▲","-")),2)</f>
        <v>8.25</v>
      </c>
      <c r="D19" s="174">
        <f>ROUND(VALUE(SUBSTITUTE(実質収支比率等に係る経年分析!H$48,"▲","-")),2)</f>
        <v>13.16</v>
      </c>
      <c r="E19" s="174">
        <f>ROUND(VALUE(SUBSTITUTE(実質収支比率等に係る経年分析!I$48,"▲","-")),2)</f>
        <v>16.12</v>
      </c>
      <c r="F19" s="174">
        <f>ROUND(VALUE(SUBSTITUTE(実質収支比率等に係る経年分析!J$48,"▲","-")),2)</f>
        <v>13.48</v>
      </c>
    </row>
    <row r="20" spans="1:11">
      <c r="A20" s="174" t="s">
        <v>57</v>
      </c>
      <c r="B20" s="174">
        <f>ROUND(VALUE(SUBSTITUTE(実質収支比率等に係る経年分析!F$47,"▲","-")),2)</f>
        <v>26.72</v>
      </c>
      <c r="C20" s="174">
        <f>ROUND(VALUE(SUBSTITUTE(実質収支比率等に係る経年分析!G$47,"▲","-")),2)</f>
        <v>26.69</v>
      </c>
      <c r="D20" s="174">
        <f>ROUND(VALUE(SUBSTITUTE(実質収支比率等に係る経年分析!H$47,"▲","-")),2)</f>
        <v>25.83</v>
      </c>
      <c r="E20" s="174">
        <f>ROUND(VALUE(SUBSTITUTE(実質収支比率等に係る経年分析!I$47,"▲","-")),2)</f>
        <v>24.4</v>
      </c>
      <c r="F20" s="174">
        <f>ROUND(VALUE(SUBSTITUTE(実質収支比率等に係る経年分析!J$47,"▲","-")),2)</f>
        <v>25.61</v>
      </c>
    </row>
    <row r="21" spans="1:11">
      <c r="A21" s="174" t="s">
        <v>58</v>
      </c>
      <c r="B21" s="174">
        <f>IF(ISNUMBER(VALUE(SUBSTITUTE(実質収支比率等に係る経年分析!F$49,"▲","-"))),ROUND(VALUE(SUBSTITUTE(実質収支比率等に係る経年分析!F$49,"▲","-")),2),NA())</f>
        <v>5.49</v>
      </c>
      <c r="C21" s="174">
        <f>IF(ISNUMBER(VALUE(SUBSTITUTE(実質収支比率等に係る経年分析!G$49,"▲","-"))),ROUND(VALUE(SUBSTITUTE(実質収支比率等に係る経年分析!G$49,"▲","-")),2),NA())</f>
        <v>-1.96</v>
      </c>
      <c r="D21" s="174">
        <f>IF(ISNUMBER(VALUE(SUBSTITUTE(実質収支比率等に係る経年分析!H$49,"▲","-"))),ROUND(VALUE(SUBSTITUTE(実質収支比率等に係る経年分析!H$49,"▲","-")),2),NA())</f>
        <v>7.32</v>
      </c>
      <c r="E21" s="174">
        <f>IF(ISNUMBER(VALUE(SUBSTITUTE(実質収支比率等に係る経年分析!I$49,"▲","-"))),ROUND(VALUE(SUBSTITUTE(実質収支比率等に係る経年分析!I$49,"▲","-")),2),NA())</f>
        <v>3.69</v>
      </c>
      <c r="F21" s="174">
        <f>IF(ISNUMBER(VALUE(SUBSTITUTE(実質収支比率等に係る経年分析!J$49,"▲","-"))),ROUND(VALUE(SUBSTITUTE(実質収支比率等に係る経年分析!J$49,"▲","-")),2),NA())</f>
        <v>-3.44</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0.03</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0.01</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#N/A</v>
      </c>
      <c r="G28" s="175">
        <f>IF(ROUND(VALUE(SUBSTITUTE(連結実質赤字比率に係る赤字・黒字の構成分析!H$42,"▲", "-")), 2) &gt;= 0, ABS(ROUND(VALUE(SUBSTITUTE(連結実質赤字比率に係る赤字・黒字の構成分析!H$42,"▲", "-")), 2)), NA())</f>
        <v>0</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2.2400000000000002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1.1000000000000001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0.77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0.28999999999999998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0.66</v>
      </c>
    </row>
    <row r="32" spans="1:11">
      <c r="A32" s="175" t="str">
        <f>IF(連結実質赤字比率に係る赤字・黒字の構成分析!C$38="",NA(),連結実質赤字比率に係る赤字・黒字の構成分析!C$38)</f>
        <v>港湾上屋事業特別会計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0.96</v>
      </c>
    </row>
    <row r="33" spans="1:16">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12.53</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8.27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13.47</v>
      </c>
    </row>
    <row r="36" spans="1:16">
      <c r="A36" s="175" t="str">
        <f>IF(連結実質赤字比率に係る赤字・黒字の構成分析!C$34="",NA(),連結実質赤字比率に係る赤字・黒字の構成分析!C$34)</f>
        <v>工業用水道事業会計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16.149999999999999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23.66</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4140</v>
      </c>
      <c r="E42" s="176"/>
      <c r="F42" s="176"/>
      <c r="G42" s="176">
        <f>'実質公債費比率（分子）の構造'!L$52</f>
        <v>4193</v>
      </c>
      <c r="H42" s="176"/>
      <c r="I42" s="176"/>
      <c r="J42" s="176">
        <f>'実質公債費比率（分子）の構造'!M$52</f>
        <v>4247</v>
      </c>
      <c r="K42" s="176"/>
      <c r="L42" s="176"/>
      <c r="M42" s="176">
        <f>'実質公債費比率（分子）の構造'!N$52</f>
        <v>4465</v>
      </c>
      <c r="N42" s="176"/>
      <c r="O42" s="176"/>
      <c r="P42" s="176">
        <f>'実質公債費比率（分子）の構造'!O$52</f>
        <v>4038</v>
      </c>
    </row>
    <row r="43" spans="1:16">
      <c r="A43" s="176" t="s">
        <v>66</v>
      </c>
      <c r="B43" s="176">
        <f>'実質公債費比率（分子）の構造'!K$51</f>
        <v>1</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66</v>
      </c>
      <c r="C44" s="176"/>
      <c r="D44" s="176"/>
      <c r="E44" s="176">
        <f>'実質公債費比率（分子）の構造'!L$50</f>
        <v>66</v>
      </c>
      <c r="F44" s="176"/>
      <c r="G44" s="176"/>
      <c r="H44" s="176">
        <f>'実質公債費比率（分子）の構造'!M$50</f>
        <v>64</v>
      </c>
      <c r="I44" s="176"/>
      <c r="J44" s="176"/>
      <c r="K44" s="176">
        <f>'実質公債費比率（分子）の構造'!N$50</f>
        <v>27</v>
      </c>
      <c r="L44" s="176"/>
      <c r="M44" s="176"/>
      <c r="N44" s="176">
        <f>'実質公債費比率（分子）の構造'!O$50</f>
        <v>24</v>
      </c>
      <c r="O44" s="176"/>
      <c r="P44" s="176"/>
    </row>
    <row r="45" spans="1:16">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69</v>
      </c>
      <c r="B46" s="176">
        <f>'実質公債費比率（分子）の構造'!K$48</f>
        <v>995</v>
      </c>
      <c r="C46" s="176"/>
      <c r="D46" s="176"/>
      <c r="E46" s="176">
        <f>'実質公債費比率（分子）の構造'!L$48</f>
        <v>1001</v>
      </c>
      <c r="F46" s="176"/>
      <c r="G46" s="176"/>
      <c r="H46" s="176">
        <f>'実質公債費比率（分子）の構造'!M$48</f>
        <v>896</v>
      </c>
      <c r="I46" s="176"/>
      <c r="J46" s="176"/>
      <c r="K46" s="176">
        <f>'実質公債費比率（分子）の構造'!N$48</f>
        <v>921</v>
      </c>
      <c r="L46" s="176"/>
      <c r="M46" s="176"/>
      <c r="N46" s="176">
        <f>'実質公債費比率（分子）の構造'!O$48</f>
        <v>733</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4844</v>
      </c>
      <c r="C49" s="176"/>
      <c r="D49" s="176"/>
      <c r="E49" s="176">
        <f>'実質公債費比率（分子）の構造'!L$45</f>
        <v>4844</v>
      </c>
      <c r="F49" s="176"/>
      <c r="G49" s="176"/>
      <c r="H49" s="176">
        <f>'実質公債費比率（分子）の構造'!M$45</f>
        <v>5076</v>
      </c>
      <c r="I49" s="176"/>
      <c r="J49" s="176"/>
      <c r="K49" s="176">
        <f>'実質公債費比率（分子）の構造'!N$45</f>
        <v>5035</v>
      </c>
      <c r="L49" s="176"/>
      <c r="M49" s="176"/>
      <c r="N49" s="176">
        <f>'実質公債費比率（分子）の構造'!O$45</f>
        <v>5060</v>
      </c>
      <c r="O49" s="176"/>
      <c r="P49" s="176"/>
    </row>
    <row r="50" spans="1:16">
      <c r="A50" s="176" t="s">
        <v>73</v>
      </c>
      <c r="B50" s="176" t="e">
        <f>NA()</f>
        <v>#N/A</v>
      </c>
      <c r="C50" s="176">
        <f>IF(ISNUMBER('実質公債費比率（分子）の構造'!K$53),'実質公債費比率（分子）の構造'!K$53,NA())</f>
        <v>1766</v>
      </c>
      <c r="D50" s="176" t="e">
        <f>NA()</f>
        <v>#N/A</v>
      </c>
      <c r="E50" s="176" t="e">
        <f>NA()</f>
        <v>#N/A</v>
      </c>
      <c r="F50" s="176">
        <f>IF(ISNUMBER('実質公債費比率（分子）の構造'!L$53),'実質公債費比率（分子）の構造'!L$53,NA())</f>
        <v>1718</v>
      </c>
      <c r="G50" s="176" t="e">
        <f>NA()</f>
        <v>#N/A</v>
      </c>
      <c r="H50" s="176" t="e">
        <f>NA()</f>
        <v>#N/A</v>
      </c>
      <c r="I50" s="176">
        <f>IF(ISNUMBER('実質公債費比率（分子）の構造'!M$53),'実質公債費比率（分子）の構造'!M$53,NA())</f>
        <v>1789</v>
      </c>
      <c r="J50" s="176" t="e">
        <f>NA()</f>
        <v>#N/A</v>
      </c>
      <c r="K50" s="176" t="e">
        <f>NA()</f>
        <v>#N/A</v>
      </c>
      <c r="L50" s="176">
        <f>IF(ISNUMBER('実質公債費比率（分子）の構造'!N$53),'実質公債費比率（分子）の構造'!N$53,NA())</f>
        <v>1518</v>
      </c>
      <c r="M50" s="176" t="e">
        <f>NA()</f>
        <v>#N/A</v>
      </c>
      <c r="N50" s="176" t="e">
        <f>NA()</f>
        <v>#N/A</v>
      </c>
      <c r="O50" s="176">
        <f>IF(ISNUMBER('実質公債費比率（分子）の構造'!O$53),'実質公債費比率（分子）の構造'!O$53,NA())</f>
        <v>1779</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49595</v>
      </c>
      <c r="E56" s="175"/>
      <c r="F56" s="175"/>
      <c r="G56" s="175">
        <f>'将来負担比率（分子）の構造'!J$52</f>
        <v>51586</v>
      </c>
      <c r="H56" s="175"/>
      <c r="I56" s="175"/>
      <c r="J56" s="175">
        <f>'将来負担比率（分子）の構造'!K$52</f>
        <v>50001</v>
      </c>
      <c r="K56" s="175"/>
      <c r="L56" s="175"/>
      <c r="M56" s="175">
        <f>'将来負担比率（分子）の構造'!L$52</f>
        <v>46678</v>
      </c>
      <c r="N56" s="175"/>
      <c r="O56" s="175"/>
      <c r="P56" s="175">
        <f>'将来負担比率（分子）の構造'!M$52</f>
        <v>45428</v>
      </c>
    </row>
    <row r="57" spans="1:16">
      <c r="A57" s="175" t="s">
        <v>44</v>
      </c>
      <c r="B57" s="175"/>
      <c r="C57" s="175"/>
      <c r="D57" s="175">
        <f>'将来負担比率（分子）の構造'!I$51</f>
        <v>420</v>
      </c>
      <c r="E57" s="175"/>
      <c r="F57" s="175"/>
      <c r="G57" s="175">
        <f>'将来負担比率（分子）の構造'!J$51</f>
        <v>311</v>
      </c>
      <c r="H57" s="175"/>
      <c r="I57" s="175"/>
      <c r="J57" s="175">
        <f>'将来負担比率（分子）の構造'!K$51</f>
        <v>260</v>
      </c>
      <c r="K57" s="175"/>
      <c r="L57" s="175"/>
      <c r="M57" s="175">
        <f>'将来負担比率（分子）の構造'!L$51</f>
        <v>228</v>
      </c>
      <c r="N57" s="175"/>
      <c r="O57" s="175"/>
      <c r="P57" s="175">
        <f>'将来負担比率（分子）の構造'!M$51</f>
        <v>196</v>
      </c>
    </row>
    <row r="58" spans="1:16">
      <c r="A58" s="175" t="s">
        <v>43</v>
      </c>
      <c r="B58" s="175"/>
      <c r="C58" s="175"/>
      <c r="D58" s="175">
        <f>'将来負担比率（分子）の構造'!I$50</f>
        <v>8566</v>
      </c>
      <c r="E58" s="175"/>
      <c r="F58" s="175"/>
      <c r="G58" s="175">
        <f>'将来負担比率（分子）の構造'!J$50</f>
        <v>8580</v>
      </c>
      <c r="H58" s="175"/>
      <c r="I58" s="175"/>
      <c r="J58" s="175">
        <f>'将来負担比率（分子）の構造'!K$50</f>
        <v>9016</v>
      </c>
      <c r="K58" s="175"/>
      <c r="L58" s="175"/>
      <c r="M58" s="175">
        <f>'将来負担比率（分子）の構造'!L$50</f>
        <v>11477</v>
      </c>
      <c r="N58" s="175"/>
      <c r="O58" s="175"/>
      <c r="P58" s="175">
        <f>'将来負担比率（分子）の構造'!M$50</f>
        <v>13860</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5512</v>
      </c>
      <c r="C62" s="175"/>
      <c r="D62" s="175"/>
      <c r="E62" s="175">
        <f>'将来負担比率（分子）の構造'!J$45</f>
        <v>5342</v>
      </c>
      <c r="F62" s="175"/>
      <c r="G62" s="175"/>
      <c r="H62" s="175">
        <f>'将来負担比率（分子）の構造'!K$45</f>
        <v>5746</v>
      </c>
      <c r="I62" s="175"/>
      <c r="J62" s="175"/>
      <c r="K62" s="175">
        <f>'将来負担比率（分子）の構造'!L$45</f>
        <v>5213</v>
      </c>
      <c r="L62" s="175"/>
      <c r="M62" s="175"/>
      <c r="N62" s="175">
        <f>'将来負担比率（分子）の構造'!M$45</f>
        <v>5306</v>
      </c>
      <c r="O62" s="175"/>
      <c r="P62" s="175"/>
    </row>
    <row r="63" spans="1:16">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35</v>
      </c>
      <c r="B64" s="175">
        <f>'将来負担比率（分子）の構造'!I$43</f>
        <v>13573</v>
      </c>
      <c r="C64" s="175"/>
      <c r="D64" s="175"/>
      <c r="E64" s="175">
        <f>'将来負担比率（分子）の構造'!J$43</f>
        <v>13043</v>
      </c>
      <c r="F64" s="175"/>
      <c r="G64" s="175"/>
      <c r="H64" s="175">
        <f>'将来負担比率（分子）の構造'!K$43</f>
        <v>11983</v>
      </c>
      <c r="I64" s="175"/>
      <c r="J64" s="175"/>
      <c r="K64" s="175">
        <f>'将来負担比率（分子）の構造'!L$43</f>
        <v>11644</v>
      </c>
      <c r="L64" s="175"/>
      <c r="M64" s="175"/>
      <c r="N64" s="175">
        <f>'将来負担比率（分子）の構造'!M$43</f>
        <v>11013</v>
      </c>
      <c r="O64" s="175"/>
      <c r="P64" s="175"/>
    </row>
    <row r="65" spans="1:16">
      <c r="A65" s="175" t="s">
        <v>34</v>
      </c>
      <c r="B65" s="175">
        <f>'将来負担比率（分子）の構造'!I$42</f>
        <v>203</v>
      </c>
      <c r="C65" s="175"/>
      <c r="D65" s="175"/>
      <c r="E65" s="175">
        <f>'将来負担比率（分子）の構造'!J$42</f>
        <v>139</v>
      </c>
      <c r="F65" s="175"/>
      <c r="G65" s="175"/>
      <c r="H65" s="175">
        <f>'将来負担比率（分子）の構造'!K$42</f>
        <v>76</v>
      </c>
      <c r="I65" s="175"/>
      <c r="J65" s="175"/>
      <c r="K65" s="175">
        <f>'将来負担比率（分子）の構造'!L$42</f>
        <v>24</v>
      </c>
      <c r="L65" s="175"/>
      <c r="M65" s="175"/>
      <c r="N65" s="175" t="str">
        <f>'将来負担比率（分子）の構造'!M$42</f>
        <v>-</v>
      </c>
      <c r="O65" s="175"/>
      <c r="P65" s="175"/>
    </row>
    <row r="66" spans="1:16">
      <c r="A66" s="175" t="s">
        <v>33</v>
      </c>
      <c r="B66" s="175">
        <f>'将来負担比率（分子）の構造'!I$41</f>
        <v>59729</v>
      </c>
      <c r="C66" s="175"/>
      <c r="D66" s="175"/>
      <c r="E66" s="175">
        <f>'将来負担比率（分子）の構造'!J$41</f>
        <v>63113</v>
      </c>
      <c r="F66" s="175"/>
      <c r="G66" s="175"/>
      <c r="H66" s="175">
        <f>'将来負担比率（分子）の構造'!K$41</f>
        <v>60797</v>
      </c>
      <c r="I66" s="175"/>
      <c r="J66" s="175"/>
      <c r="K66" s="175">
        <f>'将来負担比率（分子）の構造'!L$41</f>
        <v>58557</v>
      </c>
      <c r="L66" s="175"/>
      <c r="M66" s="175"/>
      <c r="N66" s="175">
        <f>'将来負担比率（分子）の構造'!M$41</f>
        <v>55406</v>
      </c>
      <c r="O66" s="175"/>
      <c r="P66" s="175"/>
    </row>
    <row r="67" spans="1:16">
      <c r="A67" s="175" t="s">
        <v>77</v>
      </c>
      <c r="B67" s="175" t="e">
        <f>NA()</f>
        <v>#N/A</v>
      </c>
      <c r="C67" s="175">
        <f>IF(ISNUMBER('将来負担比率（分子）の構造'!I$53), IF('将来負担比率（分子）の構造'!I$53 &lt; 0, 0, '将来負担比率（分子）の構造'!I$53), NA())</f>
        <v>20436</v>
      </c>
      <c r="D67" s="175" t="e">
        <f>NA()</f>
        <v>#N/A</v>
      </c>
      <c r="E67" s="175" t="e">
        <f>NA()</f>
        <v>#N/A</v>
      </c>
      <c r="F67" s="175">
        <f>IF(ISNUMBER('将来負担比率（分子）の構造'!J$53), IF('将来負担比率（分子）の構造'!J$53 &lt; 0, 0, '将来負担比率（分子）の構造'!J$53), NA())</f>
        <v>21160</v>
      </c>
      <c r="G67" s="175" t="e">
        <f>NA()</f>
        <v>#N/A</v>
      </c>
      <c r="H67" s="175" t="e">
        <f>NA()</f>
        <v>#N/A</v>
      </c>
      <c r="I67" s="175">
        <f>IF(ISNUMBER('将来負担比率（分子）の構造'!K$53), IF('将来負担比率（分子）の構造'!K$53 &lt; 0, 0, '将来負担比率（分子）の構造'!K$53), NA())</f>
        <v>19325</v>
      </c>
      <c r="J67" s="175" t="e">
        <f>NA()</f>
        <v>#N/A</v>
      </c>
      <c r="K67" s="175" t="e">
        <f>NA()</f>
        <v>#N/A</v>
      </c>
      <c r="L67" s="175">
        <f>IF(ISNUMBER('将来負担比率（分子）の構造'!L$53), IF('将来負担比率（分子）の構造'!L$53 &lt; 0, 0, '将来負担比率（分子）の構造'!L$53), NA())</f>
        <v>17053</v>
      </c>
      <c r="M67" s="175" t="e">
        <f>NA()</f>
        <v>#N/A</v>
      </c>
      <c r="N67" s="175" t="e">
        <f>NA()</f>
        <v>#N/A</v>
      </c>
      <c r="O67" s="175">
        <f>IF(ISNUMBER('将来負担比率（分子）の構造'!M$53), IF('将来負担比率（分子）の構造'!M$53 &lt; 0, 0, '将来負担比率（分子）の構造'!M$53), NA())</f>
        <v>12240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6324</v>
      </c>
      <c r="C72" s="179">
        <f>基金残高に係る経年分析!G55</f>
        <v>6324</v>
      </c>
      <c r="D72" s="179">
        <f>基金残高に係る経年分析!H55</f>
        <v>6324</v>
      </c>
    </row>
    <row r="73" spans="1:16">
      <c r="A73" s="178" t="s">
        <v>80</v>
      </c>
      <c r="B73" s="179">
        <f>基金残高に係る経年分析!F56</f>
        <v>628</v>
      </c>
      <c r="C73" s="179">
        <f>基金残高に係る経年分析!G56</f>
        <v>1128</v>
      </c>
      <c r="D73" s="179">
        <f>基金残高に係る経年分析!H56</f>
        <v>2028</v>
      </c>
    </row>
    <row r="74" spans="1:16">
      <c r="A74" s="178" t="s">
        <v>81</v>
      </c>
      <c r="B74" s="179">
        <f>基金残高に係る経年分析!F57</f>
        <v>4457</v>
      </c>
      <c r="C74" s="179">
        <f>基金残高に係る経年分析!G57</f>
        <v>6295</v>
      </c>
      <c r="D74" s="179">
        <f>基金残高に係る経年分析!H57</f>
        <v>7711</v>
      </c>
    </row>
  </sheetData>
  <sheetProtection algorithmName="SHA-512" hashValue="SJuPmsj/7DofYxpJEUxg7PBwsKsRejyeB9KzDUXrTRWzVA1l+HNE/SXR7/WlMz7/FMPxOOlQspy2pz2elncauQ==" saltValue="sw1tMYYGJ7l3Ks7lYuUqK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219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222</v>
      </c>
      <c r="S4" s="674"/>
      <c r="T4" s="674"/>
      <c r="U4" s="674"/>
      <c r="V4" s="674"/>
      <c r="W4" s="674"/>
      <c r="X4" s="674"/>
      <c r="Y4" s="675"/>
      <c r="Z4" s="673" t="s">
        <v>223</v>
      </c>
      <c r="AA4" s="674"/>
      <c r="AB4" s="674"/>
      <c r="AC4" s="675"/>
      <c r="AD4" s="673" t="s">
        <v>224</v>
      </c>
      <c r="AE4" s="674"/>
      <c r="AF4" s="674"/>
      <c r="AG4" s="674"/>
      <c r="AH4" s="674"/>
      <c r="AI4" s="674"/>
      <c r="AJ4" s="674"/>
      <c r="AK4" s="675"/>
      <c r="AL4" s="673" t="s">
        <v>223</v>
      </c>
      <c r="AM4" s="674"/>
      <c r="AN4" s="674"/>
      <c r="AO4" s="675"/>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3" t="s">
        <v>228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229</v>
      </c>
      <c r="C5" s="680"/>
      <c r="D5" s="680"/>
      <c r="E5" s="680"/>
      <c r="F5" s="680"/>
      <c r="G5" s="680"/>
      <c r="H5" s="680"/>
      <c r="I5" s="680"/>
      <c r="J5" s="680"/>
      <c r="K5" s="680"/>
      <c r="L5" s="680"/>
      <c r="M5" s="680"/>
      <c r="N5" s="680"/>
      <c r="O5" s="680"/>
      <c r="P5" s="680"/>
      <c r="Q5" s="681"/>
      <c r="R5" s="676">
        <v>15851820</v>
      </c>
      <c r="S5" s="677"/>
      <c r="T5" s="677"/>
      <c r="U5" s="677"/>
      <c r="V5" s="677"/>
      <c r="W5" s="677"/>
      <c r="X5" s="677"/>
      <c r="Y5" s="702"/>
      <c r="Z5" s="715">
        <v>35</v>
      </c>
      <c r="AA5" s="715"/>
      <c r="AB5" s="715"/>
      <c r="AC5" s="715"/>
      <c r="AD5" s="716">
        <v>15851820</v>
      </c>
      <c r="AE5" s="716"/>
      <c r="AF5" s="716"/>
      <c r="AG5" s="716"/>
      <c r="AH5" s="716"/>
      <c r="AI5" s="716"/>
      <c r="AJ5" s="716"/>
      <c r="AK5" s="716"/>
      <c r="AL5" s="703">
        <v>64.900000000000006</v>
      </c>
      <c r="AM5" s="685"/>
      <c r="AN5" s="685"/>
      <c r="AO5" s="704"/>
      <c r="AP5" s="679" t="s">
        <v>230</v>
      </c>
      <c r="AQ5" s="680"/>
      <c r="AR5" s="680"/>
      <c r="AS5" s="680"/>
      <c r="AT5" s="680"/>
      <c r="AU5" s="680"/>
      <c r="AV5" s="680"/>
      <c r="AW5" s="680"/>
      <c r="AX5" s="680"/>
      <c r="AY5" s="680"/>
      <c r="AZ5" s="680"/>
      <c r="BA5" s="680"/>
      <c r="BB5" s="680"/>
      <c r="BC5" s="680"/>
      <c r="BD5" s="680"/>
      <c r="BE5" s="680"/>
      <c r="BF5" s="681"/>
      <c r="BG5" s="621">
        <v>15847518</v>
      </c>
      <c r="BH5" s="622"/>
      <c r="BI5" s="622"/>
      <c r="BJ5" s="622"/>
      <c r="BK5" s="622"/>
      <c r="BL5" s="622"/>
      <c r="BM5" s="622"/>
      <c r="BN5" s="623"/>
      <c r="BO5" s="659">
        <v>100</v>
      </c>
      <c r="BP5" s="659"/>
      <c r="BQ5" s="659"/>
      <c r="BR5" s="659"/>
      <c r="BS5" s="660">
        <v>287836</v>
      </c>
      <c r="BT5" s="660"/>
      <c r="BU5" s="660"/>
      <c r="BV5" s="660"/>
      <c r="BW5" s="660"/>
      <c r="BX5" s="660"/>
      <c r="BY5" s="660"/>
      <c r="BZ5" s="660"/>
      <c r="CA5" s="660"/>
      <c r="CB5" s="700"/>
      <c r="CD5" s="673" t="s">
        <v>225</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223</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c r="B6" s="618" t="s">
        <v>234</v>
      </c>
      <c r="C6" s="619"/>
      <c r="D6" s="619"/>
      <c r="E6" s="619"/>
      <c r="F6" s="619"/>
      <c r="G6" s="619"/>
      <c r="H6" s="619"/>
      <c r="I6" s="619"/>
      <c r="J6" s="619"/>
      <c r="K6" s="619"/>
      <c r="L6" s="619"/>
      <c r="M6" s="619"/>
      <c r="N6" s="619"/>
      <c r="O6" s="619"/>
      <c r="P6" s="619"/>
      <c r="Q6" s="620"/>
      <c r="R6" s="621">
        <v>414142</v>
      </c>
      <c r="S6" s="622"/>
      <c r="T6" s="622"/>
      <c r="U6" s="622"/>
      <c r="V6" s="622"/>
      <c r="W6" s="622"/>
      <c r="X6" s="622"/>
      <c r="Y6" s="623"/>
      <c r="Z6" s="659">
        <v>0.9</v>
      </c>
      <c r="AA6" s="659"/>
      <c r="AB6" s="659"/>
      <c r="AC6" s="659"/>
      <c r="AD6" s="660">
        <v>414142</v>
      </c>
      <c r="AE6" s="660"/>
      <c r="AF6" s="660"/>
      <c r="AG6" s="660"/>
      <c r="AH6" s="660"/>
      <c r="AI6" s="660"/>
      <c r="AJ6" s="660"/>
      <c r="AK6" s="660"/>
      <c r="AL6" s="624">
        <v>1.7</v>
      </c>
      <c r="AM6" s="625"/>
      <c r="AN6" s="625"/>
      <c r="AO6" s="661"/>
      <c r="AP6" s="618" t="s">
        <v>235</v>
      </c>
      <c r="AQ6" s="619"/>
      <c r="AR6" s="619"/>
      <c r="AS6" s="619"/>
      <c r="AT6" s="619"/>
      <c r="AU6" s="619"/>
      <c r="AV6" s="619"/>
      <c r="AW6" s="619"/>
      <c r="AX6" s="619"/>
      <c r="AY6" s="619"/>
      <c r="AZ6" s="619"/>
      <c r="BA6" s="619"/>
      <c r="BB6" s="619"/>
      <c r="BC6" s="619"/>
      <c r="BD6" s="619"/>
      <c r="BE6" s="619"/>
      <c r="BF6" s="620"/>
      <c r="BG6" s="621">
        <v>15847518</v>
      </c>
      <c r="BH6" s="622"/>
      <c r="BI6" s="622"/>
      <c r="BJ6" s="622"/>
      <c r="BK6" s="622"/>
      <c r="BL6" s="622"/>
      <c r="BM6" s="622"/>
      <c r="BN6" s="623"/>
      <c r="BO6" s="659">
        <v>100</v>
      </c>
      <c r="BP6" s="659"/>
      <c r="BQ6" s="659"/>
      <c r="BR6" s="659"/>
      <c r="BS6" s="660">
        <v>287836</v>
      </c>
      <c r="BT6" s="660"/>
      <c r="BU6" s="660"/>
      <c r="BV6" s="660"/>
      <c r="BW6" s="660"/>
      <c r="BX6" s="660"/>
      <c r="BY6" s="660"/>
      <c r="BZ6" s="660"/>
      <c r="CA6" s="660"/>
      <c r="CB6" s="700"/>
      <c r="CD6" s="679" t="s">
        <v>236</v>
      </c>
      <c r="CE6" s="680"/>
      <c r="CF6" s="680"/>
      <c r="CG6" s="680"/>
      <c r="CH6" s="680"/>
      <c r="CI6" s="680"/>
      <c r="CJ6" s="680"/>
      <c r="CK6" s="680"/>
      <c r="CL6" s="680"/>
      <c r="CM6" s="680"/>
      <c r="CN6" s="680"/>
      <c r="CO6" s="680"/>
      <c r="CP6" s="680"/>
      <c r="CQ6" s="681"/>
      <c r="CR6" s="621">
        <v>231301</v>
      </c>
      <c r="CS6" s="622"/>
      <c r="CT6" s="622"/>
      <c r="CU6" s="622"/>
      <c r="CV6" s="622"/>
      <c r="CW6" s="622"/>
      <c r="CX6" s="622"/>
      <c r="CY6" s="623"/>
      <c r="CZ6" s="703">
        <v>0.6</v>
      </c>
      <c r="DA6" s="685"/>
      <c r="DB6" s="685"/>
      <c r="DC6" s="705"/>
      <c r="DD6" s="627" t="s">
        <v>237</v>
      </c>
      <c r="DE6" s="622"/>
      <c r="DF6" s="622"/>
      <c r="DG6" s="622"/>
      <c r="DH6" s="622"/>
      <c r="DI6" s="622"/>
      <c r="DJ6" s="622"/>
      <c r="DK6" s="622"/>
      <c r="DL6" s="622"/>
      <c r="DM6" s="622"/>
      <c r="DN6" s="622"/>
      <c r="DO6" s="622"/>
      <c r="DP6" s="623"/>
      <c r="DQ6" s="627">
        <v>231301</v>
      </c>
      <c r="DR6" s="622"/>
      <c r="DS6" s="622"/>
      <c r="DT6" s="622"/>
      <c r="DU6" s="622"/>
      <c r="DV6" s="622"/>
      <c r="DW6" s="622"/>
      <c r="DX6" s="622"/>
      <c r="DY6" s="622"/>
      <c r="DZ6" s="622"/>
      <c r="EA6" s="622"/>
      <c r="EB6" s="622"/>
      <c r="EC6" s="658"/>
    </row>
    <row r="7" spans="2:143" ht="11.25" customHeight="1">
      <c r="B7" s="618" t="s">
        <v>238</v>
      </c>
      <c r="C7" s="619"/>
      <c r="D7" s="619"/>
      <c r="E7" s="619"/>
      <c r="F7" s="619"/>
      <c r="G7" s="619"/>
      <c r="H7" s="619"/>
      <c r="I7" s="619"/>
      <c r="J7" s="619"/>
      <c r="K7" s="619"/>
      <c r="L7" s="619"/>
      <c r="M7" s="619"/>
      <c r="N7" s="619"/>
      <c r="O7" s="619"/>
      <c r="P7" s="619"/>
      <c r="Q7" s="620"/>
      <c r="R7" s="621">
        <v>10190</v>
      </c>
      <c r="S7" s="622"/>
      <c r="T7" s="622"/>
      <c r="U7" s="622"/>
      <c r="V7" s="622"/>
      <c r="W7" s="622"/>
      <c r="X7" s="622"/>
      <c r="Y7" s="623"/>
      <c r="Z7" s="659">
        <v>0</v>
      </c>
      <c r="AA7" s="659"/>
      <c r="AB7" s="659"/>
      <c r="AC7" s="659"/>
      <c r="AD7" s="660">
        <v>10190</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5574174</v>
      </c>
      <c r="BH7" s="622"/>
      <c r="BI7" s="622"/>
      <c r="BJ7" s="622"/>
      <c r="BK7" s="622"/>
      <c r="BL7" s="622"/>
      <c r="BM7" s="622"/>
      <c r="BN7" s="623"/>
      <c r="BO7" s="659">
        <v>35.200000000000003</v>
      </c>
      <c r="BP7" s="659"/>
      <c r="BQ7" s="659"/>
      <c r="BR7" s="659"/>
      <c r="BS7" s="660">
        <v>287836</v>
      </c>
      <c r="BT7" s="660"/>
      <c r="BU7" s="660"/>
      <c r="BV7" s="660"/>
      <c r="BW7" s="660"/>
      <c r="BX7" s="660"/>
      <c r="BY7" s="660"/>
      <c r="BZ7" s="660"/>
      <c r="CA7" s="660"/>
      <c r="CB7" s="700"/>
      <c r="CD7" s="618" t="s">
        <v>240</v>
      </c>
      <c r="CE7" s="619"/>
      <c r="CF7" s="619"/>
      <c r="CG7" s="619"/>
      <c r="CH7" s="619"/>
      <c r="CI7" s="619"/>
      <c r="CJ7" s="619"/>
      <c r="CK7" s="619"/>
      <c r="CL7" s="619"/>
      <c r="CM7" s="619"/>
      <c r="CN7" s="619"/>
      <c r="CO7" s="619"/>
      <c r="CP7" s="619"/>
      <c r="CQ7" s="620"/>
      <c r="CR7" s="621">
        <v>6480677</v>
      </c>
      <c r="CS7" s="622"/>
      <c r="CT7" s="622"/>
      <c r="CU7" s="622"/>
      <c r="CV7" s="622"/>
      <c r="CW7" s="622"/>
      <c r="CX7" s="622"/>
      <c r="CY7" s="623"/>
      <c r="CZ7" s="659">
        <v>15.5</v>
      </c>
      <c r="DA7" s="659"/>
      <c r="DB7" s="659"/>
      <c r="DC7" s="659"/>
      <c r="DD7" s="627">
        <v>1058046</v>
      </c>
      <c r="DE7" s="622"/>
      <c r="DF7" s="622"/>
      <c r="DG7" s="622"/>
      <c r="DH7" s="622"/>
      <c r="DI7" s="622"/>
      <c r="DJ7" s="622"/>
      <c r="DK7" s="622"/>
      <c r="DL7" s="622"/>
      <c r="DM7" s="622"/>
      <c r="DN7" s="622"/>
      <c r="DO7" s="622"/>
      <c r="DP7" s="623"/>
      <c r="DQ7" s="627">
        <v>4485401</v>
      </c>
      <c r="DR7" s="622"/>
      <c r="DS7" s="622"/>
      <c r="DT7" s="622"/>
      <c r="DU7" s="622"/>
      <c r="DV7" s="622"/>
      <c r="DW7" s="622"/>
      <c r="DX7" s="622"/>
      <c r="DY7" s="622"/>
      <c r="DZ7" s="622"/>
      <c r="EA7" s="622"/>
      <c r="EB7" s="622"/>
      <c r="EC7" s="658"/>
    </row>
    <row r="8" spans="2:143" ht="11.25" customHeight="1">
      <c r="B8" s="618" t="s">
        <v>241</v>
      </c>
      <c r="C8" s="619"/>
      <c r="D8" s="619"/>
      <c r="E8" s="619"/>
      <c r="F8" s="619"/>
      <c r="G8" s="619"/>
      <c r="H8" s="619"/>
      <c r="I8" s="619"/>
      <c r="J8" s="619"/>
      <c r="K8" s="619"/>
      <c r="L8" s="619"/>
      <c r="M8" s="619"/>
      <c r="N8" s="619"/>
      <c r="O8" s="619"/>
      <c r="P8" s="619"/>
      <c r="Q8" s="620"/>
      <c r="R8" s="621">
        <v>61073</v>
      </c>
      <c r="S8" s="622"/>
      <c r="T8" s="622"/>
      <c r="U8" s="622"/>
      <c r="V8" s="622"/>
      <c r="W8" s="622"/>
      <c r="X8" s="622"/>
      <c r="Y8" s="623"/>
      <c r="Z8" s="659">
        <v>0.1</v>
      </c>
      <c r="AA8" s="659"/>
      <c r="AB8" s="659"/>
      <c r="AC8" s="659"/>
      <c r="AD8" s="660">
        <v>61073</v>
      </c>
      <c r="AE8" s="660"/>
      <c r="AF8" s="660"/>
      <c r="AG8" s="660"/>
      <c r="AH8" s="660"/>
      <c r="AI8" s="660"/>
      <c r="AJ8" s="660"/>
      <c r="AK8" s="660"/>
      <c r="AL8" s="624">
        <v>0.2</v>
      </c>
      <c r="AM8" s="625"/>
      <c r="AN8" s="625"/>
      <c r="AO8" s="661"/>
      <c r="AP8" s="618" t="s">
        <v>242</v>
      </c>
      <c r="AQ8" s="619"/>
      <c r="AR8" s="619"/>
      <c r="AS8" s="619"/>
      <c r="AT8" s="619"/>
      <c r="AU8" s="619"/>
      <c r="AV8" s="619"/>
      <c r="AW8" s="619"/>
      <c r="AX8" s="619"/>
      <c r="AY8" s="619"/>
      <c r="AZ8" s="619"/>
      <c r="BA8" s="619"/>
      <c r="BB8" s="619"/>
      <c r="BC8" s="619"/>
      <c r="BD8" s="619"/>
      <c r="BE8" s="619"/>
      <c r="BF8" s="620"/>
      <c r="BG8" s="621">
        <v>153149</v>
      </c>
      <c r="BH8" s="622"/>
      <c r="BI8" s="622"/>
      <c r="BJ8" s="622"/>
      <c r="BK8" s="622"/>
      <c r="BL8" s="622"/>
      <c r="BM8" s="622"/>
      <c r="BN8" s="623"/>
      <c r="BO8" s="659">
        <v>1</v>
      </c>
      <c r="BP8" s="659"/>
      <c r="BQ8" s="659"/>
      <c r="BR8" s="659"/>
      <c r="BS8" s="660" t="s">
        <v>131</v>
      </c>
      <c r="BT8" s="660"/>
      <c r="BU8" s="660"/>
      <c r="BV8" s="660"/>
      <c r="BW8" s="660"/>
      <c r="BX8" s="660"/>
      <c r="BY8" s="660"/>
      <c r="BZ8" s="660"/>
      <c r="CA8" s="660"/>
      <c r="CB8" s="700"/>
      <c r="CD8" s="618" t="s">
        <v>243</v>
      </c>
      <c r="CE8" s="619"/>
      <c r="CF8" s="619"/>
      <c r="CG8" s="619"/>
      <c r="CH8" s="619"/>
      <c r="CI8" s="619"/>
      <c r="CJ8" s="619"/>
      <c r="CK8" s="619"/>
      <c r="CL8" s="619"/>
      <c r="CM8" s="619"/>
      <c r="CN8" s="619"/>
      <c r="CO8" s="619"/>
      <c r="CP8" s="619"/>
      <c r="CQ8" s="620"/>
      <c r="CR8" s="621">
        <v>15334961</v>
      </c>
      <c r="CS8" s="622"/>
      <c r="CT8" s="622"/>
      <c r="CU8" s="622"/>
      <c r="CV8" s="622"/>
      <c r="CW8" s="622"/>
      <c r="CX8" s="622"/>
      <c r="CY8" s="623"/>
      <c r="CZ8" s="659">
        <v>36.700000000000003</v>
      </c>
      <c r="DA8" s="659"/>
      <c r="DB8" s="659"/>
      <c r="DC8" s="659"/>
      <c r="DD8" s="627">
        <v>178302</v>
      </c>
      <c r="DE8" s="622"/>
      <c r="DF8" s="622"/>
      <c r="DG8" s="622"/>
      <c r="DH8" s="622"/>
      <c r="DI8" s="622"/>
      <c r="DJ8" s="622"/>
      <c r="DK8" s="622"/>
      <c r="DL8" s="622"/>
      <c r="DM8" s="622"/>
      <c r="DN8" s="622"/>
      <c r="DO8" s="622"/>
      <c r="DP8" s="623"/>
      <c r="DQ8" s="627">
        <v>8029896</v>
      </c>
      <c r="DR8" s="622"/>
      <c r="DS8" s="622"/>
      <c r="DT8" s="622"/>
      <c r="DU8" s="622"/>
      <c r="DV8" s="622"/>
      <c r="DW8" s="622"/>
      <c r="DX8" s="622"/>
      <c r="DY8" s="622"/>
      <c r="DZ8" s="622"/>
      <c r="EA8" s="622"/>
      <c r="EB8" s="622"/>
      <c r="EC8" s="658"/>
    </row>
    <row r="9" spans="2:143" ht="11.25" customHeight="1">
      <c r="B9" s="618" t="s">
        <v>244</v>
      </c>
      <c r="C9" s="619"/>
      <c r="D9" s="619"/>
      <c r="E9" s="619"/>
      <c r="F9" s="619"/>
      <c r="G9" s="619"/>
      <c r="H9" s="619"/>
      <c r="I9" s="619"/>
      <c r="J9" s="619"/>
      <c r="K9" s="619"/>
      <c r="L9" s="619"/>
      <c r="M9" s="619"/>
      <c r="N9" s="619"/>
      <c r="O9" s="619"/>
      <c r="P9" s="619"/>
      <c r="Q9" s="620"/>
      <c r="R9" s="621">
        <v>50206</v>
      </c>
      <c r="S9" s="622"/>
      <c r="T9" s="622"/>
      <c r="U9" s="622"/>
      <c r="V9" s="622"/>
      <c r="W9" s="622"/>
      <c r="X9" s="622"/>
      <c r="Y9" s="623"/>
      <c r="Z9" s="659">
        <v>0.1</v>
      </c>
      <c r="AA9" s="659"/>
      <c r="AB9" s="659"/>
      <c r="AC9" s="659"/>
      <c r="AD9" s="660">
        <v>50206</v>
      </c>
      <c r="AE9" s="660"/>
      <c r="AF9" s="660"/>
      <c r="AG9" s="660"/>
      <c r="AH9" s="660"/>
      <c r="AI9" s="660"/>
      <c r="AJ9" s="660"/>
      <c r="AK9" s="660"/>
      <c r="AL9" s="624">
        <v>0.2</v>
      </c>
      <c r="AM9" s="625"/>
      <c r="AN9" s="625"/>
      <c r="AO9" s="661"/>
      <c r="AP9" s="618" t="s">
        <v>245</v>
      </c>
      <c r="AQ9" s="619"/>
      <c r="AR9" s="619"/>
      <c r="AS9" s="619"/>
      <c r="AT9" s="619"/>
      <c r="AU9" s="619"/>
      <c r="AV9" s="619"/>
      <c r="AW9" s="619"/>
      <c r="AX9" s="619"/>
      <c r="AY9" s="619"/>
      <c r="AZ9" s="619"/>
      <c r="BA9" s="619"/>
      <c r="BB9" s="619"/>
      <c r="BC9" s="619"/>
      <c r="BD9" s="619"/>
      <c r="BE9" s="619"/>
      <c r="BF9" s="620"/>
      <c r="BG9" s="621">
        <v>4140761</v>
      </c>
      <c r="BH9" s="622"/>
      <c r="BI9" s="622"/>
      <c r="BJ9" s="622"/>
      <c r="BK9" s="622"/>
      <c r="BL9" s="622"/>
      <c r="BM9" s="622"/>
      <c r="BN9" s="623"/>
      <c r="BO9" s="659">
        <v>26.1</v>
      </c>
      <c r="BP9" s="659"/>
      <c r="BQ9" s="659"/>
      <c r="BR9" s="659"/>
      <c r="BS9" s="660" t="s">
        <v>186</v>
      </c>
      <c r="BT9" s="660"/>
      <c r="BU9" s="660"/>
      <c r="BV9" s="660"/>
      <c r="BW9" s="660"/>
      <c r="BX9" s="660"/>
      <c r="BY9" s="660"/>
      <c r="BZ9" s="660"/>
      <c r="CA9" s="660"/>
      <c r="CB9" s="700"/>
      <c r="CD9" s="618" t="s">
        <v>246</v>
      </c>
      <c r="CE9" s="619"/>
      <c r="CF9" s="619"/>
      <c r="CG9" s="619"/>
      <c r="CH9" s="619"/>
      <c r="CI9" s="619"/>
      <c r="CJ9" s="619"/>
      <c r="CK9" s="619"/>
      <c r="CL9" s="619"/>
      <c r="CM9" s="619"/>
      <c r="CN9" s="619"/>
      <c r="CO9" s="619"/>
      <c r="CP9" s="619"/>
      <c r="CQ9" s="620"/>
      <c r="CR9" s="621">
        <v>3984374</v>
      </c>
      <c r="CS9" s="622"/>
      <c r="CT9" s="622"/>
      <c r="CU9" s="622"/>
      <c r="CV9" s="622"/>
      <c r="CW9" s="622"/>
      <c r="CX9" s="622"/>
      <c r="CY9" s="623"/>
      <c r="CZ9" s="659">
        <v>9.5</v>
      </c>
      <c r="DA9" s="659"/>
      <c r="DB9" s="659"/>
      <c r="DC9" s="659"/>
      <c r="DD9" s="627">
        <v>392521</v>
      </c>
      <c r="DE9" s="622"/>
      <c r="DF9" s="622"/>
      <c r="DG9" s="622"/>
      <c r="DH9" s="622"/>
      <c r="DI9" s="622"/>
      <c r="DJ9" s="622"/>
      <c r="DK9" s="622"/>
      <c r="DL9" s="622"/>
      <c r="DM9" s="622"/>
      <c r="DN9" s="622"/>
      <c r="DO9" s="622"/>
      <c r="DP9" s="623"/>
      <c r="DQ9" s="627">
        <v>3015041</v>
      </c>
      <c r="DR9" s="622"/>
      <c r="DS9" s="622"/>
      <c r="DT9" s="622"/>
      <c r="DU9" s="622"/>
      <c r="DV9" s="622"/>
      <c r="DW9" s="622"/>
      <c r="DX9" s="622"/>
      <c r="DY9" s="622"/>
      <c r="DZ9" s="622"/>
      <c r="EA9" s="622"/>
      <c r="EB9" s="622"/>
      <c r="EC9" s="658"/>
    </row>
    <row r="10" spans="2:143" ht="11.25" customHeight="1">
      <c r="B10" s="618" t="s">
        <v>247</v>
      </c>
      <c r="C10" s="619"/>
      <c r="D10" s="619"/>
      <c r="E10" s="619"/>
      <c r="F10" s="619"/>
      <c r="G10" s="619"/>
      <c r="H10" s="619"/>
      <c r="I10" s="619"/>
      <c r="J10" s="619"/>
      <c r="K10" s="619"/>
      <c r="L10" s="619"/>
      <c r="M10" s="619"/>
      <c r="N10" s="619"/>
      <c r="O10" s="619"/>
      <c r="P10" s="619"/>
      <c r="Q10" s="620"/>
      <c r="R10" s="621" t="s">
        <v>186</v>
      </c>
      <c r="S10" s="622"/>
      <c r="T10" s="622"/>
      <c r="U10" s="622"/>
      <c r="V10" s="622"/>
      <c r="W10" s="622"/>
      <c r="X10" s="622"/>
      <c r="Y10" s="623"/>
      <c r="Z10" s="659" t="s">
        <v>237</v>
      </c>
      <c r="AA10" s="659"/>
      <c r="AB10" s="659"/>
      <c r="AC10" s="659"/>
      <c r="AD10" s="660" t="s">
        <v>186</v>
      </c>
      <c r="AE10" s="660"/>
      <c r="AF10" s="660"/>
      <c r="AG10" s="660"/>
      <c r="AH10" s="660"/>
      <c r="AI10" s="660"/>
      <c r="AJ10" s="660"/>
      <c r="AK10" s="660"/>
      <c r="AL10" s="624" t="s">
        <v>186</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251874</v>
      </c>
      <c r="BH10" s="622"/>
      <c r="BI10" s="622"/>
      <c r="BJ10" s="622"/>
      <c r="BK10" s="622"/>
      <c r="BL10" s="622"/>
      <c r="BM10" s="622"/>
      <c r="BN10" s="623"/>
      <c r="BO10" s="659">
        <v>1.6</v>
      </c>
      <c r="BP10" s="659"/>
      <c r="BQ10" s="659"/>
      <c r="BR10" s="659"/>
      <c r="BS10" s="660" t="s">
        <v>131</v>
      </c>
      <c r="BT10" s="660"/>
      <c r="BU10" s="660"/>
      <c r="BV10" s="660"/>
      <c r="BW10" s="660"/>
      <c r="BX10" s="660"/>
      <c r="BY10" s="660"/>
      <c r="BZ10" s="660"/>
      <c r="CA10" s="660"/>
      <c r="CB10" s="700"/>
      <c r="CD10" s="618" t="s">
        <v>249</v>
      </c>
      <c r="CE10" s="619"/>
      <c r="CF10" s="619"/>
      <c r="CG10" s="619"/>
      <c r="CH10" s="619"/>
      <c r="CI10" s="619"/>
      <c r="CJ10" s="619"/>
      <c r="CK10" s="619"/>
      <c r="CL10" s="619"/>
      <c r="CM10" s="619"/>
      <c r="CN10" s="619"/>
      <c r="CO10" s="619"/>
      <c r="CP10" s="619"/>
      <c r="CQ10" s="620"/>
      <c r="CR10" s="621">
        <v>54702</v>
      </c>
      <c r="CS10" s="622"/>
      <c r="CT10" s="622"/>
      <c r="CU10" s="622"/>
      <c r="CV10" s="622"/>
      <c r="CW10" s="622"/>
      <c r="CX10" s="622"/>
      <c r="CY10" s="623"/>
      <c r="CZ10" s="659">
        <v>0.1</v>
      </c>
      <c r="DA10" s="659"/>
      <c r="DB10" s="659"/>
      <c r="DC10" s="659"/>
      <c r="DD10" s="627" t="s">
        <v>186</v>
      </c>
      <c r="DE10" s="622"/>
      <c r="DF10" s="622"/>
      <c r="DG10" s="622"/>
      <c r="DH10" s="622"/>
      <c r="DI10" s="622"/>
      <c r="DJ10" s="622"/>
      <c r="DK10" s="622"/>
      <c r="DL10" s="622"/>
      <c r="DM10" s="622"/>
      <c r="DN10" s="622"/>
      <c r="DO10" s="622"/>
      <c r="DP10" s="623"/>
      <c r="DQ10" s="627">
        <v>9690</v>
      </c>
      <c r="DR10" s="622"/>
      <c r="DS10" s="622"/>
      <c r="DT10" s="622"/>
      <c r="DU10" s="622"/>
      <c r="DV10" s="622"/>
      <c r="DW10" s="622"/>
      <c r="DX10" s="622"/>
      <c r="DY10" s="622"/>
      <c r="DZ10" s="622"/>
      <c r="EA10" s="622"/>
      <c r="EB10" s="622"/>
      <c r="EC10" s="658"/>
    </row>
    <row r="11" spans="2:143" ht="11.25" customHeight="1">
      <c r="B11" s="618" t="s">
        <v>250</v>
      </c>
      <c r="C11" s="619"/>
      <c r="D11" s="619"/>
      <c r="E11" s="619"/>
      <c r="F11" s="619"/>
      <c r="G11" s="619"/>
      <c r="H11" s="619"/>
      <c r="I11" s="619"/>
      <c r="J11" s="619"/>
      <c r="K11" s="619"/>
      <c r="L11" s="619"/>
      <c r="M11" s="619"/>
      <c r="N11" s="619"/>
      <c r="O11" s="619"/>
      <c r="P11" s="619"/>
      <c r="Q11" s="620"/>
      <c r="R11" s="621">
        <v>2123941</v>
      </c>
      <c r="S11" s="622"/>
      <c r="T11" s="622"/>
      <c r="U11" s="622"/>
      <c r="V11" s="622"/>
      <c r="W11" s="622"/>
      <c r="X11" s="622"/>
      <c r="Y11" s="623"/>
      <c r="Z11" s="624">
        <v>4.7</v>
      </c>
      <c r="AA11" s="625"/>
      <c r="AB11" s="625"/>
      <c r="AC11" s="626"/>
      <c r="AD11" s="627">
        <v>2123941</v>
      </c>
      <c r="AE11" s="622"/>
      <c r="AF11" s="622"/>
      <c r="AG11" s="622"/>
      <c r="AH11" s="622"/>
      <c r="AI11" s="622"/>
      <c r="AJ11" s="622"/>
      <c r="AK11" s="623"/>
      <c r="AL11" s="624">
        <v>8.6999999999999993</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1028390</v>
      </c>
      <c r="BH11" s="622"/>
      <c r="BI11" s="622"/>
      <c r="BJ11" s="622"/>
      <c r="BK11" s="622"/>
      <c r="BL11" s="622"/>
      <c r="BM11" s="622"/>
      <c r="BN11" s="623"/>
      <c r="BO11" s="659">
        <v>6.5</v>
      </c>
      <c r="BP11" s="659"/>
      <c r="BQ11" s="659"/>
      <c r="BR11" s="659"/>
      <c r="BS11" s="660">
        <v>287836</v>
      </c>
      <c r="BT11" s="660"/>
      <c r="BU11" s="660"/>
      <c r="BV11" s="660"/>
      <c r="BW11" s="660"/>
      <c r="BX11" s="660"/>
      <c r="BY11" s="660"/>
      <c r="BZ11" s="660"/>
      <c r="CA11" s="660"/>
      <c r="CB11" s="700"/>
      <c r="CD11" s="618" t="s">
        <v>252</v>
      </c>
      <c r="CE11" s="619"/>
      <c r="CF11" s="619"/>
      <c r="CG11" s="619"/>
      <c r="CH11" s="619"/>
      <c r="CI11" s="619"/>
      <c r="CJ11" s="619"/>
      <c r="CK11" s="619"/>
      <c r="CL11" s="619"/>
      <c r="CM11" s="619"/>
      <c r="CN11" s="619"/>
      <c r="CO11" s="619"/>
      <c r="CP11" s="619"/>
      <c r="CQ11" s="620"/>
      <c r="CR11" s="621">
        <v>796941</v>
      </c>
      <c r="CS11" s="622"/>
      <c r="CT11" s="622"/>
      <c r="CU11" s="622"/>
      <c r="CV11" s="622"/>
      <c r="CW11" s="622"/>
      <c r="CX11" s="622"/>
      <c r="CY11" s="623"/>
      <c r="CZ11" s="659">
        <v>1.9</v>
      </c>
      <c r="DA11" s="659"/>
      <c r="DB11" s="659"/>
      <c r="DC11" s="659"/>
      <c r="DD11" s="627">
        <v>304479</v>
      </c>
      <c r="DE11" s="622"/>
      <c r="DF11" s="622"/>
      <c r="DG11" s="622"/>
      <c r="DH11" s="622"/>
      <c r="DI11" s="622"/>
      <c r="DJ11" s="622"/>
      <c r="DK11" s="622"/>
      <c r="DL11" s="622"/>
      <c r="DM11" s="622"/>
      <c r="DN11" s="622"/>
      <c r="DO11" s="622"/>
      <c r="DP11" s="623"/>
      <c r="DQ11" s="627">
        <v>610745</v>
      </c>
      <c r="DR11" s="622"/>
      <c r="DS11" s="622"/>
      <c r="DT11" s="622"/>
      <c r="DU11" s="622"/>
      <c r="DV11" s="622"/>
      <c r="DW11" s="622"/>
      <c r="DX11" s="622"/>
      <c r="DY11" s="622"/>
      <c r="DZ11" s="622"/>
      <c r="EA11" s="622"/>
      <c r="EB11" s="622"/>
      <c r="EC11" s="658"/>
    </row>
    <row r="12" spans="2:143" ht="11.25" customHeight="1">
      <c r="B12" s="618" t="s">
        <v>253</v>
      </c>
      <c r="C12" s="619"/>
      <c r="D12" s="619"/>
      <c r="E12" s="619"/>
      <c r="F12" s="619"/>
      <c r="G12" s="619"/>
      <c r="H12" s="619"/>
      <c r="I12" s="619"/>
      <c r="J12" s="619"/>
      <c r="K12" s="619"/>
      <c r="L12" s="619"/>
      <c r="M12" s="619"/>
      <c r="N12" s="619"/>
      <c r="O12" s="619"/>
      <c r="P12" s="619"/>
      <c r="Q12" s="620"/>
      <c r="R12" s="621">
        <v>13176</v>
      </c>
      <c r="S12" s="622"/>
      <c r="T12" s="622"/>
      <c r="U12" s="622"/>
      <c r="V12" s="622"/>
      <c r="W12" s="622"/>
      <c r="X12" s="622"/>
      <c r="Y12" s="623"/>
      <c r="Z12" s="659">
        <v>0</v>
      </c>
      <c r="AA12" s="659"/>
      <c r="AB12" s="659"/>
      <c r="AC12" s="659"/>
      <c r="AD12" s="660">
        <v>13176</v>
      </c>
      <c r="AE12" s="660"/>
      <c r="AF12" s="660"/>
      <c r="AG12" s="660"/>
      <c r="AH12" s="660"/>
      <c r="AI12" s="660"/>
      <c r="AJ12" s="660"/>
      <c r="AK12" s="660"/>
      <c r="AL12" s="624">
        <v>0.1</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9287789</v>
      </c>
      <c r="BH12" s="622"/>
      <c r="BI12" s="622"/>
      <c r="BJ12" s="622"/>
      <c r="BK12" s="622"/>
      <c r="BL12" s="622"/>
      <c r="BM12" s="622"/>
      <c r="BN12" s="623"/>
      <c r="BO12" s="659">
        <v>58.6</v>
      </c>
      <c r="BP12" s="659"/>
      <c r="BQ12" s="659"/>
      <c r="BR12" s="659"/>
      <c r="BS12" s="660" t="s">
        <v>237</v>
      </c>
      <c r="BT12" s="660"/>
      <c r="BU12" s="660"/>
      <c r="BV12" s="660"/>
      <c r="BW12" s="660"/>
      <c r="BX12" s="660"/>
      <c r="BY12" s="660"/>
      <c r="BZ12" s="660"/>
      <c r="CA12" s="660"/>
      <c r="CB12" s="700"/>
      <c r="CD12" s="618" t="s">
        <v>255</v>
      </c>
      <c r="CE12" s="619"/>
      <c r="CF12" s="619"/>
      <c r="CG12" s="619"/>
      <c r="CH12" s="619"/>
      <c r="CI12" s="619"/>
      <c r="CJ12" s="619"/>
      <c r="CK12" s="619"/>
      <c r="CL12" s="619"/>
      <c r="CM12" s="619"/>
      <c r="CN12" s="619"/>
      <c r="CO12" s="619"/>
      <c r="CP12" s="619"/>
      <c r="CQ12" s="620"/>
      <c r="CR12" s="621">
        <v>1466849</v>
      </c>
      <c r="CS12" s="622"/>
      <c r="CT12" s="622"/>
      <c r="CU12" s="622"/>
      <c r="CV12" s="622"/>
      <c r="CW12" s="622"/>
      <c r="CX12" s="622"/>
      <c r="CY12" s="623"/>
      <c r="CZ12" s="659">
        <v>3.5</v>
      </c>
      <c r="DA12" s="659"/>
      <c r="DB12" s="659"/>
      <c r="DC12" s="659"/>
      <c r="DD12" s="627">
        <v>49536</v>
      </c>
      <c r="DE12" s="622"/>
      <c r="DF12" s="622"/>
      <c r="DG12" s="622"/>
      <c r="DH12" s="622"/>
      <c r="DI12" s="622"/>
      <c r="DJ12" s="622"/>
      <c r="DK12" s="622"/>
      <c r="DL12" s="622"/>
      <c r="DM12" s="622"/>
      <c r="DN12" s="622"/>
      <c r="DO12" s="622"/>
      <c r="DP12" s="623"/>
      <c r="DQ12" s="627">
        <v>586732</v>
      </c>
      <c r="DR12" s="622"/>
      <c r="DS12" s="622"/>
      <c r="DT12" s="622"/>
      <c r="DU12" s="622"/>
      <c r="DV12" s="622"/>
      <c r="DW12" s="622"/>
      <c r="DX12" s="622"/>
      <c r="DY12" s="622"/>
      <c r="DZ12" s="622"/>
      <c r="EA12" s="622"/>
      <c r="EB12" s="622"/>
      <c r="EC12" s="658"/>
    </row>
    <row r="13" spans="2:143" ht="11.25" customHeight="1">
      <c r="B13" s="618" t="s">
        <v>256</v>
      </c>
      <c r="C13" s="619"/>
      <c r="D13" s="619"/>
      <c r="E13" s="619"/>
      <c r="F13" s="619"/>
      <c r="G13" s="619"/>
      <c r="H13" s="619"/>
      <c r="I13" s="619"/>
      <c r="J13" s="619"/>
      <c r="K13" s="619"/>
      <c r="L13" s="619"/>
      <c r="M13" s="619"/>
      <c r="N13" s="619"/>
      <c r="O13" s="619"/>
      <c r="P13" s="619"/>
      <c r="Q13" s="620"/>
      <c r="R13" s="621" t="s">
        <v>186</v>
      </c>
      <c r="S13" s="622"/>
      <c r="T13" s="622"/>
      <c r="U13" s="622"/>
      <c r="V13" s="622"/>
      <c r="W13" s="622"/>
      <c r="X13" s="622"/>
      <c r="Y13" s="623"/>
      <c r="Z13" s="659" t="s">
        <v>186</v>
      </c>
      <c r="AA13" s="659"/>
      <c r="AB13" s="659"/>
      <c r="AC13" s="659"/>
      <c r="AD13" s="660" t="s">
        <v>186</v>
      </c>
      <c r="AE13" s="660"/>
      <c r="AF13" s="660"/>
      <c r="AG13" s="660"/>
      <c r="AH13" s="660"/>
      <c r="AI13" s="660"/>
      <c r="AJ13" s="660"/>
      <c r="AK13" s="660"/>
      <c r="AL13" s="624" t="s">
        <v>237</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9211358</v>
      </c>
      <c r="BH13" s="622"/>
      <c r="BI13" s="622"/>
      <c r="BJ13" s="622"/>
      <c r="BK13" s="622"/>
      <c r="BL13" s="622"/>
      <c r="BM13" s="622"/>
      <c r="BN13" s="623"/>
      <c r="BO13" s="659">
        <v>58.1</v>
      </c>
      <c r="BP13" s="659"/>
      <c r="BQ13" s="659"/>
      <c r="BR13" s="659"/>
      <c r="BS13" s="660" t="s">
        <v>186</v>
      </c>
      <c r="BT13" s="660"/>
      <c r="BU13" s="660"/>
      <c r="BV13" s="660"/>
      <c r="BW13" s="660"/>
      <c r="BX13" s="660"/>
      <c r="BY13" s="660"/>
      <c r="BZ13" s="660"/>
      <c r="CA13" s="660"/>
      <c r="CB13" s="700"/>
      <c r="CD13" s="618" t="s">
        <v>258</v>
      </c>
      <c r="CE13" s="619"/>
      <c r="CF13" s="619"/>
      <c r="CG13" s="619"/>
      <c r="CH13" s="619"/>
      <c r="CI13" s="619"/>
      <c r="CJ13" s="619"/>
      <c r="CK13" s="619"/>
      <c r="CL13" s="619"/>
      <c r="CM13" s="619"/>
      <c r="CN13" s="619"/>
      <c r="CO13" s="619"/>
      <c r="CP13" s="619"/>
      <c r="CQ13" s="620"/>
      <c r="CR13" s="621">
        <v>2994649</v>
      </c>
      <c r="CS13" s="622"/>
      <c r="CT13" s="622"/>
      <c r="CU13" s="622"/>
      <c r="CV13" s="622"/>
      <c r="CW13" s="622"/>
      <c r="CX13" s="622"/>
      <c r="CY13" s="623"/>
      <c r="CZ13" s="659">
        <v>7.2</v>
      </c>
      <c r="DA13" s="659"/>
      <c r="DB13" s="659"/>
      <c r="DC13" s="659"/>
      <c r="DD13" s="627">
        <v>1445973</v>
      </c>
      <c r="DE13" s="622"/>
      <c r="DF13" s="622"/>
      <c r="DG13" s="622"/>
      <c r="DH13" s="622"/>
      <c r="DI13" s="622"/>
      <c r="DJ13" s="622"/>
      <c r="DK13" s="622"/>
      <c r="DL13" s="622"/>
      <c r="DM13" s="622"/>
      <c r="DN13" s="622"/>
      <c r="DO13" s="622"/>
      <c r="DP13" s="623"/>
      <c r="DQ13" s="627">
        <v>2040997</v>
      </c>
      <c r="DR13" s="622"/>
      <c r="DS13" s="622"/>
      <c r="DT13" s="622"/>
      <c r="DU13" s="622"/>
      <c r="DV13" s="622"/>
      <c r="DW13" s="622"/>
      <c r="DX13" s="622"/>
      <c r="DY13" s="622"/>
      <c r="DZ13" s="622"/>
      <c r="EA13" s="622"/>
      <c r="EB13" s="622"/>
      <c r="EC13" s="658"/>
    </row>
    <row r="14" spans="2:143" ht="11.25" customHeight="1">
      <c r="B14" s="618" t="s">
        <v>259</v>
      </c>
      <c r="C14" s="619"/>
      <c r="D14" s="619"/>
      <c r="E14" s="619"/>
      <c r="F14" s="619"/>
      <c r="G14" s="619"/>
      <c r="H14" s="619"/>
      <c r="I14" s="619"/>
      <c r="J14" s="619"/>
      <c r="K14" s="619"/>
      <c r="L14" s="619"/>
      <c r="M14" s="619"/>
      <c r="N14" s="619"/>
      <c r="O14" s="619"/>
      <c r="P14" s="619"/>
      <c r="Q14" s="620"/>
      <c r="R14" s="621" t="s">
        <v>237</v>
      </c>
      <c r="S14" s="622"/>
      <c r="T14" s="622"/>
      <c r="U14" s="622"/>
      <c r="V14" s="622"/>
      <c r="W14" s="622"/>
      <c r="X14" s="622"/>
      <c r="Y14" s="623"/>
      <c r="Z14" s="659" t="s">
        <v>237</v>
      </c>
      <c r="AA14" s="659"/>
      <c r="AB14" s="659"/>
      <c r="AC14" s="659"/>
      <c r="AD14" s="660" t="s">
        <v>237</v>
      </c>
      <c r="AE14" s="660"/>
      <c r="AF14" s="660"/>
      <c r="AG14" s="660"/>
      <c r="AH14" s="660"/>
      <c r="AI14" s="660"/>
      <c r="AJ14" s="660"/>
      <c r="AK14" s="660"/>
      <c r="AL14" s="624" t="s">
        <v>131</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360719</v>
      </c>
      <c r="BH14" s="622"/>
      <c r="BI14" s="622"/>
      <c r="BJ14" s="622"/>
      <c r="BK14" s="622"/>
      <c r="BL14" s="622"/>
      <c r="BM14" s="622"/>
      <c r="BN14" s="623"/>
      <c r="BO14" s="659">
        <v>2.2999999999999998</v>
      </c>
      <c r="BP14" s="659"/>
      <c r="BQ14" s="659"/>
      <c r="BR14" s="659"/>
      <c r="BS14" s="660" t="s">
        <v>237</v>
      </c>
      <c r="BT14" s="660"/>
      <c r="BU14" s="660"/>
      <c r="BV14" s="660"/>
      <c r="BW14" s="660"/>
      <c r="BX14" s="660"/>
      <c r="BY14" s="660"/>
      <c r="BZ14" s="660"/>
      <c r="CA14" s="660"/>
      <c r="CB14" s="700"/>
      <c r="CD14" s="618" t="s">
        <v>261</v>
      </c>
      <c r="CE14" s="619"/>
      <c r="CF14" s="619"/>
      <c r="CG14" s="619"/>
      <c r="CH14" s="619"/>
      <c r="CI14" s="619"/>
      <c r="CJ14" s="619"/>
      <c r="CK14" s="619"/>
      <c r="CL14" s="619"/>
      <c r="CM14" s="619"/>
      <c r="CN14" s="619"/>
      <c r="CO14" s="619"/>
      <c r="CP14" s="619"/>
      <c r="CQ14" s="620"/>
      <c r="CR14" s="621">
        <v>1302507</v>
      </c>
      <c r="CS14" s="622"/>
      <c r="CT14" s="622"/>
      <c r="CU14" s="622"/>
      <c r="CV14" s="622"/>
      <c r="CW14" s="622"/>
      <c r="CX14" s="622"/>
      <c r="CY14" s="623"/>
      <c r="CZ14" s="659">
        <v>3.1</v>
      </c>
      <c r="DA14" s="659"/>
      <c r="DB14" s="659"/>
      <c r="DC14" s="659"/>
      <c r="DD14" s="627">
        <v>90873</v>
      </c>
      <c r="DE14" s="622"/>
      <c r="DF14" s="622"/>
      <c r="DG14" s="622"/>
      <c r="DH14" s="622"/>
      <c r="DI14" s="622"/>
      <c r="DJ14" s="622"/>
      <c r="DK14" s="622"/>
      <c r="DL14" s="622"/>
      <c r="DM14" s="622"/>
      <c r="DN14" s="622"/>
      <c r="DO14" s="622"/>
      <c r="DP14" s="623"/>
      <c r="DQ14" s="627">
        <v>1239738</v>
      </c>
      <c r="DR14" s="622"/>
      <c r="DS14" s="622"/>
      <c r="DT14" s="622"/>
      <c r="DU14" s="622"/>
      <c r="DV14" s="622"/>
      <c r="DW14" s="622"/>
      <c r="DX14" s="622"/>
      <c r="DY14" s="622"/>
      <c r="DZ14" s="622"/>
      <c r="EA14" s="622"/>
      <c r="EB14" s="622"/>
      <c r="EC14" s="658"/>
    </row>
    <row r="15" spans="2:143" ht="11.25" customHeight="1">
      <c r="B15" s="618" t="s">
        <v>262</v>
      </c>
      <c r="C15" s="619"/>
      <c r="D15" s="619"/>
      <c r="E15" s="619"/>
      <c r="F15" s="619"/>
      <c r="G15" s="619"/>
      <c r="H15" s="619"/>
      <c r="I15" s="619"/>
      <c r="J15" s="619"/>
      <c r="K15" s="619"/>
      <c r="L15" s="619"/>
      <c r="M15" s="619"/>
      <c r="N15" s="619"/>
      <c r="O15" s="619"/>
      <c r="P15" s="619"/>
      <c r="Q15" s="620"/>
      <c r="R15" s="621" t="s">
        <v>237</v>
      </c>
      <c r="S15" s="622"/>
      <c r="T15" s="622"/>
      <c r="U15" s="622"/>
      <c r="V15" s="622"/>
      <c r="W15" s="622"/>
      <c r="X15" s="622"/>
      <c r="Y15" s="623"/>
      <c r="Z15" s="659" t="s">
        <v>186</v>
      </c>
      <c r="AA15" s="659"/>
      <c r="AB15" s="659"/>
      <c r="AC15" s="659"/>
      <c r="AD15" s="660" t="s">
        <v>237</v>
      </c>
      <c r="AE15" s="660"/>
      <c r="AF15" s="660"/>
      <c r="AG15" s="660"/>
      <c r="AH15" s="660"/>
      <c r="AI15" s="660"/>
      <c r="AJ15" s="660"/>
      <c r="AK15" s="660"/>
      <c r="AL15" s="624" t="s">
        <v>186</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624836</v>
      </c>
      <c r="BH15" s="622"/>
      <c r="BI15" s="622"/>
      <c r="BJ15" s="622"/>
      <c r="BK15" s="622"/>
      <c r="BL15" s="622"/>
      <c r="BM15" s="622"/>
      <c r="BN15" s="623"/>
      <c r="BO15" s="659">
        <v>3.9</v>
      </c>
      <c r="BP15" s="659"/>
      <c r="BQ15" s="659"/>
      <c r="BR15" s="659"/>
      <c r="BS15" s="660" t="s">
        <v>186</v>
      </c>
      <c r="BT15" s="660"/>
      <c r="BU15" s="660"/>
      <c r="BV15" s="660"/>
      <c r="BW15" s="660"/>
      <c r="BX15" s="660"/>
      <c r="BY15" s="660"/>
      <c r="BZ15" s="660"/>
      <c r="CA15" s="660"/>
      <c r="CB15" s="700"/>
      <c r="CD15" s="618" t="s">
        <v>264</v>
      </c>
      <c r="CE15" s="619"/>
      <c r="CF15" s="619"/>
      <c r="CG15" s="619"/>
      <c r="CH15" s="619"/>
      <c r="CI15" s="619"/>
      <c r="CJ15" s="619"/>
      <c r="CK15" s="619"/>
      <c r="CL15" s="619"/>
      <c r="CM15" s="619"/>
      <c r="CN15" s="619"/>
      <c r="CO15" s="619"/>
      <c r="CP15" s="619"/>
      <c r="CQ15" s="620"/>
      <c r="CR15" s="621">
        <v>3838309</v>
      </c>
      <c r="CS15" s="622"/>
      <c r="CT15" s="622"/>
      <c r="CU15" s="622"/>
      <c r="CV15" s="622"/>
      <c r="CW15" s="622"/>
      <c r="CX15" s="622"/>
      <c r="CY15" s="623"/>
      <c r="CZ15" s="659">
        <v>9.1999999999999993</v>
      </c>
      <c r="DA15" s="659"/>
      <c r="DB15" s="659"/>
      <c r="DC15" s="659"/>
      <c r="DD15" s="627">
        <v>532251</v>
      </c>
      <c r="DE15" s="622"/>
      <c r="DF15" s="622"/>
      <c r="DG15" s="622"/>
      <c r="DH15" s="622"/>
      <c r="DI15" s="622"/>
      <c r="DJ15" s="622"/>
      <c r="DK15" s="622"/>
      <c r="DL15" s="622"/>
      <c r="DM15" s="622"/>
      <c r="DN15" s="622"/>
      <c r="DO15" s="622"/>
      <c r="DP15" s="623"/>
      <c r="DQ15" s="627">
        <v>3286524</v>
      </c>
      <c r="DR15" s="622"/>
      <c r="DS15" s="622"/>
      <c r="DT15" s="622"/>
      <c r="DU15" s="622"/>
      <c r="DV15" s="622"/>
      <c r="DW15" s="622"/>
      <c r="DX15" s="622"/>
      <c r="DY15" s="622"/>
      <c r="DZ15" s="622"/>
      <c r="EA15" s="622"/>
      <c r="EB15" s="622"/>
      <c r="EC15" s="658"/>
    </row>
    <row r="16" spans="2:143" ht="11.25" customHeight="1">
      <c r="B16" s="618" t="s">
        <v>265</v>
      </c>
      <c r="C16" s="619"/>
      <c r="D16" s="619"/>
      <c r="E16" s="619"/>
      <c r="F16" s="619"/>
      <c r="G16" s="619"/>
      <c r="H16" s="619"/>
      <c r="I16" s="619"/>
      <c r="J16" s="619"/>
      <c r="K16" s="619"/>
      <c r="L16" s="619"/>
      <c r="M16" s="619"/>
      <c r="N16" s="619"/>
      <c r="O16" s="619"/>
      <c r="P16" s="619"/>
      <c r="Q16" s="620"/>
      <c r="R16" s="621">
        <v>26971</v>
      </c>
      <c r="S16" s="622"/>
      <c r="T16" s="622"/>
      <c r="U16" s="622"/>
      <c r="V16" s="622"/>
      <c r="W16" s="622"/>
      <c r="X16" s="622"/>
      <c r="Y16" s="623"/>
      <c r="Z16" s="659">
        <v>0.1</v>
      </c>
      <c r="AA16" s="659"/>
      <c r="AB16" s="659"/>
      <c r="AC16" s="659"/>
      <c r="AD16" s="660">
        <v>26971</v>
      </c>
      <c r="AE16" s="660"/>
      <c r="AF16" s="660"/>
      <c r="AG16" s="660"/>
      <c r="AH16" s="660"/>
      <c r="AI16" s="660"/>
      <c r="AJ16" s="660"/>
      <c r="AK16" s="660"/>
      <c r="AL16" s="624">
        <v>0.1</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186</v>
      </c>
      <c r="BH16" s="622"/>
      <c r="BI16" s="622"/>
      <c r="BJ16" s="622"/>
      <c r="BK16" s="622"/>
      <c r="BL16" s="622"/>
      <c r="BM16" s="622"/>
      <c r="BN16" s="623"/>
      <c r="BO16" s="659" t="s">
        <v>186</v>
      </c>
      <c r="BP16" s="659"/>
      <c r="BQ16" s="659"/>
      <c r="BR16" s="659"/>
      <c r="BS16" s="660" t="s">
        <v>186</v>
      </c>
      <c r="BT16" s="660"/>
      <c r="BU16" s="660"/>
      <c r="BV16" s="660"/>
      <c r="BW16" s="660"/>
      <c r="BX16" s="660"/>
      <c r="BY16" s="660"/>
      <c r="BZ16" s="660"/>
      <c r="CA16" s="660"/>
      <c r="CB16" s="700"/>
      <c r="CD16" s="618" t="s">
        <v>267</v>
      </c>
      <c r="CE16" s="619"/>
      <c r="CF16" s="619"/>
      <c r="CG16" s="619"/>
      <c r="CH16" s="619"/>
      <c r="CI16" s="619"/>
      <c r="CJ16" s="619"/>
      <c r="CK16" s="619"/>
      <c r="CL16" s="619"/>
      <c r="CM16" s="619"/>
      <c r="CN16" s="619"/>
      <c r="CO16" s="619"/>
      <c r="CP16" s="619"/>
      <c r="CQ16" s="620"/>
      <c r="CR16" s="621">
        <v>223521</v>
      </c>
      <c r="CS16" s="622"/>
      <c r="CT16" s="622"/>
      <c r="CU16" s="622"/>
      <c r="CV16" s="622"/>
      <c r="CW16" s="622"/>
      <c r="CX16" s="622"/>
      <c r="CY16" s="623"/>
      <c r="CZ16" s="659">
        <v>0.5</v>
      </c>
      <c r="DA16" s="659"/>
      <c r="DB16" s="659"/>
      <c r="DC16" s="659"/>
      <c r="DD16" s="627" t="s">
        <v>186</v>
      </c>
      <c r="DE16" s="622"/>
      <c r="DF16" s="622"/>
      <c r="DG16" s="622"/>
      <c r="DH16" s="622"/>
      <c r="DI16" s="622"/>
      <c r="DJ16" s="622"/>
      <c r="DK16" s="622"/>
      <c r="DL16" s="622"/>
      <c r="DM16" s="622"/>
      <c r="DN16" s="622"/>
      <c r="DO16" s="622"/>
      <c r="DP16" s="623"/>
      <c r="DQ16" s="627">
        <v>23243</v>
      </c>
      <c r="DR16" s="622"/>
      <c r="DS16" s="622"/>
      <c r="DT16" s="622"/>
      <c r="DU16" s="622"/>
      <c r="DV16" s="622"/>
      <c r="DW16" s="622"/>
      <c r="DX16" s="622"/>
      <c r="DY16" s="622"/>
      <c r="DZ16" s="622"/>
      <c r="EA16" s="622"/>
      <c r="EB16" s="622"/>
      <c r="EC16" s="658"/>
    </row>
    <row r="17" spans="2:133" ht="11.25" customHeight="1">
      <c r="B17" s="618" t="s">
        <v>268</v>
      </c>
      <c r="C17" s="619"/>
      <c r="D17" s="619"/>
      <c r="E17" s="619"/>
      <c r="F17" s="619"/>
      <c r="G17" s="619"/>
      <c r="H17" s="619"/>
      <c r="I17" s="619"/>
      <c r="J17" s="619"/>
      <c r="K17" s="619"/>
      <c r="L17" s="619"/>
      <c r="M17" s="619"/>
      <c r="N17" s="619"/>
      <c r="O17" s="619"/>
      <c r="P17" s="619"/>
      <c r="Q17" s="620"/>
      <c r="R17" s="621">
        <v>259715</v>
      </c>
      <c r="S17" s="622"/>
      <c r="T17" s="622"/>
      <c r="U17" s="622"/>
      <c r="V17" s="622"/>
      <c r="W17" s="622"/>
      <c r="X17" s="622"/>
      <c r="Y17" s="623"/>
      <c r="Z17" s="659">
        <v>0.6</v>
      </c>
      <c r="AA17" s="659"/>
      <c r="AB17" s="659"/>
      <c r="AC17" s="659"/>
      <c r="AD17" s="660">
        <v>259715</v>
      </c>
      <c r="AE17" s="660"/>
      <c r="AF17" s="660"/>
      <c r="AG17" s="660"/>
      <c r="AH17" s="660"/>
      <c r="AI17" s="660"/>
      <c r="AJ17" s="660"/>
      <c r="AK17" s="660"/>
      <c r="AL17" s="624">
        <v>1.1000000000000001</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131</v>
      </c>
      <c r="BH17" s="622"/>
      <c r="BI17" s="622"/>
      <c r="BJ17" s="622"/>
      <c r="BK17" s="622"/>
      <c r="BL17" s="622"/>
      <c r="BM17" s="622"/>
      <c r="BN17" s="623"/>
      <c r="BO17" s="659" t="s">
        <v>131</v>
      </c>
      <c r="BP17" s="659"/>
      <c r="BQ17" s="659"/>
      <c r="BR17" s="659"/>
      <c r="BS17" s="660" t="s">
        <v>237</v>
      </c>
      <c r="BT17" s="660"/>
      <c r="BU17" s="660"/>
      <c r="BV17" s="660"/>
      <c r="BW17" s="660"/>
      <c r="BX17" s="660"/>
      <c r="BY17" s="660"/>
      <c r="BZ17" s="660"/>
      <c r="CA17" s="660"/>
      <c r="CB17" s="700"/>
      <c r="CD17" s="618" t="s">
        <v>270</v>
      </c>
      <c r="CE17" s="619"/>
      <c r="CF17" s="619"/>
      <c r="CG17" s="619"/>
      <c r="CH17" s="619"/>
      <c r="CI17" s="619"/>
      <c r="CJ17" s="619"/>
      <c r="CK17" s="619"/>
      <c r="CL17" s="619"/>
      <c r="CM17" s="619"/>
      <c r="CN17" s="619"/>
      <c r="CO17" s="619"/>
      <c r="CP17" s="619"/>
      <c r="CQ17" s="620"/>
      <c r="CR17" s="621">
        <v>5059935</v>
      </c>
      <c r="CS17" s="622"/>
      <c r="CT17" s="622"/>
      <c r="CU17" s="622"/>
      <c r="CV17" s="622"/>
      <c r="CW17" s="622"/>
      <c r="CX17" s="622"/>
      <c r="CY17" s="623"/>
      <c r="CZ17" s="659">
        <v>12.1</v>
      </c>
      <c r="DA17" s="659"/>
      <c r="DB17" s="659"/>
      <c r="DC17" s="659"/>
      <c r="DD17" s="627" t="s">
        <v>186</v>
      </c>
      <c r="DE17" s="622"/>
      <c r="DF17" s="622"/>
      <c r="DG17" s="622"/>
      <c r="DH17" s="622"/>
      <c r="DI17" s="622"/>
      <c r="DJ17" s="622"/>
      <c r="DK17" s="622"/>
      <c r="DL17" s="622"/>
      <c r="DM17" s="622"/>
      <c r="DN17" s="622"/>
      <c r="DO17" s="622"/>
      <c r="DP17" s="623"/>
      <c r="DQ17" s="627">
        <v>5013235</v>
      </c>
      <c r="DR17" s="622"/>
      <c r="DS17" s="622"/>
      <c r="DT17" s="622"/>
      <c r="DU17" s="622"/>
      <c r="DV17" s="622"/>
      <c r="DW17" s="622"/>
      <c r="DX17" s="622"/>
      <c r="DY17" s="622"/>
      <c r="DZ17" s="622"/>
      <c r="EA17" s="622"/>
      <c r="EB17" s="622"/>
      <c r="EC17" s="658"/>
    </row>
    <row r="18" spans="2:133" ht="11.25" customHeight="1">
      <c r="B18" s="618" t="s">
        <v>271</v>
      </c>
      <c r="C18" s="619"/>
      <c r="D18" s="619"/>
      <c r="E18" s="619"/>
      <c r="F18" s="619"/>
      <c r="G18" s="619"/>
      <c r="H18" s="619"/>
      <c r="I18" s="619"/>
      <c r="J18" s="619"/>
      <c r="K18" s="619"/>
      <c r="L18" s="619"/>
      <c r="M18" s="619"/>
      <c r="N18" s="619"/>
      <c r="O18" s="619"/>
      <c r="P18" s="619"/>
      <c r="Q18" s="620"/>
      <c r="R18" s="621">
        <v>100302</v>
      </c>
      <c r="S18" s="622"/>
      <c r="T18" s="622"/>
      <c r="U18" s="622"/>
      <c r="V18" s="622"/>
      <c r="W18" s="622"/>
      <c r="X18" s="622"/>
      <c r="Y18" s="623"/>
      <c r="Z18" s="659">
        <v>0.2</v>
      </c>
      <c r="AA18" s="659"/>
      <c r="AB18" s="659"/>
      <c r="AC18" s="659"/>
      <c r="AD18" s="660">
        <v>100302</v>
      </c>
      <c r="AE18" s="660"/>
      <c r="AF18" s="660"/>
      <c r="AG18" s="660"/>
      <c r="AH18" s="660"/>
      <c r="AI18" s="660"/>
      <c r="AJ18" s="660"/>
      <c r="AK18" s="660"/>
      <c r="AL18" s="624">
        <v>0.4</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59" t="s">
        <v>131</v>
      </c>
      <c r="BP18" s="659"/>
      <c r="BQ18" s="659"/>
      <c r="BR18" s="659"/>
      <c r="BS18" s="660" t="s">
        <v>237</v>
      </c>
      <c r="BT18" s="660"/>
      <c r="BU18" s="660"/>
      <c r="BV18" s="660"/>
      <c r="BW18" s="660"/>
      <c r="BX18" s="660"/>
      <c r="BY18" s="660"/>
      <c r="BZ18" s="660"/>
      <c r="CA18" s="660"/>
      <c r="CB18" s="700"/>
      <c r="CD18" s="618" t="s">
        <v>273</v>
      </c>
      <c r="CE18" s="619"/>
      <c r="CF18" s="619"/>
      <c r="CG18" s="619"/>
      <c r="CH18" s="619"/>
      <c r="CI18" s="619"/>
      <c r="CJ18" s="619"/>
      <c r="CK18" s="619"/>
      <c r="CL18" s="619"/>
      <c r="CM18" s="619"/>
      <c r="CN18" s="619"/>
      <c r="CO18" s="619"/>
      <c r="CP18" s="619"/>
      <c r="CQ18" s="620"/>
      <c r="CR18" s="621" t="s">
        <v>237</v>
      </c>
      <c r="CS18" s="622"/>
      <c r="CT18" s="622"/>
      <c r="CU18" s="622"/>
      <c r="CV18" s="622"/>
      <c r="CW18" s="622"/>
      <c r="CX18" s="622"/>
      <c r="CY18" s="623"/>
      <c r="CZ18" s="659" t="s">
        <v>186</v>
      </c>
      <c r="DA18" s="659"/>
      <c r="DB18" s="659"/>
      <c r="DC18" s="659"/>
      <c r="DD18" s="627" t="s">
        <v>186</v>
      </c>
      <c r="DE18" s="622"/>
      <c r="DF18" s="622"/>
      <c r="DG18" s="622"/>
      <c r="DH18" s="622"/>
      <c r="DI18" s="622"/>
      <c r="DJ18" s="622"/>
      <c r="DK18" s="622"/>
      <c r="DL18" s="622"/>
      <c r="DM18" s="622"/>
      <c r="DN18" s="622"/>
      <c r="DO18" s="622"/>
      <c r="DP18" s="623"/>
      <c r="DQ18" s="627" t="s">
        <v>237</v>
      </c>
      <c r="DR18" s="622"/>
      <c r="DS18" s="622"/>
      <c r="DT18" s="622"/>
      <c r="DU18" s="622"/>
      <c r="DV18" s="622"/>
      <c r="DW18" s="622"/>
      <c r="DX18" s="622"/>
      <c r="DY18" s="622"/>
      <c r="DZ18" s="622"/>
      <c r="EA18" s="622"/>
      <c r="EB18" s="622"/>
      <c r="EC18" s="658"/>
    </row>
    <row r="19" spans="2:133" ht="11.25" customHeight="1">
      <c r="B19" s="618" t="s">
        <v>274</v>
      </c>
      <c r="C19" s="619"/>
      <c r="D19" s="619"/>
      <c r="E19" s="619"/>
      <c r="F19" s="619"/>
      <c r="G19" s="619"/>
      <c r="H19" s="619"/>
      <c r="I19" s="619"/>
      <c r="J19" s="619"/>
      <c r="K19" s="619"/>
      <c r="L19" s="619"/>
      <c r="M19" s="619"/>
      <c r="N19" s="619"/>
      <c r="O19" s="619"/>
      <c r="P19" s="619"/>
      <c r="Q19" s="620"/>
      <c r="R19" s="621">
        <v>90574</v>
      </c>
      <c r="S19" s="622"/>
      <c r="T19" s="622"/>
      <c r="U19" s="622"/>
      <c r="V19" s="622"/>
      <c r="W19" s="622"/>
      <c r="X19" s="622"/>
      <c r="Y19" s="623"/>
      <c r="Z19" s="659">
        <v>0.2</v>
      </c>
      <c r="AA19" s="659"/>
      <c r="AB19" s="659"/>
      <c r="AC19" s="659"/>
      <c r="AD19" s="660">
        <v>90574</v>
      </c>
      <c r="AE19" s="660"/>
      <c r="AF19" s="660"/>
      <c r="AG19" s="660"/>
      <c r="AH19" s="660"/>
      <c r="AI19" s="660"/>
      <c r="AJ19" s="660"/>
      <c r="AK19" s="660"/>
      <c r="AL19" s="624">
        <v>0.4</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v>4302</v>
      </c>
      <c r="BH19" s="622"/>
      <c r="BI19" s="622"/>
      <c r="BJ19" s="622"/>
      <c r="BK19" s="622"/>
      <c r="BL19" s="622"/>
      <c r="BM19" s="622"/>
      <c r="BN19" s="623"/>
      <c r="BO19" s="659">
        <v>0</v>
      </c>
      <c r="BP19" s="659"/>
      <c r="BQ19" s="659"/>
      <c r="BR19" s="659"/>
      <c r="BS19" s="660" t="s">
        <v>237</v>
      </c>
      <c r="BT19" s="660"/>
      <c r="BU19" s="660"/>
      <c r="BV19" s="660"/>
      <c r="BW19" s="660"/>
      <c r="BX19" s="660"/>
      <c r="BY19" s="660"/>
      <c r="BZ19" s="660"/>
      <c r="CA19" s="660"/>
      <c r="CB19" s="700"/>
      <c r="CD19" s="618" t="s">
        <v>276</v>
      </c>
      <c r="CE19" s="619"/>
      <c r="CF19" s="619"/>
      <c r="CG19" s="619"/>
      <c r="CH19" s="619"/>
      <c r="CI19" s="619"/>
      <c r="CJ19" s="619"/>
      <c r="CK19" s="619"/>
      <c r="CL19" s="619"/>
      <c r="CM19" s="619"/>
      <c r="CN19" s="619"/>
      <c r="CO19" s="619"/>
      <c r="CP19" s="619"/>
      <c r="CQ19" s="620"/>
      <c r="CR19" s="621" t="s">
        <v>237</v>
      </c>
      <c r="CS19" s="622"/>
      <c r="CT19" s="622"/>
      <c r="CU19" s="622"/>
      <c r="CV19" s="622"/>
      <c r="CW19" s="622"/>
      <c r="CX19" s="622"/>
      <c r="CY19" s="623"/>
      <c r="CZ19" s="659" t="s">
        <v>237</v>
      </c>
      <c r="DA19" s="659"/>
      <c r="DB19" s="659"/>
      <c r="DC19" s="659"/>
      <c r="DD19" s="627" t="s">
        <v>131</v>
      </c>
      <c r="DE19" s="622"/>
      <c r="DF19" s="622"/>
      <c r="DG19" s="622"/>
      <c r="DH19" s="622"/>
      <c r="DI19" s="622"/>
      <c r="DJ19" s="622"/>
      <c r="DK19" s="622"/>
      <c r="DL19" s="622"/>
      <c r="DM19" s="622"/>
      <c r="DN19" s="622"/>
      <c r="DO19" s="622"/>
      <c r="DP19" s="623"/>
      <c r="DQ19" s="627" t="s">
        <v>237</v>
      </c>
      <c r="DR19" s="622"/>
      <c r="DS19" s="622"/>
      <c r="DT19" s="622"/>
      <c r="DU19" s="622"/>
      <c r="DV19" s="622"/>
      <c r="DW19" s="622"/>
      <c r="DX19" s="622"/>
      <c r="DY19" s="622"/>
      <c r="DZ19" s="622"/>
      <c r="EA19" s="622"/>
      <c r="EB19" s="622"/>
      <c r="EC19" s="658"/>
    </row>
    <row r="20" spans="2:133" ht="11.25" customHeight="1">
      <c r="B20" s="688" t="s">
        <v>277</v>
      </c>
      <c r="C20" s="689"/>
      <c r="D20" s="689"/>
      <c r="E20" s="689"/>
      <c r="F20" s="689"/>
      <c r="G20" s="689"/>
      <c r="H20" s="689"/>
      <c r="I20" s="689"/>
      <c r="J20" s="689"/>
      <c r="K20" s="689"/>
      <c r="L20" s="689"/>
      <c r="M20" s="689"/>
      <c r="N20" s="689"/>
      <c r="O20" s="689"/>
      <c r="P20" s="689"/>
      <c r="Q20" s="690"/>
      <c r="R20" s="621">
        <v>9728</v>
      </c>
      <c r="S20" s="622"/>
      <c r="T20" s="622"/>
      <c r="U20" s="622"/>
      <c r="V20" s="622"/>
      <c r="W20" s="622"/>
      <c r="X20" s="622"/>
      <c r="Y20" s="623"/>
      <c r="Z20" s="659">
        <v>0</v>
      </c>
      <c r="AA20" s="659"/>
      <c r="AB20" s="659"/>
      <c r="AC20" s="659"/>
      <c r="AD20" s="660">
        <v>9728</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4302</v>
      </c>
      <c r="BH20" s="622"/>
      <c r="BI20" s="622"/>
      <c r="BJ20" s="622"/>
      <c r="BK20" s="622"/>
      <c r="BL20" s="622"/>
      <c r="BM20" s="622"/>
      <c r="BN20" s="623"/>
      <c r="BO20" s="659">
        <v>0</v>
      </c>
      <c r="BP20" s="659"/>
      <c r="BQ20" s="659"/>
      <c r="BR20" s="659"/>
      <c r="BS20" s="660" t="s">
        <v>186</v>
      </c>
      <c r="BT20" s="660"/>
      <c r="BU20" s="660"/>
      <c r="BV20" s="660"/>
      <c r="BW20" s="660"/>
      <c r="BX20" s="660"/>
      <c r="BY20" s="660"/>
      <c r="BZ20" s="660"/>
      <c r="CA20" s="660"/>
      <c r="CB20" s="700"/>
      <c r="CD20" s="618" t="s">
        <v>279</v>
      </c>
      <c r="CE20" s="619"/>
      <c r="CF20" s="619"/>
      <c r="CG20" s="619"/>
      <c r="CH20" s="619"/>
      <c r="CI20" s="619"/>
      <c r="CJ20" s="619"/>
      <c r="CK20" s="619"/>
      <c r="CL20" s="619"/>
      <c r="CM20" s="619"/>
      <c r="CN20" s="619"/>
      <c r="CO20" s="619"/>
      <c r="CP20" s="619"/>
      <c r="CQ20" s="620"/>
      <c r="CR20" s="621">
        <v>41768726</v>
      </c>
      <c r="CS20" s="622"/>
      <c r="CT20" s="622"/>
      <c r="CU20" s="622"/>
      <c r="CV20" s="622"/>
      <c r="CW20" s="622"/>
      <c r="CX20" s="622"/>
      <c r="CY20" s="623"/>
      <c r="CZ20" s="659">
        <v>100</v>
      </c>
      <c r="DA20" s="659"/>
      <c r="DB20" s="659"/>
      <c r="DC20" s="659"/>
      <c r="DD20" s="627">
        <v>4051981</v>
      </c>
      <c r="DE20" s="622"/>
      <c r="DF20" s="622"/>
      <c r="DG20" s="622"/>
      <c r="DH20" s="622"/>
      <c r="DI20" s="622"/>
      <c r="DJ20" s="622"/>
      <c r="DK20" s="622"/>
      <c r="DL20" s="622"/>
      <c r="DM20" s="622"/>
      <c r="DN20" s="622"/>
      <c r="DO20" s="622"/>
      <c r="DP20" s="623"/>
      <c r="DQ20" s="627">
        <v>28572543</v>
      </c>
      <c r="DR20" s="622"/>
      <c r="DS20" s="622"/>
      <c r="DT20" s="622"/>
      <c r="DU20" s="622"/>
      <c r="DV20" s="622"/>
      <c r="DW20" s="622"/>
      <c r="DX20" s="622"/>
      <c r="DY20" s="622"/>
      <c r="DZ20" s="622"/>
      <c r="EA20" s="622"/>
      <c r="EB20" s="622"/>
      <c r="EC20" s="658"/>
    </row>
    <row r="21" spans="2:133" ht="11.25" customHeight="1">
      <c r="B21" s="618" t="s">
        <v>280</v>
      </c>
      <c r="C21" s="619"/>
      <c r="D21" s="619"/>
      <c r="E21" s="619"/>
      <c r="F21" s="619"/>
      <c r="G21" s="619"/>
      <c r="H21" s="619"/>
      <c r="I21" s="619"/>
      <c r="J21" s="619"/>
      <c r="K21" s="619"/>
      <c r="L21" s="619"/>
      <c r="M21" s="619"/>
      <c r="N21" s="619"/>
      <c r="O21" s="619"/>
      <c r="P21" s="619"/>
      <c r="Q21" s="620"/>
      <c r="R21" s="621">
        <v>6737314</v>
      </c>
      <c r="S21" s="622"/>
      <c r="T21" s="622"/>
      <c r="U21" s="622"/>
      <c r="V21" s="622"/>
      <c r="W21" s="622"/>
      <c r="X21" s="622"/>
      <c r="Y21" s="623"/>
      <c r="Z21" s="659">
        <v>14.9</v>
      </c>
      <c r="AA21" s="659"/>
      <c r="AB21" s="659"/>
      <c r="AC21" s="659"/>
      <c r="AD21" s="660">
        <v>5510890</v>
      </c>
      <c r="AE21" s="660"/>
      <c r="AF21" s="660"/>
      <c r="AG21" s="660"/>
      <c r="AH21" s="660"/>
      <c r="AI21" s="660"/>
      <c r="AJ21" s="660"/>
      <c r="AK21" s="660"/>
      <c r="AL21" s="624">
        <v>22.6</v>
      </c>
      <c r="AM21" s="625"/>
      <c r="AN21" s="625"/>
      <c r="AO21" s="661"/>
      <c r="AP21" s="618" t="s">
        <v>281</v>
      </c>
      <c r="AQ21" s="698"/>
      <c r="AR21" s="698"/>
      <c r="AS21" s="698"/>
      <c r="AT21" s="698"/>
      <c r="AU21" s="698"/>
      <c r="AV21" s="698"/>
      <c r="AW21" s="698"/>
      <c r="AX21" s="698"/>
      <c r="AY21" s="698"/>
      <c r="AZ21" s="698"/>
      <c r="BA21" s="698"/>
      <c r="BB21" s="698"/>
      <c r="BC21" s="698"/>
      <c r="BD21" s="698"/>
      <c r="BE21" s="698"/>
      <c r="BF21" s="699"/>
      <c r="BG21" s="621">
        <v>4302</v>
      </c>
      <c r="BH21" s="622"/>
      <c r="BI21" s="622"/>
      <c r="BJ21" s="622"/>
      <c r="BK21" s="622"/>
      <c r="BL21" s="622"/>
      <c r="BM21" s="622"/>
      <c r="BN21" s="623"/>
      <c r="BO21" s="659">
        <v>0</v>
      </c>
      <c r="BP21" s="659"/>
      <c r="BQ21" s="659"/>
      <c r="BR21" s="659"/>
      <c r="BS21" s="660" t="s">
        <v>186</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282</v>
      </c>
      <c r="C22" s="619"/>
      <c r="D22" s="619"/>
      <c r="E22" s="619"/>
      <c r="F22" s="619"/>
      <c r="G22" s="619"/>
      <c r="H22" s="619"/>
      <c r="I22" s="619"/>
      <c r="J22" s="619"/>
      <c r="K22" s="619"/>
      <c r="L22" s="619"/>
      <c r="M22" s="619"/>
      <c r="N22" s="619"/>
      <c r="O22" s="619"/>
      <c r="P22" s="619"/>
      <c r="Q22" s="620"/>
      <c r="R22" s="621">
        <v>5510890</v>
      </c>
      <c r="S22" s="622"/>
      <c r="T22" s="622"/>
      <c r="U22" s="622"/>
      <c r="V22" s="622"/>
      <c r="W22" s="622"/>
      <c r="X22" s="622"/>
      <c r="Y22" s="623"/>
      <c r="Z22" s="659">
        <v>12.2</v>
      </c>
      <c r="AA22" s="659"/>
      <c r="AB22" s="659"/>
      <c r="AC22" s="659"/>
      <c r="AD22" s="660">
        <v>5510890</v>
      </c>
      <c r="AE22" s="660"/>
      <c r="AF22" s="660"/>
      <c r="AG22" s="660"/>
      <c r="AH22" s="660"/>
      <c r="AI22" s="660"/>
      <c r="AJ22" s="660"/>
      <c r="AK22" s="660"/>
      <c r="AL22" s="624">
        <v>22.6</v>
      </c>
      <c r="AM22" s="625"/>
      <c r="AN22" s="625"/>
      <c r="AO22" s="661"/>
      <c r="AP22" s="618" t="s">
        <v>283</v>
      </c>
      <c r="AQ22" s="698"/>
      <c r="AR22" s="698"/>
      <c r="AS22" s="698"/>
      <c r="AT22" s="698"/>
      <c r="AU22" s="698"/>
      <c r="AV22" s="698"/>
      <c r="AW22" s="698"/>
      <c r="AX22" s="698"/>
      <c r="AY22" s="698"/>
      <c r="AZ22" s="698"/>
      <c r="BA22" s="698"/>
      <c r="BB22" s="698"/>
      <c r="BC22" s="698"/>
      <c r="BD22" s="698"/>
      <c r="BE22" s="698"/>
      <c r="BF22" s="699"/>
      <c r="BG22" s="621" t="s">
        <v>131</v>
      </c>
      <c r="BH22" s="622"/>
      <c r="BI22" s="622"/>
      <c r="BJ22" s="622"/>
      <c r="BK22" s="622"/>
      <c r="BL22" s="622"/>
      <c r="BM22" s="622"/>
      <c r="BN22" s="623"/>
      <c r="BO22" s="659" t="s">
        <v>186</v>
      </c>
      <c r="BP22" s="659"/>
      <c r="BQ22" s="659"/>
      <c r="BR22" s="659"/>
      <c r="BS22" s="660" t="s">
        <v>237</v>
      </c>
      <c r="BT22" s="660"/>
      <c r="BU22" s="660"/>
      <c r="BV22" s="660"/>
      <c r="BW22" s="660"/>
      <c r="BX22" s="660"/>
      <c r="BY22" s="660"/>
      <c r="BZ22" s="660"/>
      <c r="CA22" s="660"/>
      <c r="CB22" s="700"/>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285</v>
      </c>
      <c r="C23" s="619"/>
      <c r="D23" s="619"/>
      <c r="E23" s="619"/>
      <c r="F23" s="619"/>
      <c r="G23" s="619"/>
      <c r="H23" s="619"/>
      <c r="I23" s="619"/>
      <c r="J23" s="619"/>
      <c r="K23" s="619"/>
      <c r="L23" s="619"/>
      <c r="M23" s="619"/>
      <c r="N23" s="619"/>
      <c r="O23" s="619"/>
      <c r="P23" s="619"/>
      <c r="Q23" s="620"/>
      <c r="R23" s="621">
        <v>1226424</v>
      </c>
      <c r="S23" s="622"/>
      <c r="T23" s="622"/>
      <c r="U23" s="622"/>
      <c r="V23" s="622"/>
      <c r="W23" s="622"/>
      <c r="X23" s="622"/>
      <c r="Y23" s="623"/>
      <c r="Z23" s="659">
        <v>2.7</v>
      </c>
      <c r="AA23" s="659"/>
      <c r="AB23" s="659"/>
      <c r="AC23" s="659"/>
      <c r="AD23" s="660" t="s">
        <v>186</v>
      </c>
      <c r="AE23" s="660"/>
      <c r="AF23" s="660"/>
      <c r="AG23" s="660"/>
      <c r="AH23" s="660"/>
      <c r="AI23" s="660"/>
      <c r="AJ23" s="660"/>
      <c r="AK23" s="660"/>
      <c r="AL23" s="624" t="s">
        <v>237</v>
      </c>
      <c r="AM23" s="625"/>
      <c r="AN23" s="625"/>
      <c r="AO23" s="661"/>
      <c r="AP23" s="618" t="s">
        <v>286</v>
      </c>
      <c r="AQ23" s="698"/>
      <c r="AR23" s="698"/>
      <c r="AS23" s="698"/>
      <c r="AT23" s="698"/>
      <c r="AU23" s="698"/>
      <c r="AV23" s="698"/>
      <c r="AW23" s="698"/>
      <c r="AX23" s="698"/>
      <c r="AY23" s="698"/>
      <c r="AZ23" s="698"/>
      <c r="BA23" s="698"/>
      <c r="BB23" s="698"/>
      <c r="BC23" s="698"/>
      <c r="BD23" s="698"/>
      <c r="BE23" s="698"/>
      <c r="BF23" s="699"/>
      <c r="BG23" s="621" t="s">
        <v>131</v>
      </c>
      <c r="BH23" s="622"/>
      <c r="BI23" s="622"/>
      <c r="BJ23" s="622"/>
      <c r="BK23" s="622"/>
      <c r="BL23" s="622"/>
      <c r="BM23" s="622"/>
      <c r="BN23" s="623"/>
      <c r="BO23" s="659" t="s">
        <v>186</v>
      </c>
      <c r="BP23" s="659"/>
      <c r="BQ23" s="659"/>
      <c r="BR23" s="659"/>
      <c r="BS23" s="660" t="s">
        <v>237</v>
      </c>
      <c r="BT23" s="660"/>
      <c r="BU23" s="660"/>
      <c r="BV23" s="660"/>
      <c r="BW23" s="660"/>
      <c r="BX23" s="660"/>
      <c r="BY23" s="660"/>
      <c r="BZ23" s="660"/>
      <c r="CA23" s="660"/>
      <c r="CB23" s="700"/>
      <c r="CD23" s="673" t="s">
        <v>225</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c r="B24" s="618" t="s">
        <v>292</v>
      </c>
      <c r="C24" s="619"/>
      <c r="D24" s="619"/>
      <c r="E24" s="619"/>
      <c r="F24" s="619"/>
      <c r="G24" s="619"/>
      <c r="H24" s="619"/>
      <c r="I24" s="619"/>
      <c r="J24" s="619"/>
      <c r="K24" s="619"/>
      <c r="L24" s="619"/>
      <c r="M24" s="619"/>
      <c r="N24" s="619"/>
      <c r="O24" s="619"/>
      <c r="P24" s="619"/>
      <c r="Q24" s="620"/>
      <c r="R24" s="621" t="s">
        <v>131</v>
      </c>
      <c r="S24" s="622"/>
      <c r="T24" s="622"/>
      <c r="U24" s="622"/>
      <c r="V24" s="622"/>
      <c r="W24" s="622"/>
      <c r="X24" s="622"/>
      <c r="Y24" s="623"/>
      <c r="Z24" s="659" t="s">
        <v>237</v>
      </c>
      <c r="AA24" s="659"/>
      <c r="AB24" s="659"/>
      <c r="AC24" s="659"/>
      <c r="AD24" s="660" t="s">
        <v>186</v>
      </c>
      <c r="AE24" s="660"/>
      <c r="AF24" s="660"/>
      <c r="AG24" s="660"/>
      <c r="AH24" s="660"/>
      <c r="AI24" s="660"/>
      <c r="AJ24" s="660"/>
      <c r="AK24" s="660"/>
      <c r="AL24" s="624" t="s">
        <v>186</v>
      </c>
      <c r="AM24" s="625"/>
      <c r="AN24" s="625"/>
      <c r="AO24" s="661"/>
      <c r="AP24" s="618" t="s">
        <v>293</v>
      </c>
      <c r="AQ24" s="698"/>
      <c r="AR24" s="698"/>
      <c r="AS24" s="698"/>
      <c r="AT24" s="698"/>
      <c r="AU24" s="698"/>
      <c r="AV24" s="698"/>
      <c r="AW24" s="698"/>
      <c r="AX24" s="698"/>
      <c r="AY24" s="698"/>
      <c r="AZ24" s="698"/>
      <c r="BA24" s="698"/>
      <c r="BB24" s="698"/>
      <c r="BC24" s="698"/>
      <c r="BD24" s="698"/>
      <c r="BE24" s="698"/>
      <c r="BF24" s="699"/>
      <c r="BG24" s="621" t="s">
        <v>131</v>
      </c>
      <c r="BH24" s="622"/>
      <c r="BI24" s="622"/>
      <c r="BJ24" s="622"/>
      <c r="BK24" s="622"/>
      <c r="BL24" s="622"/>
      <c r="BM24" s="622"/>
      <c r="BN24" s="623"/>
      <c r="BO24" s="659" t="s">
        <v>131</v>
      </c>
      <c r="BP24" s="659"/>
      <c r="BQ24" s="659"/>
      <c r="BR24" s="659"/>
      <c r="BS24" s="660" t="s">
        <v>237</v>
      </c>
      <c r="BT24" s="660"/>
      <c r="BU24" s="660"/>
      <c r="BV24" s="660"/>
      <c r="BW24" s="660"/>
      <c r="BX24" s="660"/>
      <c r="BY24" s="660"/>
      <c r="BZ24" s="660"/>
      <c r="CA24" s="660"/>
      <c r="CB24" s="700"/>
      <c r="CD24" s="679" t="s">
        <v>294</v>
      </c>
      <c r="CE24" s="680"/>
      <c r="CF24" s="680"/>
      <c r="CG24" s="680"/>
      <c r="CH24" s="680"/>
      <c r="CI24" s="680"/>
      <c r="CJ24" s="680"/>
      <c r="CK24" s="680"/>
      <c r="CL24" s="680"/>
      <c r="CM24" s="680"/>
      <c r="CN24" s="680"/>
      <c r="CO24" s="680"/>
      <c r="CP24" s="680"/>
      <c r="CQ24" s="681"/>
      <c r="CR24" s="676">
        <v>20574837</v>
      </c>
      <c r="CS24" s="677"/>
      <c r="CT24" s="677"/>
      <c r="CU24" s="677"/>
      <c r="CV24" s="677"/>
      <c r="CW24" s="677"/>
      <c r="CX24" s="677"/>
      <c r="CY24" s="702"/>
      <c r="CZ24" s="703">
        <v>49.3</v>
      </c>
      <c r="DA24" s="685"/>
      <c r="DB24" s="685"/>
      <c r="DC24" s="705"/>
      <c r="DD24" s="701">
        <v>13826695</v>
      </c>
      <c r="DE24" s="677"/>
      <c r="DF24" s="677"/>
      <c r="DG24" s="677"/>
      <c r="DH24" s="677"/>
      <c r="DI24" s="677"/>
      <c r="DJ24" s="677"/>
      <c r="DK24" s="702"/>
      <c r="DL24" s="701">
        <v>13760245</v>
      </c>
      <c r="DM24" s="677"/>
      <c r="DN24" s="677"/>
      <c r="DO24" s="677"/>
      <c r="DP24" s="677"/>
      <c r="DQ24" s="677"/>
      <c r="DR24" s="677"/>
      <c r="DS24" s="677"/>
      <c r="DT24" s="677"/>
      <c r="DU24" s="677"/>
      <c r="DV24" s="702"/>
      <c r="DW24" s="703">
        <v>55.2</v>
      </c>
      <c r="DX24" s="685"/>
      <c r="DY24" s="685"/>
      <c r="DZ24" s="685"/>
      <c r="EA24" s="685"/>
      <c r="EB24" s="685"/>
      <c r="EC24" s="704"/>
    </row>
    <row r="25" spans="2:133" ht="11.25" customHeight="1">
      <c r="B25" s="618" t="s">
        <v>295</v>
      </c>
      <c r="C25" s="619"/>
      <c r="D25" s="619"/>
      <c r="E25" s="619"/>
      <c r="F25" s="619"/>
      <c r="G25" s="619"/>
      <c r="H25" s="619"/>
      <c r="I25" s="619"/>
      <c r="J25" s="619"/>
      <c r="K25" s="619"/>
      <c r="L25" s="619"/>
      <c r="M25" s="619"/>
      <c r="N25" s="619"/>
      <c r="O25" s="619"/>
      <c r="P25" s="619"/>
      <c r="Q25" s="620"/>
      <c r="R25" s="621">
        <v>25648850</v>
      </c>
      <c r="S25" s="622"/>
      <c r="T25" s="622"/>
      <c r="U25" s="622"/>
      <c r="V25" s="622"/>
      <c r="W25" s="622"/>
      <c r="X25" s="622"/>
      <c r="Y25" s="623"/>
      <c r="Z25" s="659">
        <v>56.6</v>
      </c>
      <c r="AA25" s="659"/>
      <c r="AB25" s="659"/>
      <c r="AC25" s="659"/>
      <c r="AD25" s="660">
        <v>24422426</v>
      </c>
      <c r="AE25" s="660"/>
      <c r="AF25" s="660"/>
      <c r="AG25" s="660"/>
      <c r="AH25" s="660"/>
      <c r="AI25" s="660"/>
      <c r="AJ25" s="660"/>
      <c r="AK25" s="660"/>
      <c r="AL25" s="624">
        <v>100</v>
      </c>
      <c r="AM25" s="625"/>
      <c r="AN25" s="625"/>
      <c r="AO25" s="661"/>
      <c r="AP25" s="618" t="s">
        <v>296</v>
      </c>
      <c r="AQ25" s="698"/>
      <c r="AR25" s="698"/>
      <c r="AS25" s="698"/>
      <c r="AT25" s="698"/>
      <c r="AU25" s="698"/>
      <c r="AV25" s="698"/>
      <c r="AW25" s="698"/>
      <c r="AX25" s="698"/>
      <c r="AY25" s="698"/>
      <c r="AZ25" s="698"/>
      <c r="BA25" s="698"/>
      <c r="BB25" s="698"/>
      <c r="BC25" s="698"/>
      <c r="BD25" s="698"/>
      <c r="BE25" s="698"/>
      <c r="BF25" s="699"/>
      <c r="BG25" s="621" t="s">
        <v>186</v>
      </c>
      <c r="BH25" s="622"/>
      <c r="BI25" s="622"/>
      <c r="BJ25" s="622"/>
      <c r="BK25" s="622"/>
      <c r="BL25" s="622"/>
      <c r="BM25" s="622"/>
      <c r="BN25" s="623"/>
      <c r="BO25" s="659" t="s">
        <v>237</v>
      </c>
      <c r="BP25" s="659"/>
      <c r="BQ25" s="659"/>
      <c r="BR25" s="659"/>
      <c r="BS25" s="660" t="s">
        <v>237</v>
      </c>
      <c r="BT25" s="660"/>
      <c r="BU25" s="660"/>
      <c r="BV25" s="660"/>
      <c r="BW25" s="660"/>
      <c r="BX25" s="660"/>
      <c r="BY25" s="660"/>
      <c r="BZ25" s="660"/>
      <c r="CA25" s="660"/>
      <c r="CB25" s="700"/>
      <c r="CD25" s="618" t="s">
        <v>297</v>
      </c>
      <c r="CE25" s="619"/>
      <c r="CF25" s="619"/>
      <c r="CG25" s="619"/>
      <c r="CH25" s="619"/>
      <c r="CI25" s="619"/>
      <c r="CJ25" s="619"/>
      <c r="CK25" s="619"/>
      <c r="CL25" s="619"/>
      <c r="CM25" s="619"/>
      <c r="CN25" s="619"/>
      <c r="CO25" s="619"/>
      <c r="CP25" s="619"/>
      <c r="CQ25" s="620"/>
      <c r="CR25" s="621">
        <v>7297829</v>
      </c>
      <c r="CS25" s="634"/>
      <c r="CT25" s="634"/>
      <c r="CU25" s="634"/>
      <c r="CV25" s="634"/>
      <c r="CW25" s="634"/>
      <c r="CX25" s="634"/>
      <c r="CY25" s="635"/>
      <c r="CZ25" s="624">
        <v>17.5</v>
      </c>
      <c r="DA25" s="636"/>
      <c r="DB25" s="636"/>
      <c r="DC25" s="637"/>
      <c r="DD25" s="627">
        <v>6528812</v>
      </c>
      <c r="DE25" s="634"/>
      <c r="DF25" s="634"/>
      <c r="DG25" s="634"/>
      <c r="DH25" s="634"/>
      <c r="DI25" s="634"/>
      <c r="DJ25" s="634"/>
      <c r="DK25" s="635"/>
      <c r="DL25" s="627">
        <v>6496314</v>
      </c>
      <c r="DM25" s="634"/>
      <c r="DN25" s="634"/>
      <c r="DO25" s="634"/>
      <c r="DP25" s="634"/>
      <c r="DQ25" s="634"/>
      <c r="DR25" s="634"/>
      <c r="DS25" s="634"/>
      <c r="DT25" s="634"/>
      <c r="DU25" s="634"/>
      <c r="DV25" s="635"/>
      <c r="DW25" s="624">
        <v>26.1</v>
      </c>
      <c r="DX25" s="636"/>
      <c r="DY25" s="636"/>
      <c r="DZ25" s="636"/>
      <c r="EA25" s="636"/>
      <c r="EB25" s="636"/>
      <c r="EC25" s="648"/>
    </row>
    <row r="26" spans="2:133" ht="11.25" customHeight="1">
      <c r="B26" s="618" t="s">
        <v>298</v>
      </c>
      <c r="C26" s="619"/>
      <c r="D26" s="619"/>
      <c r="E26" s="619"/>
      <c r="F26" s="619"/>
      <c r="G26" s="619"/>
      <c r="H26" s="619"/>
      <c r="I26" s="619"/>
      <c r="J26" s="619"/>
      <c r="K26" s="619"/>
      <c r="L26" s="619"/>
      <c r="M26" s="619"/>
      <c r="N26" s="619"/>
      <c r="O26" s="619"/>
      <c r="P26" s="619"/>
      <c r="Q26" s="620"/>
      <c r="R26" s="621">
        <v>7909</v>
      </c>
      <c r="S26" s="622"/>
      <c r="T26" s="622"/>
      <c r="U26" s="622"/>
      <c r="V26" s="622"/>
      <c r="W26" s="622"/>
      <c r="X26" s="622"/>
      <c r="Y26" s="623"/>
      <c r="Z26" s="659">
        <v>0</v>
      </c>
      <c r="AA26" s="659"/>
      <c r="AB26" s="659"/>
      <c r="AC26" s="659"/>
      <c r="AD26" s="660">
        <v>7909</v>
      </c>
      <c r="AE26" s="660"/>
      <c r="AF26" s="660"/>
      <c r="AG26" s="660"/>
      <c r="AH26" s="660"/>
      <c r="AI26" s="660"/>
      <c r="AJ26" s="660"/>
      <c r="AK26" s="660"/>
      <c r="AL26" s="624">
        <v>0</v>
      </c>
      <c r="AM26" s="625"/>
      <c r="AN26" s="625"/>
      <c r="AO26" s="661"/>
      <c r="AP26" s="618" t="s">
        <v>299</v>
      </c>
      <c r="AQ26" s="698"/>
      <c r="AR26" s="698"/>
      <c r="AS26" s="698"/>
      <c r="AT26" s="698"/>
      <c r="AU26" s="698"/>
      <c r="AV26" s="698"/>
      <c r="AW26" s="698"/>
      <c r="AX26" s="698"/>
      <c r="AY26" s="698"/>
      <c r="AZ26" s="698"/>
      <c r="BA26" s="698"/>
      <c r="BB26" s="698"/>
      <c r="BC26" s="698"/>
      <c r="BD26" s="698"/>
      <c r="BE26" s="698"/>
      <c r="BF26" s="699"/>
      <c r="BG26" s="621" t="s">
        <v>131</v>
      </c>
      <c r="BH26" s="622"/>
      <c r="BI26" s="622"/>
      <c r="BJ26" s="622"/>
      <c r="BK26" s="622"/>
      <c r="BL26" s="622"/>
      <c r="BM26" s="622"/>
      <c r="BN26" s="623"/>
      <c r="BO26" s="659" t="s">
        <v>186</v>
      </c>
      <c r="BP26" s="659"/>
      <c r="BQ26" s="659"/>
      <c r="BR26" s="659"/>
      <c r="BS26" s="660" t="s">
        <v>237</v>
      </c>
      <c r="BT26" s="660"/>
      <c r="BU26" s="660"/>
      <c r="BV26" s="660"/>
      <c r="BW26" s="660"/>
      <c r="BX26" s="660"/>
      <c r="BY26" s="660"/>
      <c r="BZ26" s="660"/>
      <c r="CA26" s="660"/>
      <c r="CB26" s="700"/>
      <c r="CD26" s="618" t="s">
        <v>300</v>
      </c>
      <c r="CE26" s="619"/>
      <c r="CF26" s="619"/>
      <c r="CG26" s="619"/>
      <c r="CH26" s="619"/>
      <c r="CI26" s="619"/>
      <c r="CJ26" s="619"/>
      <c r="CK26" s="619"/>
      <c r="CL26" s="619"/>
      <c r="CM26" s="619"/>
      <c r="CN26" s="619"/>
      <c r="CO26" s="619"/>
      <c r="CP26" s="619"/>
      <c r="CQ26" s="620"/>
      <c r="CR26" s="621">
        <v>4644960</v>
      </c>
      <c r="CS26" s="622"/>
      <c r="CT26" s="622"/>
      <c r="CU26" s="622"/>
      <c r="CV26" s="622"/>
      <c r="CW26" s="622"/>
      <c r="CX26" s="622"/>
      <c r="CY26" s="623"/>
      <c r="CZ26" s="624">
        <v>11.1</v>
      </c>
      <c r="DA26" s="636"/>
      <c r="DB26" s="636"/>
      <c r="DC26" s="637"/>
      <c r="DD26" s="627">
        <v>4094778</v>
      </c>
      <c r="DE26" s="622"/>
      <c r="DF26" s="622"/>
      <c r="DG26" s="622"/>
      <c r="DH26" s="622"/>
      <c r="DI26" s="622"/>
      <c r="DJ26" s="622"/>
      <c r="DK26" s="623"/>
      <c r="DL26" s="627" t="s">
        <v>131</v>
      </c>
      <c r="DM26" s="622"/>
      <c r="DN26" s="622"/>
      <c r="DO26" s="622"/>
      <c r="DP26" s="622"/>
      <c r="DQ26" s="622"/>
      <c r="DR26" s="622"/>
      <c r="DS26" s="622"/>
      <c r="DT26" s="622"/>
      <c r="DU26" s="622"/>
      <c r="DV26" s="623"/>
      <c r="DW26" s="624" t="s">
        <v>131</v>
      </c>
      <c r="DX26" s="636"/>
      <c r="DY26" s="636"/>
      <c r="DZ26" s="636"/>
      <c r="EA26" s="636"/>
      <c r="EB26" s="636"/>
      <c r="EC26" s="648"/>
    </row>
    <row r="27" spans="2:133" ht="11.25" customHeight="1">
      <c r="B27" s="618" t="s">
        <v>301</v>
      </c>
      <c r="C27" s="619"/>
      <c r="D27" s="619"/>
      <c r="E27" s="619"/>
      <c r="F27" s="619"/>
      <c r="G27" s="619"/>
      <c r="H27" s="619"/>
      <c r="I27" s="619"/>
      <c r="J27" s="619"/>
      <c r="K27" s="619"/>
      <c r="L27" s="619"/>
      <c r="M27" s="619"/>
      <c r="N27" s="619"/>
      <c r="O27" s="619"/>
      <c r="P27" s="619"/>
      <c r="Q27" s="620"/>
      <c r="R27" s="621">
        <v>509801</v>
      </c>
      <c r="S27" s="622"/>
      <c r="T27" s="622"/>
      <c r="U27" s="622"/>
      <c r="V27" s="622"/>
      <c r="W27" s="622"/>
      <c r="X27" s="622"/>
      <c r="Y27" s="623"/>
      <c r="Z27" s="659">
        <v>1.1000000000000001</v>
      </c>
      <c r="AA27" s="659"/>
      <c r="AB27" s="659"/>
      <c r="AC27" s="659"/>
      <c r="AD27" s="660" t="s">
        <v>186</v>
      </c>
      <c r="AE27" s="660"/>
      <c r="AF27" s="660"/>
      <c r="AG27" s="660"/>
      <c r="AH27" s="660"/>
      <c r="AI27" s="660"/>
      <c r="AJ27" s="660"/>
      <c r="AK27" s="660"/>
      <c r="AL27" s="624" t="s">
        <v>131</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15851820</v>
      </c>
      <c r="BH27" s="622"/>
      <c r="BI27" s="622"/>
      <c r="BJ27" s="622"/>
      <c r="BK27" s="622"/>
      <c r="BL27" s="622"/>
      <c r="BM27" s="622"/>
      <c r="BN27" s="623"/>
      <c r="BO27" s="659">
        <v>100</v>
      </c>
      <c r="BP27" s="659"/>
      <c r="BQ27" s="659"/>
      <c r="BR27" s="659"/>
      <c r="BS27" s="660">
        <v>287836</v>
      </c>
      <c r="BT27" s="660"/>
      <c r="BU27" s="660"/>
      <c r="BV27" s="660"/>
      <c r="BW27" s="660"/>
      <c r="BX27" s="660"/>
      <c r="BY27" s="660"/>
      <c r="BZ27" s="660"/>
      <c r="CA27" s="660"/>
      <c r="CB27" s="700"/>
      <c r="CD27" s="618" t="s">
        <v>303</v>
      </c>
      <c r="CE27" s="619"/>
      <c r="CF27" s="619"/>
      <c r="CG27" s="619"/>
      <c r="CH27" s="619"/>
      <c r="CI27" s="619"/>
      <c r="CJ27" s="619"/>
      <c r="CK27" s="619"/>
      <c r="CL27" s="619"/>
      <c r="CM27" s="619"/>
      <c r="CN27" s="619"/>
      <c r="CO27" s="619"/>
      <c r="CP27" s="619"/>
      <c r="CQ27" s="620"/>
      <c r="CR27" s="621">
        <v>8217073</v>
      </c>
      <c r="CS27" s="634"/>
      <c r="CT27" s="634"/>
      <c r="CU27" s="634"/>
      <c r="CV27" s="634"/>
      <c r="CW27" s="634"/>
      <c r="CX27" s="634"/>
      <c r="CY27" s="635"/>
      <c r="CZ27" s="624">
        <v>19.7</v>
      </c>
      <c r="DA27" s="636"/>
      <c r="DB27" s="636"/>
      <c r="DC27" s="637"/>
      <c r="DD27" s="627">
        <v>2284648</v>
      </c>
      <c r="DE27" s="634"/>
      <c r="DF27" s="634"/>
      <c r="DG27" s="634"/>
      <c r="DH27" s="634"/>
      <c r="DI27" s="634"/>
      <c r="DJ27" s="634"/>
      <c r="DK27" s="635"/>
      <c r="DL27" s="627">
        <v>2250696</v>
      </c>
      <c r="DM27" s="634"/>
      <c r="DN27" s="634"/>
      <c r="DO27" s="634"/>
      <c r="DP27" s="634"/>
      <c r="DQ27" s="634"/>
      <c r="DR27" s="634"/>
      <c r="DS27" s="634"/>
      <c r="DT27" s="634"/>
      <c r="DU27" s="634"/>
      <c r="DV27" s="635"/>
      <c r="DW27" s="624">
        <v>9</v>
      </c>
      <c r="DX27" s="636"/>
      <c r="DY27" s="636"/>
      <c r="DZ27" s="636"/>
      <c r="EA27" s="636"/>
      <c r="EB27" s="636"/>
      <c r="EC27" s="648"/>
    </row>
    <row r="28" spans="2:133" ht="11.25" customHeight="1">
      <c r="B28" s="618" t="s">
        <v>304</v>
      </c>
      <c r="C28" s="619"/>
      <c r="D28" s="619"/>
      <c r="E28" s="619"/>
      <c r="F28" s="619"/>
      <c r="G28" s="619"/>
      <c r="H28" s="619"/>
      <c r="I28" s="619"/>
      <c r="J28" s="619"/>
      <c r="K28" s="619"/>
      <c r="L28" s="619"/>
      <c r="M28" s="619"/>
      <c r="N28" s="619"/>
      <c r="O28" s="619"/>
      <c r="P28" s="619"/>
      <c r="Q28" s="620"/>
      <c r="R28" s="621">
        <v>429369</v>
      </c>
      <c r="S28" s="622"/>
      <c r="T28" s="622"/>
      <c r="U28" s="622"/>
      <c r="V28" s="622"/>
      <c r="W28" s="622"/>
      <c r="X28" s="622"/>
      <c r="Y28" s="623"/>
      <c r="Z28" s="659">
        <v>0.9</v>
      </c>
      <c r="AA28" s="659"/>
      <c r="AB28" s="659"/>
      <c r="AC28" s="659"/>
      <c r="AD28" s="660" t="s">
        <v>237</v>
      </c>
      <c r="AE28" s="660"/>
      <c r="AF28" s="660"/>
      <c r="AG28" s="660"/>
      <c r="AH28" s="660"/>
      <c r="AI28" s="660"/>
      <c r="AJ28" s="660"/>
      <c r="AK28" s="660"/>
      <c r="AL28" s="624" t="s">
        <v>237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5059935</v>
      </c>
      <c r="CS28" s="622"/>
      <c r="CT28" s="622"/>
      <c r="CU28" s="622"/>
      <c r="CV28" s="622"/>
      <c r="CW28" s="622"/>
      <c r="CX28" s="622"/>
      <c r="CY28" s="623"/>
      <c r="CZ28" s="624">
        <v>12.1</v>
      </c>
      <c r="DA28" s="636"/>
      <c r="DB28" s="636"/>
      <c r="DC28" s="637"/>
      <c r="DD28" s="627">
        <v>5013235</v>
      </c>
      <c r="DE28" s="622"/>
      <c r="DF28" s="622"/>
      <c r="DG28" s="622"/>
      <c r="DH28" s="622"/>
      <c r="DI28" s="622"/>
      <c r="DJ28" s="622"/>
      <c r="DK28" s="623"/>
      <c r="DL28" s="627">
        <v>5013235</v>
      </c>
      <c r="DM28" s="622"/>
      <c r="DN28" s="622"/>
      <c r="DO28" s="622"/>
      <c r="DP28" s="622"/>
      <c r="DQ28" s="622"/>
      <c r="DR28" s="622"/>
      <c r="DS28" s="622"/>
      <c r="DT28" s="622"/>
      <c r="DU28" s="622"/>
      <c r="DV28" s="623"/>
      <c r="DW28" s="624">
        <v>20.100000000000001</v>
      </c>
      <c r="DX28" s="636"/>
      <c r="DY28" s="636"/>
      <c r="DZ28" s="636"/>
      <c r="EA28" s="636"/>
      <c r="EB28" s="636"/>
      <c r="EC28" s="648"/>
    </row>
    <row r="29" spans="2:133" ht="11.25" customHeight="1">
      <c r="B29" s="618" t="s">
        <v>306</v>
      </c>
      <c r="C29" s="619"/>
      <c r="D29" s="619"/>
      <c r="E29" s="619"/>
      <c r="F29" s="619"/>
      <c r="G29" s="619"/>
      <c r="H29" s="619"/>
      <c r="I29" s="619"/>
      <c r="J29" s="619"/>
      <c r="K29" s="619"/>
      <c r="L29" s="619"/>
      <c r="M29" s="619"/>
      <c r="N29" s="619"/>
      <c r="O29" s="619"/>
      <c r="P29" s="619"/>
      <c r="Q29" s="620"/>
      <c r="R29" s="621">
        <v>136327</v>
      </c>
      <c r="S29" s="622"/>
      <c r="T29" s="622"/>
      <c r="U29" s="622"/>
      <c r="V29" s="622"/>
      <c r="W29" s="622"/>
      <c r="X29" s="622"/>
      <c r="Y29" s="623"/>
      <c r="Z29" s="659">
        <v>0.3</v>
      </c>
      <c r="AA29" s="659"/>
      <c r="AB29" s="659"/>
      <c r="AC29" s="659"/>
      <c r="AD29" s="660" t="s">
        <v>237</v>
      </c>
      <c r="AE29" s="660"/>
      <c r="AF29" s="660"/>
      <c r="AG29" s="660"/>
      <c r="AH29" s="660"/>
      <c r="AI29" s="660"/>
      <c r="AJ29" s="660"/>
      <c r="AK29" s="660"/>
      <c r="AL29" s="624" t="s">
        <v>237</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307</v>
      </c>
      <c r="CE29" s="641"/>
      <c r="CF29" s="618" t="s">
        <v>308</v>
      </c>
      <c r="CG29" s="619"/>
      <c r="CH29" s="619"/>
      <c r="CI29" s="619"/>
      <c r="CJ29" s="619"/>
      <c r="CK29" s="619"/>
      <c r="CL29" s="619"/>
      <c r="CM29" s="619"/>
      <c r="CN29" s="619"/>
      <c r="CO29" s="619"/>
      <c r="CP29" s="619"/>
      <c r="CQ29" s="620"/>
      <c r="CR29" s="621">
        <v>5059935</v>
      </c>
      <c r="CS29" s="634"/>
      <c r="CT29" s="634"/>
      <c r="CU29" s="634"/>
      <c r="CV29" s="634"/>
      <c r="CW29" s="634"/>
      <c r="CX29" s="634"/>
      <c r="CY29" s="635"/>
      <c r="CZ29" s="624">
        <v>12.1</v>
      </c>
      <c r="DA29" s="636"/>
      <c r="DB29" s="636"/>
      <c r="DC29" s="637"/>
      <c r="DD29" s="627">
        <v>5013235</v>
      </c>
      <c r="DE29" s="634"/>
      <c r="DF29" s="634"/>
      <c r="DG29" s="634"/>
      <c r="DH29" s="634"/>
      <c r="DI29" s="634"/>
      <c r="DJ29" s="634"/>
      <c r="DK29" s="635"/>
      <c r="DL29" s="627">
        <v>5013235</v>
      </c>
      <c r="DM29" s="634"/>
      <c r="DN29" s="634"/>
      <c r="DO29" s="634"/>
      <c r="DP29" s="634"/>
      <c r="DQ29" s="634"/>
      <c r="DR29" s="634"/>
      <c r="DS29" s="634"/>
      <c r="DT29" s="634"/>
      <c r="DU29" s="634"/>
      <c r="DV29" s="635"/>
      <c r="DW29" s="624">
        <v>20.100000000000001</v>
      </c>
      <c r="DX29" s="636"/>
      <c r="DY29" s="636"/>
      <c r="DZ29" s="636"/>
      <c r="EA29" s="636"/>
      <c r="EB29" s="636"/>
      <c r="EC29" s="648"/>
    </row>
    <row r="30" spans="2:133" ht="11.25" customHeight="1">
      <c r="B30" s="618" t="s">
        <v>309</v>
      </c>
      <c r="C30" s="619"/>
      <c r="D30" s="619"/>
      <c r="E30" s="619"/>
      <c r="F30" s="619"/>
      <c r="G30" s="619"/>
      <c r="H30" s="619"/>
      <c r="I30" s="619"/>
      <c r="J30" s="619"/>
      <c r="K30" s="619"/>
      <c r="L30" s="619"/>
      <c r="M30" s="619"/>
      <c r="N30" s="619"/>
      <c r="O30" s="619"/>
      <c r="P30" s="619"/>
      <c r="Q30" s="620"/>
      <c r="R30" s="621">
        <v>6879817</v>
      </c>
      <c r="S30" s="622"/>
      <c r="T30" s="622"/>
      <c r="U30" s="622"/>
      <c r="V30" s="622"/>
      <c r="W30" s="622"/>
      <c r="X30" s="622"/>
      <c r="Y30" s="623"/>
      <c r="Z30" s="659">
        <v>15.2</v>
      </c>
      <c r="AA30" s="659"/>
      <c r="AB30" s="659"/>
      <c r="AC30" s="659"/>
      <c r="AD30" s="660" t="s">
        <v>237</v>
      </c>
      <c r="AE30" s="660"/>
      <c r="AF30" s="660"/>
      <c r="AG30" s="660"/>
      <c r="AH30" s="660"/>
      <c r="AI30" s="660"/>
      <c r="AJ30" s="660"/>
      <c r="AK30" s="660"/>
      <c r="AL30" s="624" t="s">
        <v>186</v>
      </c>
      <c r="AM30" s="625"/>
      <c r="AN30" s="625"/>
      <c r="AO30" s="661"/>
      <c r="AP30" s="673" t="s">
        <v>225</v>
      </c>
      <c r="AQ30" s="674"/>
      <c r="AR30" s="674"/>
      <c r="AS30" s="674"/>
      <c r="AT30" s="674"/>
      <c r="AU30" s="674"/>
      <c r="AV30" s="674"/>
      <c r="AW30" s="674"/>
      <c r="AX30" s="674"/>
      <c r="AY30" s="674"/>
      <c r="AZ30" s="674"/>
      <c r="BA30" s="674"/>
      <c r="BB30" s="674"/>
      <c r="BC30" s="674"/>
      <c r="BD30" s="674"/>
      <c r="BE30" s="674"/>
      <c r="BF30" s="675"/>
      <c r="BG30" s="673" t="s">
        <v>310</v>
      </c>
      <c r="BH30" s="691"/>
      <c r="BI30" s="691"/>
      <c r="BJ30" s="691"/>
      <c r="BK30" s="691"/>
      <c r="BL30" s="691"/>
      <c r="BM30" s="691"/>
      <c r="BN30" s="691"/>
      <c r="BO30" s="691"/>
      <c r="BP30" s="691"/>
      <c r="BQ30" s="692"/>
      <c r="BR30" s="673" t="s">
        <v>311</v>
      </c>
      <c r="BS30" s="691"/>
      <c r="BT30" s="691"/>
      <c r="BU30" s="691"/>
      <c r="BV30" s="691"/>
      <c r="BW30" s="691"/>
      <c r="BX30" s="691"/>
      <c r="BY30" s="691"/>
      <c r="BZ30" s="691"/>
      <c r="CA30" s="691"/>
      <c r="CB30" s="692"/>
      <c r="CD30" s="642"/>
      <c r="CE30" s="643"/>
      <c r="CF30" s="618" t="s">
        <v>312</v>
      </c>
      <c r="CG30" s="619"/>
      <c r="CH30" s="619"/>
      <c r="CI30" s="619"/>
      <c r="CJ30" s="619"/>
      <c r="CK30" s="619"/>
      <c r="CL30" s="619"/>
      <c r="CM30" s="619"/>
      <c r="CN30" s="619"/>
      <c r="CO30" s="619"/>
      <c r="CP30" s="619"/>
      <c r="CQ30" s="620"/>
      <c r="CR30" s="621">
        <v>4800196</v>
      </c>
      <c r="CS30" s="622"/>
      <c r="CT30" s="622"/>
      <c r="CU30" s="622"/>
      <c r="CV30" s="622"/>
      <c r="CW30" s="622"/>
      <c r="CX30" s="622"/>
      <c r="CY30" s="623"/>
      <c r="CZ30" s="624">
        <v>11.5</v>
      </c>
      <c r="DA30" s="636"/>
      <c r="DB30" s="636"/>
      <c r="DC30" s="637"/>
      <c r="DD30" s="627">
        <v>4756472</v>
      </c>
      <c r="DE30" s="622"/>
      <c r="DF30" s="622"/>
      <c r="DG30" s="622"/>
      <c r="DH30" s="622"/>
      <c r="DI30" s="622"/>
      <c r="DJ30" s="622"/>
      <c r="DK30" s="623"/>
      <c r="DL30" s="627">
        <v>4756472</v>
      </c>
      <c r="DM30" s="622"/>
      <c r="DN30" s="622"/>
      <c r="DO30" s="622"/>
      <c r="DP30" s="622"/>
      <c r="DQ30" s="622"/>
      <c r="DR30" s="622"/>
      <c r="DS30" s="622"/>
      <c r="DT30" s="622"/>
      <c r="DU30" s="622"/>
      <c r="DV30" s="623"/>
      <c r="DW30" s="624">
        <v>19.100000000000001</v>
      </c>
      <c r="DX30" s="636"/>
      <c r="DY30" s="636"/>
      <c r="DZ30" s="636"/>
      <c r="EA30" s="636"/>
      <c r="EB30" s="636"/>
      <c r="EC30" s="648"/>
    </row>
    <row r="31" spans="2:133" ht="11.25" customHeight="1">
      <c r="B31" s="688" t="s">
        <v>313</v>
      </c>
      <c r="C31" s="689"/>
      <c r="D31" s="689"/>
      <c r="E31" s="689"/>
      <c r="F31" s="689"/>
      <c r="G31" s="689"/>
      <c r="H31" s="689"/>
      <c r="I31" s="689"/>
      <c r="J31" s="689"/>
      <c r="K31" s="689"/>
      <c r="L31" s="689"/>
      <c r="M31" s="689"/>
      <c r="N31" s="689"/>
      <c r="O31" s="689"/>
      <c r="P31" s="689"/>
      <c r="Q31" s="690"/>
      <c r="R31" s="621" t="s">
        <v>186</v>
      </c>
      <c r="S31" s="622"/>
      <c r="T31" s="622"/>
      <c r="U31" s="622"/>
      <c r="V31" s="622"/>
      <c r="W31" s="622"/>
      <c r="X31" s="622"/>
      <c r="Y31" s="623"/>
      <c r="Z31" s="659" t="s">
        <v>237</v>
      </c>
      <c r="AA31" s="659"/>
      <c r="AB31" s="659"/>
      <c r="AC31" s="659"/>
      <c r="AD31" s="660" t="s">
        <v>131</v>
      </c>
      <c r="AE31" s="660"/>
      <c r="AF31" s="660"/>
      <c r="AG31" s="660"/>
      <c r="AH31" s="660"/>
      <c r="AI31" s="660"/>
      <c r="AJ31" s="660"/>
      <c r="AK31" s="660"/>
      <c r="AL31" s="624" t="s">
        <v>186</v>
      </c>
      <c r="AM31" s="625"/>
      <c r="AN31" s="625"/>
      <c r="AO31" s="661"/>
      <c r="AP31" s="693" t="s">
        <v>314</v>
      </c>
      <c r="AQ31" s="694"/>
      <c r="AR31" s="694"/>
      <c r="AS31" s="694"/>
      <c r="AT31" s="695" t="s">
        <v>315</v>
      </c>
      <c r="AU31" s="218"/>
      <c r="AV31" s="218"/>
      <c r="AW31" s="218"/>
      <c r="AX31" s="679" t="s">
        <v>189</v>
      </c>
      <c r="AY31" s="680"/>
      <c r="AZ31" s="680"/>
      <c r="BA31" s="680"/>
      <c r="BB31" s="680"/>
      <c r="BC31" s="680"/>
      <c r="BD31" s="680"/>
      <c r="BE31" s="680"/>
      <c r="BF31" s="681"/>
      <c r="BG31" s="683">
        <v>97.9</v>
      </c>
      <c r="BH31" s="684"/>
      <c r="BI31" s="684"/>
      <c r="BJ31" s="684"/>
      <c r="BK31" s="684"/>
      <c r="BL31" s="684"/>
      <c r="BM31" s="685">
        <v>96.7</v>
      </c>
      <c r="BN31" s="684"/>
      <c r="BO31" s="684"/>
      <c r="BP31" s="684"/>
      <c r="BQ31" s="686"/>
      <c r="BR31" s="683">
        <v>99.3</v>
      </c>
      <c r="BS31" s="684"/>
      <c r="BT31" s="684"/>
      <c r="BU31" s="684"/>
      <c r="BV31" s="684"/>
      <c r="BW31" s="684"/>
      <c r="BX31" s="685">
        <v>97.9</v>
      </c>
      <c r="BY31" s="684"/>
      <c r="BZ31" s="684"/>
      <c r="CA31" s="684"/>
      <c r="CB31" s="686"/>
      <c r="CD31" s="642"/>
      <c r="CE31" s="643"/>
      <c r="CF31" s="618" t="s">
        <v>316</v>
      </c>
      <c r="CG31" s="619"/>
      <c r="CH31" s="619"/>
      <c r="CI31" s="619"/>
      <c r="CJ31" s="619"/>
      <c r="CK31" s="619"/>
      <c r="CL31" s="619"/>
      <c r="CM31" s="619"/>
      <c r="CN31" s="619"/>
      <c r="CO31" s="619"/>
      <c r="CP31" s="619"/>
      <c r="CQ31" s="620"/>
      <c r="CR31" s="621">
        <v>259739</v>
      </c>
      <c r="CS31" s="634"/>
      <c r="CT31" s="634"/>
      <c r="CU31" s="634"/>
      <c r="CV31" s="634"/>
      <c r="CW31" s="634"/>
      <c r="CX31" s="634"/>
      <c r="CY31" s="635"/>
      <c r="CZ31" s="624">
        <v>0.6</v>
      </c>
      <c r="DA31" s="636"/>
      <c r="DB31" s="636"/>
      <c r="DC31" s="637"/>
      <c r="DD31" s="627">
        <v>256763</v>
      </c>
      <c r="DE31" s="634"/>
      <c r="DF31" s="634"/>
      <c r="DG31" s="634"/>
      <c r="DH31" s="634"/>
      <c r="DI31" s="634"/>
      <c r="DJ31" s="634"/>
      <c r="DK31" s="635"/>
      <c r="DL31" s="627">
        <v>256763</v>
      </c>
      <c r="DM31" s="634"/>
      <c r="DN31" s="634"/>
      <c r="DO31" s="634"/>
      <c r="DP31" s="634"/>
      <c r="DQ31" s="634"/>
      <c r="DR31" s="634"/>
      <c r="DS31" s="634"/>
      <c r="DT31" s="634"/>
      <c r="DU31" s="634"/>
      <c r="DV31" s="635"/>
      <c r="DW31" s="624">
        <v>1</v>
      </c>
      <c r="DX31" s="636"/>
      <c r="DY31" s="636"/>
      <c r="DZ31" s="636"/>
      <c r="EA31" s="636"/>
      <c r="EB31" s="636"/>
      <c r="EC31" s="648"/>
    </row>
    <row r="32" spans="2:133" ht="11.25" customHeight="1">
      <c r="B32" s="618" t="s">
        <v>317</v>
      </c>
      <c r="C32" s="619"/>
      <c r="D32" s="619"/>
      <c r="E32" s="619"/>
      <c r="F32" s="619"/>
      <c r="G32" s="619"/>
      <c r="H32" s="619"/>
      <c r="I32" s="619"/>
      <c r="J32" s="619"/>
      <c r="K32" s="619"/>
      <c r="L32" s="619"/>
      <c r="M32" s="619"/>
      <c r="N32" s="619"/>
      <c r="O32" s="619"/>
      <c r="P32" s="619"/>
      <c r="Q32" s="620"/>
      <c r="R32" s="621">
        <v>2824903</v>
      </c>
      <c r="S32" s="622"/>
      <c r="T32" s="622"/>
      <c r="U32" s="622"/>
      <c r="V32" s="622"/>
      <c r="W32" s="622"/>
      <c r="X32" s="622"/>
      <c r="Y32" s="623"/>
      <c r="Z32" s="659">
        <v>6.2</v>
      </c>
      <c r="AA32" s="659"/>
      <c r="AB32" s="659"/>
      <c r="AC32" s="659"/>
      <c r="AD32" s="660" t="s">
        <v>131</v>
      </c>
      <c r="AE32" s="660"/>
      <c r="AF32" s="660"/>
      <c r="AG32" s="660"/>
      <c r="AH32" s="660"/>
      <c r="AI32" s="660"/>
      <c r="AJ32" s="660"/>
      <c r="AK32" s="660"/>
      <c r="AL32" s="624" t="s">
        <v>237</v>
      </c>
      <c r="AM32" s="625"/>
      <c r="AN32" s="625"/>
      <c r="AO32" s="661"/>
      <c r="AP32" s="662"/>
      <c r="AQ32" s="663"/>
      <c r="AR32" s="663"/>
      <c r="AS32" s="663"/>
      <c r="AT32" s="696"/>
      <c r="AU32" s="214" t="s">
        <v>318</v>
      </c>
      <c r="AX32" s="618" t="s">
        <v>319</v>
      </c>
      <c r="AY32" s="619"/>
      <c r="AZ32" s="619"/>
      <c r="BA32" s="619"/>
      <c r="BB32" s="619"/>
      <c r="BC32" s="619"/>
      <c r="BD32" s="619"/>
      <c r="BE32" s="619"/>
      <c r="BF32" s="620"/>
      <c r="BG32" s="687">
        <v>99.4</v>
      </c>
      <c r="BH32" s="634"/>
      <c r="BI32" s="634"/>
      <c r="BJ32" s="634"/>
      <c r="BK32" s="634"/>
      <c r="BL32" s="634"/>
      <c r="BM32" s="625">
        <v>98.6</v>
      </c>
      <c r="BN32" s="634"/>
      <c r="BO32" s="634"/>
      <c r="BP32" s="634"/>
      <c r="BQ32" s="657"/>
      <c r="BR32" s="687">
        <v>99.4</v>
      </c>
      <c r="BS32" s="634"/>
      <c r="BT32" s="634"/>
      <c r="BU32" s="634"/>
      <c r="BV32" s="634"/>
      <c r="BW32" s="634"/>
      <c r="BX32" s="625">
        <v>98.4</v>
      </c>
      <c r="BY32" s="634"/>
      <c r="BZ32" s="634"/>
      <c r="CA32" s="634"/>
      <c r="CB32" s="657"/>
      <c r="CD32" s="644"/>
      <c r="CE32" s="645"/>
      <c r="CF32" s="618" t="s">
        <v>320</v>
      </c>
      <c r="CG32" s="619"/>
      <c r="CH32" s="619"/>
      <c r="CI32" s="619"/>
      <c r="CJ32" s="619"/>
      <c r="CK32" s="619"/>
      <c r="CL32" s="619"/>
      <c r="CM32" s="619"/>
      <c r="CN32" s="619"/>
      <c r="CO32" s="619"/>
      <c r="CP32" s="619"/>
      <c r="CQ32" s="620"/>
      <c r="CR32" s="621" t="s">
        <v>186</v>
      </c>
      <c r="CS32" s="622"/>
      <c r="CT32" s="622"/>
      <c r="CU32" s="622"/>
      <c r="CV32" s="622"/>
      <c r="CW32" s="622"/>
      <c r="CX32" s="622"/>
      <c r="CY32" s="623"/>
      <c r="CZ32" s="624" t="s">
        <v>237</v>
      </c>
      <c r="DA32" s="636"/>
      <c r="DB32" s="636"/>
      <c r="DC32" s="637"/>
      <c r="DD32" s="627" t="s">
        <v>186</v>
      </c>
      <c r="DE32" s="622"/>
      <c r="DF32" s="622"/>
      <c r="DG32" s="622"/>
      <c r="DH32" s="622"/>
      <c r="DI32" s="622"/>
      <c r="DJ32" s="622"/>
      <c r="DK32" s="623"/>
      <c r="DL32" s="627" t="s">
        <v>131</v>
      </c>
      <c r="DM32" s="622"/>
      <c r="DN32" s="622"/>
      <c r="DO32" s="622"/>
      <c r="DP32" s="622"/>
      <c r="DQ32" s="622"/>
      <c r="DR32" s="622"/>
      <c r="DS32" s="622"/>
      <c r="DT32" s="622"/>
      <c r="DU32" s="622"/>
      <c r="DV32" s="623"/>
      <c r="DW32" s="624" t="s">
        <v>186</v>
      </c>
      <c r="DX32" s="636"/>
      <c r="DY32" s="636"/>
      <c r="DZ32" s="636"/>
      <c r="EA32" s="636"/>
      <c r="EB32" s="636"/>
      <c r="EC32" s="648"/>
    </row>
    <row r="33" spans="2:133" ht="11.25" customHeight="1">
      <c r="B33" s="618" t="s">
        <v>321</v>
      </c>
      <c r="C33" s="619"/>
      <c r="D33" s="619"/>
      <c r="E33" s="619"/>
      <c r="F33" s="619"/>
      <c r="G33" s="619"/>
      <c r="H33" s="619"/>
      <c r="I33" s="619"/>
      <c r="J33" s="619"/>
      <c r="K33" s="619"/>
      <c r="L33" s="619"/>
      <c r="M33" s="619"/>
      <c r="N33" s="619"/>
      <c r="O33" s="619"/>
      <c r="P33" s="619"/>
      <c r="Q33" s="620"/>
      <c r="R33" s="621">
        <v>65498</v>
      </c>
      <c r="S33" s="622"/>
      <c r="T33" s="622"/>
      <c r="U33" s="622"/>
      <c r="V33" s="622"/>
      <c r="W33" s="622"/>
      <c r="X33" s="622"/>
      <c r="Y33" s="623"/>
      <c r="Z33" s="659">
        <v>0.1</v>
      </c>
      <c r="AA33" s="659"/>
      <c r="AB33" s="659"/>
      <c r="AC33" s="659"/>
      <c r="AD33" s="660" t="s">
        <v>237</v>
      </c>
      <c r="AE33" s="660"/>
      <c r="AF33" s="660"/>
      <c r="AG33" s="660"/>
      <c r="AH33" s="660"/>
      <c r="AI33" s="660"/>
      <c r="AJ33" s="660"/>
      <c r="AK33" s="660"/>
      <c r="AL33" s="624" t="s">
        <v>237</v>
      </c>
      <c r="AM33" s="625"/>
      <c r="AN33" s="625"/>
      <c r="AO33" s="661"/>
      <c r="AP33" s="664"/>
      <c r="AQ33" s="665"/>
      <c r="AR33" s="665"/>
      <c r="AS33" s="665"/>
      <c r="AT33" s="697"/>
      <c r="AU33" s="219"/>
      <c r="AV33" s="219"/>
      <c r="AW33" s="219"/>
      <c r="AX33" s="602" t="s">
        <v>322</v>
      </c>
      <c r="AY33" s="603"/>
      <c r="AZ33" s="603"/>
      <c r="BA33" s="603"/>
      <c r="BB33" s="603"/>
      <c r="BC33" s="603"/>
      <c r="BD33" s="603"/>
      <c r="BE33" s="603"/>
      <c r="BF33" s="604"/>
      <c r="BG33" s="682">
        <v>96.8</v>
      </c>
      <c r="BH33" s="606"/>
      <c r="BI33" s="606"/>
      <c r="BJ33" s="606"/>
      <c r="BK33" s="606"/>
      <c r="BL33" s="606"/>
      <c r="BM33" s="652">
        <v>95.5</v>
      </c>
      <c r="BN33" s="606"/>
      <c r="BO33" s="606"/>
      <c r="BP33" s="606"/>
      <c r="BQ33" s="669"/>
      <c r="BR33" s="682">
        <v>99.3</v>
      </c>
      <c r="BS33" s="606"/>
      <c r="BT33" s="606"/>
      <c r="BU33" s="606"/>
      <c r="BV33" s="606"/>
      <c r="BW33" s="606"/>
      <c r="BX33" s="652">
        <v>97.6</v>
      </c>
      <c r="BY33" s="606"/>
      <c r="BZ33" s="606"/>
      <c r="CA33" s="606"/>
      <c r="CB33" s="669"/>
      <c r="CD33" s="618" t="s">
        <v>323</v>
      </c>
      <c r="CE33" s="619"/>
      <c r="CF33" s="619"/>
      <c r="CG33" s="619"/>
      <c r="CH33" s="619"/>
      <c r="CI33" s="619"/>
      <c r="CJ33" s="619"/>
      <c r="CK33" s="619"/>
      <c r="CL33" s="619"/>
      <c r="CM33" s="619"/>
      <c r="CN33" s="619"/>
      <c r="CO33" s="619"/>
      <c r="CP33" s="619"/>
      <c r="CQ33" s="620"/>
      <c r="CR33" s="621">
        <v>16918387</v>
      </c>
      <c r="CS33" s="634"/>
      <c r="CT33" s="634"/>
      <c r="CU33" s="634"/>
      <c r="CV33" s="634"/>
      <c r="CW33" s="634"/>
      <c r="CX33" s="634"/>
      <c r="CY33" s="635"/>
      <c r="CZ33" s="624">
        <v>40.5</v>
      </c>
      <c r="DA33" s="636"/>
      <c r="DB33" s="636"/>
      <c r="DC33" s="637"/>
      <c r="DD33" s="627">
        <v>12800509</v>
      </c>
      <c r="DE33" s="634"/>
      <c r="DF33" s="634"/>
      <c r="DG33" s="634"/>
      <c r="DH33" s="634"/>
      <c r="DI33" s="634"/>
      <c r="DJ33" s="634"/>
      <c r="DK33" s="635"/>
      <c r="DL33" s="627">
        <v>8017952</v>
      </c>
      <c r="DM33" s="634"/>
      <c r="DN33" s="634"/>
      <c r="DO33" s="634"/>
      <c r="DP33" s="634"/>
      <c r="DQ33" s="634"/>
      <c r="DR33" s="634"/>
      <c r="DS33" s="634"/>
      <c r="DT33" s="634"/>
      <c r="DU33" s="634"/>
      <c r="DV33" s="635"/>
      <c r="DW33" s="624">
        <v>32.200000000000003</v>
      </c>
      <c r="DX33" s="636"/>
      <c r="DY33" s="636"/>
      <c r="DZ33" s="636"/>
      <c r="EA33" s="636"/>
      <c r="EB33" s="636"/>
      <c r="EC33" s="648"/>
    </row>
    <row r="34" spans="2:133" ht="11.25" customHeight="1">
      <c r="B34" s="618" t="s">
        <v>324</v>
      </c>
      <c r="C34" s="619"/>
      <c r="D34" s="619"/>
      <c r="E34" s="619"/>
      <c r="F34" s="619"/>
      <c r="G34" s="619"/>
      <c r="H34" s="619"/>
      <c r="I34" s="619"/>
      <c r="J34" s="619"/>
      <c r="K34" s="619"/>
      <c r="L34" s="619"/>
      <c r="M34" s="619"/>
      <c r="N34" s="619"/>
      <c r="O34" s="619"/>
      <c r="P34" s="619"/>
      <c r="Q34" s="620"/>
      <c r="R34" s="621">
        <v>1010894</v>
      </c>
      <c r="S34" s="622"/>
      <c r="T34" s="622"/>
      <c r="U34" s="622"/>
      <c r="V34" s="622"/>
      <c r="W34" s="622"/>
      <c r="X34" s="622"/>
      <c r="Y34" s="623"/>
      <c r="Z34" s="659">
        <v>2.2000000000000002</v>
      </c>
      <c r="AA34" s="659"/>
      <c r="AB34" s="659"/>
      <c r="AC34" s="659"/>
      <c r="AD34" s="660" t="s">
        <v>186</v>
      </c>
      <c r="AE34" s="660"/>
      <c r="AF34" s="660"/>
      <c r="AG34" s="660"/>
      <c r="AH34" s="660"/>
      <c r="AI34" s="660"/>
      <c r="AJ34" s="660"/>
      <c r="AK34" s="660"/>
      <c r="AL34" s="624" t="s">
        <v>186</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5408481</v>
      </c>
      <c r="CS34" s="622"/>
      <c r="CT34" s="622"/>
      <c r="CU34" s="622"/>
      <c r="CV34" s="622"/>
      <c r="CW34" s="622"/>
      <c r="CX34" s="622"/>
      <c r="CY34" s="623"/>
      <c r="CZ34" s="624">
        <v>12.9</v>
      </c>
      <c r="DA34" s="636"/>
      <c r="DB34" s="636"/>
      <c r="DC34" s="637"/>
      <c r="DD34" s="627">
        <v>4045327</v>
      </c>
      <c r="DE34" s="622"/>
      <c r="DF34" s="622"/>
      <c r="DG34" s="622"/>
      <c r="DH34" s="622"/>
      <c r="DI34" s="622"/>
      <c r="DJ34" s="622"/>
      <c r="DK34" s="623"/>
      <c r="DL34" s="627">
        <v>3560536</v>
      </c>
      <c r="DM34" s="622"/>
      <c r="DN34" s="622"/>
      <c r="DO34" s="622"/>
      <c r="DP34" s="622"/>
      <c r="DQ34" s="622"/>
      <c r="DR34" s="622"/>
      <c r="DS34" s="622"/>
      <c r="DT34" s="622"/>
      <c r="DU34" s="622"/>
      <c r="DV34" s="623"/>
      <c r="DW34" s="624">
        <v>14.3</v>
      </c>
      <c r="DX34" s="636"/>
      <c r="DY34" s="636"/>
      <c r="DZ34" s="636"/>
      <c r="EA34" s="636"/>
      <c r="EB34" s="636"/>
      <c r="EC34" s="648"/>
    </row>
    <row r="35" spans="2:133" ht="11.25" customHeight="1">
      <c r="B35" s="618" t="s">
        <v>326</v>
      </c>
      <c r="C35" s="619"/>
      <c r="D35" s="619"/>
      <c r="E35" s="619"/>
      <c r="F35" s="619"/>
      <c r="G35" s="619"/>
      <c r="H35" s="619"/>
      <c r="I35" s="619"/>
      <c r="J35" s="619"/>
      <c r="K35" s="619"/>
      <c r="L35" s="619"/>
      <c r="M35" s="619"/>
      <c r="N35" s="619"/>
      <c r="O35" s="619"/>
      <c r="P35" s="619"/>
      <c r="Q35" s="620"/>
      <c r="R35" s="621">
        <v>559607</v>
      </c>
      <c r="S35" s="622"/>
      <c r="T35" s="622"/>
      <c r="U35" s="622"/>
      <c r="V35" s="622"/>
      <c r="W35" s="622"/>
      <c r="X35" s="622"/>
      <c r="Y35" s="623"/>
      <c r="Z35" s="659">
        <v>1.2</v>
      </c>
      <c r="AA35" s="659"/>
      <c r="AB35" s="659"/>
      <c r="AC35" s="659"/>
      <c r="AD35" s="660" t="s">
        <v>131</v>
      </c>
      <c r="AE35" s="660"/>
      <c r="AF35" s="660"/>
      <c r="AG35" s="660"/>
      <c r="AH35" s="660"/>
      <c r="AI35" s="660"/>
      <c r="AJ35" s="660"/>
      <c r="AK35" s="660"/>
      <c r="AL35" s="624" t="s">
        <v>237</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304749</v>
      </c>
      <c r="CS35" s="634"/>
      <c r="CT35" s="634"/>
      <c r="CU35" s="634"/>
      <c r="CV35" s="634"/>
      <c r="CW35" s="634"/>
      <c r="CX35" s="634"/>
      <c r="CY35" s="635"/>
      <c r="CZ35" s="624">
        <v>0.7</v>
      </c>
      <c r="DA35" s="636"/>
      <c r="DB35" s="636"/>
      <c r="DC35" s="637"/>
      <c r="DD35" s="627">
        <v>175765</v>
      </c>
      <c r="DE35" s="634"/>
      <c r="DF35" s="634"/>
      <c r="DG35" s="634"/>
      <c r="DH35" s="634"/>
      <c r="DI35" s="634"/>
      <c r="DJ35" s="634"/>
      <c r="DK35" s="635"/>
      <c r="DL35" s="627">
        <v>174208</v>
      </c>
      <c r="DM35" s="634"/>
      <c r="DN35" s="634"/>
      <c r="DO35" s="634"/>
      <c r="DP35" s="634"/>
      <c r="DQ35" s="634"/>
      <c r="DR35" s="634"/>
      <c r="DS35" s="634"/>
      <c r="DT35" s="634"/>
      <c r="DU35" s="634"/>
      <c r="DV35" s="635"/>
      <c r="DW35" s="624">
        <v>0.7</v>
      </c>
      <c r="DX35" s="636"/>
      <c r="DY35" s="636"/>
      <c r="DZ35" s="636"/>
      <c r="EA35" s="636"/>
      <c r="EB35" s="636"/>
      <c r="EC35" s="648"/>
    </row>
    <row r="36" spans="2:133" ht="11.25" customHeight="1">
      <c r="B36" s="618" t="s">
        <v>330</v>
      </c>
      <c r="C36" s="619"/>
      <c r="D36" s="619"/>
      <c r="E36" s="619"/>
      <c r="F36" s="619"/>
      <c r="G36" s="619"/>
      <c r="H36" s="619"/>
      <c r="I36" s="619"/>
      <c r="J36" s="619"/>
      <c r="K36" s="619"/>
      <c r="L36" s="619"/>
      <c r="M36" s="619"/>
      <c r="N36" s="619"/>
      <c r="O36" s="619"/>
      <c r="P36" s="619"/>
      <c r="Q36" s="620"/>
      <c r="R36" s="621">
        <v>4529282</v>
      </c>
      <c r="S36" s="622"/>
      <c r="T36" s="622"/>
      <c r="U36" s="622"/>
      <c r="V36" s="622"/>
      <c r="W36" s="622"/>
      <c r="X36" s="622"/>
      <c r="Y36" s="623"/>
      <c r="Z36" s="659">
        <v>10</v>
      </c>
      <c r="AA36" s="659"/>
      <c r="AB36" s="659"/>
      <c r="AC36" s="659"/>
      <c r="AD36" s="660" t="s">
        <v>237</v>
      </c>
      <c r="AE36" s="660"/>
      <c r="AF36" s="660"/>
      <c r="AG36" s="660"/>
      <c r="AH36" s="660"/>
      <c r="AI36" s="660"/>
      <c r="AJ36" s="660"/>
      <c r="AK36" s="660"/>
      <c r="AL36" s="624" t="s">
        <v>131</v>
      </c>
      <c r="AM36" s="625"/>
      <c r="AN36" s="625"/>
      <c r="AO36" s="661"/>
      <c r="AP36" s="222"/>
      <c r="AQ36" s="670" t="s">
        <v>331</v>
      </c>
      <c r="AR36" s="671"/>
      <c r="AS36" s="671"/>
      <c r="AT36" s="671"/>
      <c r="AU36" s="671"/>
      <c r="AV36" s="671"/>
      <c r="AW36" s="671"/>
      <c r="AX36" s="671"/>
      <c r="AY36" s="672"/>
      <c r="AZ36" s="676">
        <v>5332879</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45829</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4128045</v>
      </c>
      <c r="CS36" s="622"/>
      <c r="CT36" s="622"/>
      <c r="CU36" s="622"/>
      <c r="CV36" s="622"/>
      <c r="CW36" s="622"/>
      <c r="CX36" s="622"/>
      <c r="CY36" s="623"/>
      <c r="CZ36" s="624">
        <v>9.9</v>
      </c>
      <c r="DA36" s="636"/>
      <c r="DB36" s="636"/>
      <c r="DC36" s="637"/>
      <c r="DD36" s="627">
        <v>2915695</v>
      </c>
      <c r="DE36" s="622"/>
      <c r="DF36" s="622"/>
      <c r="DG36" s="622"/>
      <c r="DH36" s="622"/>
      <c r="DI36" s="622"/>
      <c r="DJ36" s="622"/>
      <c r="DK36" s="623"/>
      <c r="DL36" s="627">
        <v>1162429</v>
      </c>
      <c r="DM36" s="622"/>
      <c r="DN36" s="622"/>
      <c r="DO36" s="622"/>
      <c r="DP36" s="622"/>
      <c r="DQ36" s="622"/>
      <c r="DR36" s="622"/>
      <c r="DS36" s="622"/>
      <c r="DT36" s="622"/>
      <c r="DU36" s="622"/>
      <c r="DV36" s="623"/>
      <c r="DW36" s="624">
        <v>4.7</v>
      </c>
      <c r="DX36" s="636"/>
      <c r="DY36" s="636"/>
      <c r="DZ36" s="636"/>
      <c r="EA36" s="636"/>
      <c r="EB36" s="636"/>
      <c r="EC36" s="648"/>
    </row>
    <row r="37" spans="2:133" ht="11.25" customHeight="1">
      <c r="B37" s="618" t="s">
        <v>334</v>
      </c>
      <c r="C37" s="619"/>
      <c r="D37" s="619"/>
      <c r="E37" s="619"/>
      <c r="F37" s="619"/>
      <c r="G37" s="619"/>
      <c r="H37" s="619"/>
      <c r="I37" s="619"/>
      <c r="J37" s="619"/>
      <c r="K37" s="619"/>
      <c r="L37" s="619"/>
      <c r="M37" s="619"/>
      <c r="N37" s="619"/>
      <c r="O37" s="619"/>
      <c r="P37" s="619"/>
      <c r="Q37" s="620"/>
      <c r="R37" s="621">
        <v>1101312</v>
      </c>
      <c r="S37" s="622"/>
      <c r="T37" s="622"/>
      <c r="U37" s="622"/>
      <c r="V37" s="622"/>
      <c r="W37" s="622"/>
      <c r="X37" s="622"/>
      <c r="Y37" s="623"/>
      <c r="Z37" s="659">
        <v>2.4</v>
      </c>
      <c r="AA37" s="659"/>
      <c r="AB37" s="659"/>
      <c r="AC37" s="659"/>
      <c r="AD37" s="660">
        <v>227</v>
      </c>
      <c r="AE37" s="660"/>
      <c r="AF37" s="660"/>
      <c r="AG37" s="660"/>
      <c r="AH37" s="660"/>
      <c r="AI37" s="660"/>
      <c r="AJ37" s="660"/>
      <c r="AK37" s="660"/>
      <c r="AL37" s="624">
        <v>0</v>
      </c>
      <c r="AM37" s="625"/>
      <c r="AN37" s="625"/>
      <c r="AO37" s="661"/>
      <c r="AQ37" s="654" t="s">
        <v>335</v>
      </c>
      <c r="AR37" s="655"/>
      <c r="AS37" s="655"/>
      <c r="AT37" s="655"/>
      <c r="AU37" s="655"/>
      <c r="AV37" s="655"/>
      <c r="AW37" s="655"/>
      <c r="AX37" s="655"/>
      <c r="AY37" s="656"/>
      <c r="AZ37" s="621">
        <v>767482</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-93963</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40575</v>
      </c>
      <c r="CS37" s="634"/>
      <c r="CT37" s="634"/>
      <c r="CU37" s="634"/>
      <c r="CV37" s="634"/>
      <c r="CW37" s="634"/>
      <c r="CX37" s="634"/>
      <c r="CY37" s="635"/>
      <c r="CZ37" s="624">
        <v>0.1</v>
      </c>
      <c r="DA37" s="636"/>
      <c r="DB37" s="636"/>
      <c r="DC37" s="637"/>
      <c r="DD37" s="627">
        <v>40575</v>
      </c>
      <c r="DE37" s="634"/>
      <c r="DF37" s="634"/>
      <c r="DG37" s="634"/>
      <c r="DH37" s="634"/>
      <c r="DI37" s="634"/>
      <c r="DJ37" s="634"/>
      <c r="DK37" s="635"/>
      <c r="DL37" s="627">
        <v>35575</v>
      </c>
      <c r="DM37" s="634"/>
      <c r="DN37" s="634"/>
      <c r="DO37" s="634"/>
      <c r="DP37" s="634"/>
      <c r="DQ37" s="634"/>
      <c r="DR37" s="634"/>
      <c r="DS37" s="634"/>
      <c r="DT37" s="634"/>
      <c r="DU37" s="634"/>
      <c r="DV37" s="635"/>
      <c r="DW37" s="624">
        <v>0.1</v>
      </c>
      <c r="DX37" s="636"/>
      <c r="DY37" s="636"/>
      <c r="DZ37" s="636"/>
      <c r="EA37" s="636"/>
      <c r="EB37" s="636"/>
      <c r="EC37" s="648"/>
    </row>
    <row r="38" spans="2:133" ht="11.25" customHeight="1">
      <c r="B38" s="618" t="s">
        <v>338</v>
      </c>
      <c r="C38" s="619"/>
      <c r="D38" s="619"/>
      <c r="E38" s="619"/>
      <c r="F38" s="619"/>
      <c r="G38" s="619"/>
      <c r="H38" s="619"/>
      <c r="I38" s="619"/>
      <c r="J38" s="619"/>
      <c r="K38" s="619"/>
      <c r="L38" s="619"/>
      <c r="M38" s="619"/>
      <c r="N38" s="619"/>
      <c r="O38" s="619"/>
      <c r="P38" s="619"/>
      <c r="Q38" s="620"/>
      <c r="R38" s="621">
        <v>1649300</v>
      </c>
      <c r="S38" s="622"/>
      <c r="T38" s="622"/>
      <c r="U38" s="622"/>
      <c r="V38" s="622"/>
      <c r="W38" s="622"/>
      <c r="X38" s="622"/>
      <c r="Y38" s="623"/>
      <c r="Z38" s="659">
        <v>3.6</v>
      </c>
      <c r="AA38" s="659"/>
      <c r="AB38" s="659"/>
      <c r="AC38" s="659"/>
      <c r="AD38" s="660" t="s">
        <v>131</v>
      </c>
      <c r="AE38" s="660"/>
      <c r="AF38" s="660"/>
      <c r="AG38" s="660"/>
      <c r="AH38" s="660"/>
      <c r="AI38" s="660"/>
      <c r="AJ38" s="660"/>
      <c r="AK38" s="660"/>
      <c r="AL38" s="624" t="s">
        <v>186</v>
      </c>
      <c r="AM38" s="625"/>
      <c r="AN38" s="625"/>
      <c r="AO38" s="661"/>
      <c r="AQ38" s="654" t="s">
        <v>339</v>
      </c>
      <c r="AR38" s="655"/>
      <c r="AS38" s="655"/>
      <c r="AT38" s="655"/>
      <c r="AU38" s="655"/>
      <c r="AV38" s="655"/>
      <c r="AW38" s="655"/>
      <c r="AX38" s="655"/>
      <c r="AY38" s="656"/>
      <c r="AZ38" s="621">
        <v>368502</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10134</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4196895</v>
      </c>
      <c r="CS38" s="622"/>
      <c r="CT38" s="622"/>
      <c r="CU38" s="622"/>
      <c r="CV38" s="622"/>
      <c r="CW38" s="622"/>
      <c r="CX38" s="622"/>
      <c r="CY38" s="623"/>
      <c r="CZ38" s="624">
        <v>10</v>
      </c>
      <c r="DA38" s="636"/>
      <c r="DB38" s="636"/>
      <c r="DC38" s="637"/>
      <c r="DD38" s="627">
        <v>3482762</v>
      </c>
      <c r="DE38" s="622"/>
      <c r="DF38" s="622"/>
      <c r="DG38" s="622"/>
      <c r="DH38" s="622"/>
      <c r="DI38" s="622"/>
      <c r="DJ38" s="622"/>
      <c r="DK38" s="623"/>
      <c r="DL38" s="627">
        <v>3120779</v>
      </c>
      <c r="DM38" s="622"/>
      <c r="DN38" s="622"/>
      <c r="DO38" s="622"/>
      <c r="DP38" s="622"/>
      <c r="DQ38" s="622"/>
      <c r="DR38" s="622"/>
      <c r="DS38" s="622"/>
      <c r="DT38" s="622"/>
      <c r="DU38" s="622"/>
      <c r="DV38" s="623"/>
      <c r="DW38" s="624">
        <v>12.5</v>
      </c>
      <c r="DX38" s="636"/>
      <c r="DY38" s="636"/>
      <c r="DZ38" s="636"/>
      <c r="EA38" s="636"/>
      <c r="EB38" s="636"/>
      <c r="EC38" s="648"/>
    </row>
    <row r="39" spans="2:133" ht="11.25" customHeight="1">
      <c r="B39" s="618" t="s">
        <v>342</v>
      </c>
      <c r="C39" s="619"/>
      <c r="D39" s="619"/>
      <c r="E39" s="619"/>
      <c r="F39" s="619"/>
      <c r="G39" s="619"/>
      <c r="H39" s="619"/>
      <c r="I39" s="619"/>
      <c r="J39" s="619"/>
      <c r="K39" s="619"/>
      <c r="L39" s="619"/>
      <c r="M39" s="619"/>
      <c r="N39" s="619"/>
      <c r="O39" s="619"/>
      <c r="P39" s="619"/>
      <c r="Q39" s="620"/>
      <c r="R39" s="621" t="s">
        <v>186</v>
      </c>
      <c r="S39" s="622"/>
      <c r="T39" s="622"/>
      <c r="U39" s="622"/>
      <c r="V39" s="622"/>
      <c r="W39" s="622"/>
      <c r="X39" s="622"/>
      <c r="Y39" s="623"/>
      <c r="Z39" s="659" t="s">
        <v>186</v>
      </c>
      <c r="AA39" s="659"/>
      <c r="AB39" s="659"/>
      <c r="AC39" s="659"/>
      <c r="AD39" s="660" t="s">
        <v>186</v>
      </c>
      <c r="AE39" s="660"/>
      <c r="AF39" s="660"/>
      <c r="AG39" s="660"/>
      <c r="AH39" s="660"/>
      <c r="AI39" s="660"/>
      <c r="AJ39" s="660"/>
      <c r="AK39" s="660"/>
      <c r="AL39" s="624" t="s">
        <v>237</v>
      </c>
      <c r="AM39" s="625"/>
      <c r="AN39" s="625"/>
      <c r="AO39" s="661"/>
      <c r="AQ39" s="654" t="s">
        <v>343</v>
      </c>
      <c r="AR39" s="655"/>
      <c r="AS39" s="655"/>
      <c r="AT39" s="655"/>
      <c r="AU39" s="655"/>
      <c r="AV39" s="655"/>
      <c r="AW39" s="655"/>
      <c r="AX39" s="655"/>
      <c r="AY39" s="656"/>
      <c r="AZ39" s="621">
        <v>52100</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14839</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2585317</v>
      </c>
      <c r="CS39" s="634"/>
      <c r="CT39" s="634"/>
      <c r="CU39" s="634"/>
      <c r="CV39" s="634"/>
      <c r="CW39" s="634"/>
      <c r="CX39" s="634"/>
      <c r="CY39" s="635"/>
      <c r="CZ39" s="624">
        <v>6.2</v>
      </c>
      <c r="DA39" s="636"/>
      <c r="DB39" s="636"/>
      <c r="DC39" s="637"/>
      <c r="DD39" s="627">
        <v>2178560</v>
      </c>
      <c r="DE39" s="634"/>
      <c r="DF39" s="634"/>
      <c r="DG39" s="634"/>
      <c r="DH39" s="634"/>
      <c r="DI39" s="634"/>
      <c r="DJ39" s="634"/>
      <c r="DK39" s="635"/>
      <c r="DL39" s="627" t="s">
        <v>131</v>
      </c>
      <c r="DM39" s="634"/>
      <c r="DN39" s="634"/>
      <c r="DO39" s="634"/>
      <c r="DP39" s="634"/>
      <c r="DQ39" s="634"/>
      <c r="DR39" s="634"/>
      <c r="DS39" s="634"/>
      <c r="DT39" s="634"/>
      <c r="DU39" s="634"/>
      <c r="DV39" s="635"/>
      <c r="DW39" s="624" t="s">
        <v>131</v>
      </c>
      <c r="DX39" s="636"/>
      <c r="DY39" s="636"/>
      <c r="DZ39" s="636"/>
      <c r="EA39" s="636"/>
      <c r="EB39" s="636"/>
      <c r="EC39" s="648"/>
    </row>
    <row r="40" spans="2:133" ht="11.25" customHeight="1">
      <c r="B40" s="618" t="s">
        <v>346</v>
      </c>
      <c r="C40" s="619"/>
      <c r="D40" s="619"/>
      <c r="E40" s="619"/>
      <c r="F40" s="619"/>
      <c r="G40" s="619"/>
      <c r="H40" s="619"/>
      <c r="I40" s="619"/>
      <c r="J40" s="619"/>
      <c r="K40" s="619"/>
      <c r="L40" s="619"/>
      <c r="M40" s="619"/>
      <c r="N40" s="619"/>
      <c r="O40" s="619"/>
      <c r="P40" s="619"/>
      <c r="Q40" s="620"/>
      <c r="R40" s="621">
        <v>500500</v>
      </c>
      <c r="S40" s="622"/>
      <c r="T40" s="622"/>
      <c r="U40" s="622"/>
      <c r="V40" s="622"/>
      <c r="W40" s="622"/>
      <c r="X40" s="622"/>
      <c r="Y40" s="623"/>
      <c r="Z40" s="659">
        <v>1.1000000000000001</v>
      </c>
      <c r="AA40" s="659"/>
      <c r="AB40" s="659"/>
      <c r="AC40" s="659"/>
      <c r="AD40" s="660" t="s">
        <v>186</v>
      </c>
      <c r="AE40" s="660"/>
      <c r="AF40" s="660"/>
      <c r="AG40" s="660"/>
      <c r="AH40" s="660"/>
      <c r="AI40" s="660"/>
      <c r="AJ40" s="660"/>
      <c r="AK40" s="660"/>
      <c r="AL40" s="624" t="s">
        <v>131</v>
      </c>
      <c r="AM40" s="625"/>
      <c r="AN40" s="625"/>
      <c r="AO40" s="661"/>
      <c r="AQ40" s="654" t="s">
        <v>347</v>
      </c>
      <c r="AR40" s="655"/>
      <c r="AS40" s="655"/>
      <c r="AT40" s="655"/>
      <c r="AU40" s="655"/>
      <c r="AV40" s="655"/>
      <c r="AW40" s="655"/>
      <c r="AX40" s="655"/>
      <c r="AY40" s="656"/>
      <c r="AZ40" s="621" t="s">
        <v>186</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93</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v>294900</v>
      </c>
      <c r="CS40" s="622"/>
      <c r="CT40" s="622"/>
      <c r="CU40" s="622"/>
      <c r="CV40" s="622"/>
      <c r="CW40" s="622"/>
      <c r="CX40" s="622"/>
      <c r="CY40" s="623"/>
      <c r="CZ40" s="624">
        <v>0.7</v>
      </c>
      <c r="DA40" s="636"/>
      <c r="DB40" s="636"/>
      <c r="DC40" s="637"/>
      <c r="DD40" s="627">
        <v>2400</v>
      </c>
      <c r="DE40" s="622"/>
      <c r="DF40" s="622"/>
      <c r="DG40" s="622"/>
      <c r="DH40" s="622"/>
      <c r="DI40" s="622"/>
      <c r="DJ40" s="622"/>
      <c r="DK40" s="623"/>
      <c r="DL40" s="627" t="s">
        <v>186</v>
      </c>
      <c r="DM40" s="622"/>
      <c r="DN40" s="622"/>
      <c r="DO40" s="622"/>
      <c r="DP40" s="622"/>
      <c r="DQ40" s="622"/>
      <c r="DR40" s="622"/>
      <c r="DS40" s="622"/>
      <c r="DT40" s="622"/>
      <c r="DU40" s="622"/>
      <c r="DV40" s="623"/>
      <c r="DW40" s="624" t="s">
        <v>186</v>
      </c>
      <c r="DX40" s="636"/>
      <c r="DY40" s="636"/>
      <c r="DZ40" s="636"/>
      <c r="EA40" s="636"/>
      <c r="EB40" s="636"/>
      <c r="EC40" s="648"/>
    </row>
    <row r="41" spans="2:133" ht="11.25" customHeight="1">
      <c r="B41" s="602" t="s">
        <v>351</v>
      </c>
      <c r="C41" s="603"/>
      <c r="D41" s="603"/>
      <c r="E41" s="603"/>
      <c r="F41" s="603"/>
      <c r="G41" s="603"/>
      <c r="H41" s="603"/>
      <c r="I41" s="603"/>
      <c r="J41" s="603"/>
      <c r="K41" s="603"/>
      <c r="L41" s="603"/>
      <c r="M41" s="603"/>
      <c r="N41" s="603"/>
      <c r="O41" s="603"/>
      <c r="P41" s="603"/>
      <c r="Q41" s="604"/>
      <c r="R41" s="605">
        <v>45352869</v>
      </c>
      <c r="S41" s="646"/>
      <c r="T41" s="646"/>
      <c r="U41" s="646"/>
      <c r="V41" s="646"/>
      <c r="W41" s="646"/>
      <c r="X41" s="646"/>
      <c r="Y41" s="649"/>
      <c r="Z41" s="650">
        <v>100</v>
      </c>
      <c r="AA41" s="650"/>
      <c r="AB41" s="650"/>
      <c r="AC41" s="650"/>
      <c r="AD41" s="651">
        <v>24430562</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913748</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131</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355</v>
      </c>
      <c r="CS41" s="634"/>
      <c r="CT41" s="634"/>
      <c r="CU41" s="634"/>
      <c r="CV41" s="634"/>
      <c r="CW41" s="634"/>
      <c r="CX41" s="634"/>
      <c r="CY41" s="635"/>
      <c r="CZ41" s="624" t="s">
        <v>131</v>
      </c>
      <c r="DA41" s="636"/>
      <c r="DB41" s="636"/>
      <c r="DC41" s="637"/>
      <c r="DD41" s="627" t="s">
        <v>131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356</v>
      </c>
      <c r="AR42" s="667"/>
      <c r="AS42" s="667"/>
      <c r="AT42" s="667"/>
      <c r="AU42" s="667"/>
      <c r="AV42" s="667"/>
      <c r="AW42" s="667"/>
      <c r="AX42" s="667"/>
      <c r="AY42" s="668"/>
      <c r="AZ42" s="605">
        <v>3231047</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438</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4275502</v>
      </c>
      <c r="CS42" s="634"/>
      <c r="CT42" s="634"/>
      <c r="CU42" s="634"/>
      <c r="CV42" s="634"/>
      <c r="CW42" s="634"/>
      <c r="CX42" s="634"/>
      <c r="CY42" s="635"/>
      <c r="CZ42" s="624">
        <v>10.199999999999999</v>
      </c>
      <c r="DA42" s="636"/>
      <c r="DB42" s="636"/>
      <c r="DC42" s="637"/>
      <c r="DD42" s="627">
        <v>1945339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359</v>
      </c>
      <c r="CD43" s="618" t="s">
        <v>360</v>
      </c>
      <c r="CE43" s="619"/>
      <c r="CF43" s="619"/>
      <c r="CG43" s="619"/>
      <c r="CH43" s="619"/>
      <c r="CI43" s="619"/>
      <c r="CJ43" s="619"/>
      <c r="CK43" s="619"/>
      <c r="CL43" s="619"/>
      <c r="CM43" s="619"/>
      <c r="CN43" s="619"/>
      <c r="CO43" s="619"/>
      <c r="CP43" s="619"/>
      <c r="CQ43" s="620"/>
      <c r="CR43" s="621">
        <v>255960</v>
      </c>
      <c r="CS43" s="634"/>
      <c r="CT43" s="634"/>
      <c r="CU43" s="634"/>
      <c r="CV43" s="634"/>
      <c r="CW43" s="634"/>
      <c r="CX43" s="634"/>
      <c r="CY43" s="635"/>
      <c r="CZ43" s="624">
        <v>0.6</v>
      </c>
      <c r="DA43" s="636"/>
      <c r="DB43" s="636"/>
      <c r="DC43" s="637"/>
      <c r="DD43" s="627">
        <v>255960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362</v>
      </c>
      <c r="CG44" s="619"/>
      <c r="CH44" s="619"/>
      <c r="CI44" s="619"/>
      <c r="CJ44" s="619"/>
      <c r="CK44" s="619"/>
      <c r="CL44" s="619"/>
      <c r="CM44" s="619"/>
      <c r="CN44" s="619"/>
      <c r="CO44" s="619"/>
      <c r="CP44" s="619"/>
      <c r="CQ44" s="620"/>
      <c r="CR44" s="621">
        <v>4051981</v>
      </c>
      <c r="CS44" s="622"/>
      <c r="CT44" s="622"/>
      <c r="CU44" s="622"/>
      <c r="CV44" s="622"/>
      <c r="CW44" s="622"/>
      <c r="CX44" s="622"/>
      <c r="CY44" s="623"/>
      <c r="CZ44" s="624">
        <v>9.6999999999999993</v>
      </c>
      <c r="DA44" s="625"/>
      <c r="DB44" s="625"/>
      <c r="DC44" s="626"/>
      <c r="DD44" s="627">
        <v>1922096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1692258</v>
      </c>
      <c r="CS45" s="634"/>
      <c r="CT45" s="634"/>
      <c r="CU45" s="634"/>
      <c r="CV45" s="634"/>
      <c r="CW45" s="634"/>
      <c r="CX45" s="634"/>
      <c r="CY45" s="635"/>
      <c r="CZ45" s="624">
        <v>4.0999999999999996</v>
      </c>
      <c r="DA45" s="636"/>
      <c r="DB45" s="636"/>
      <c r="DC45" s="637"/>
      <c r="DD45" s="627">
        <v>433985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365</v>
      </c>
      <c r="CG46" s="619"/>
      <c r="CH46" s="619"/>
      <c r="CI46" s="619"/>
      <c r="CJ46" s="619"/>
      <c r="CK46" s="619"/>
      <c r="CL46" s="619"/>
      <c r="CM46" s="619"/>
      <c r="CN46" s="619"/>
      <c r="CO46" s="619"/>
      <c r="CP46" s="619"/>
      <c r="CQ46" s="620"/>
      <c r="CR46" s="621">
        <v>2173288</v>
      </c>
      <c r="CS46" s="622"/>
      <c r="CT46" s="622"/>
      <c r="CU46" s="622"/>
      <c r="CV46" s="622"/>
      <c r="CW46" s="622"/>
      <c r="CX46" s="622"/>
      <c r="CY46" s="623"/>
      <c r="CZ46" s="624">
        <v>5.2</v>
      </c>
      <c r="DA46" s="625"/>
      <c r="DB46" s="625"/>
      <c r="DC46" s="626"/>
      <c r="DD46" s="627">
        <v>1323067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366</v>
      </c>
      <c r="CG47" s="619"/>
      <c r="CH47" s="619"/>
      <c r="CI47" s="619"/>
      <c r="CJ47" s="619"/>
      <c r="CK47" s="619"/>
      <c r="CL47" s="619"/>
      <c r="CM47" s="619"/>
      <c r="CN47" s="619"/>
      <c r="CO47" s="619"/>
      <c r="CP47" s="619"/>
      <c r="CQ47" s="620"/>
      <c r="CR47" s="621">
        <v>223521</v>
      </c>
      <c r="CS47" s="634"/>
      <c r="CT47" s="634"/>
      <c r="CU47" s="634"/>
      <c r="CV47" s="634"/>
      <c r="CW47" s="634"/>
      <c r="CX47" s="634"/>
      <c r="CY47" s="635"/>
      <c r="CZ47" s="624">
        <v>0.5</v>
      </c>
      <c r="DA47" s="636"/>
      <c r="DB47" s="636"/>
      <c r="DC47" s="637"/>
      <c r="DD47" s="627">
        <v>23243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367</v>
      </c>
      <c r="CG48" s="619"/>
      <c r="CH48" s="619"/>
      <c r="CI48" s="619"/>
      <c r="CJ48" s="619"/>
      <c r="CK48" s="619"/>
      <c r="CL48" s="619"/>
      <c r="CM48" s="619"/>
      <c r="CN48" s="619"/>
      <c r="CO48" s="619"/>
      <c r="CP48" s="619"/>
      <c r="CQ48" s="620"/>
      <c r="CR48" s="621" t="s">
        <v>131</v>
      </c>
      <c r="CS48" s="622"/>
      <c r="CT48" s="622"/>
      <c r="CU48" s="622"/>
      <c r="CV48" s="622"/>
      <c r="CW48" s="622"/>
      <c r="CX48" s="622"/>
      <c r="CY48" s="623"/>
      <c r="CZ48" s="624" t="s">
        <v>131</v>
      </c>
      <c r="DA48" s="625"/>
      <c r="DB48" s="625"/>
      <c r="DC48" s="626"/>
      <c r="DD48" s="627" t="s">
        <v>131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368</v>
      </c>
      <c r="CE49" s="603"/>
      <c r="CF49" s="603"/>
      <c r="CG49" s="603"/>
      <c r="CH49" s="603"/>
      <c r="CI49" s="603"/>
      <c r="CJ49" s="603"/>
      <c r="CK49" s="603"/>
      <c r="CL49" s="603"/>
      <c r="CM49" s="603"/>
      <c r="CN49" s="603"/>
      <c r="CO49" s="603"/>
      <c r="CP49" s="603"/>
      <c r="CQ49" s="604"/>
      <c r="CR49" s="605">
        <v>41768726</v>
      </c>
      <c r="CS49" s="606"/>
      <c r="CT49" s="606"/>
      <c r="CU49" s="606"/>
      <c r="CV49" s="606"/>
      <c r="CW49" s="606"/>
      <c r="CX49" s="606"/>
      <c r="CY49" s="607"/>
      <c r="CZ49" s="608">
        <v>100</v>
      </c>
      <c r="DA49" s="609"/>
      <c r="DB49" s="609"/>
      <c r="DC49" s="610"/>
      <c r="DD49" s="611">
        <v>28572543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g5lBFw4MbkdKZ25cOmz2xAAaIP69Nwi52HbX+7iXx6JHiDoJtqEQjobJtsY+HQ42ESjV7nfkgcswOjVJ768zw==" saltValue="mEv9Rdj0/fitNU2PIY+v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391</v>
      </c>
      <c r="C7" s="1048"/>
      <c r="D7" s="1048"/>
      <c r="E7" s="1048"/>
      <c r="F7" s="1048"/>
      <c r="G7" s="1048"/>
      <c r="H7" s="1048"/>
      <c r="I7" s="1048"/>
      <c r="J7" s="1048"/>
      <c r="K7" s="1048"/>
      <c r="L7" s="1048"/>
      <c r="M7" s="1048"/>
      <c r="N7" s="1048"/>
      <c r="O7" s="1048"/>
      <c r="P7" s="1049"/>
      <c r="Q7" s="1102">
        <v>45364</v>
      </c>
      <c r="R7" s="1103"/>
      <c r="S7" s="1103"/>
      <c r="T7" s="1103"/>
      <c r="U7" s="1103"/>
      <c r="V7" s="1103">
        <v>41780</v>
      </c>
      <c r="W7" s="1103"/>
      <c r="X7" s="1103"/>
      <c r="Y7" s="1103"/>
      <c r="Z7" s="1103"/>
      <c r="AA7" s="1103">
        <v>3584</v>
      </c>
      <c r="AB7" s="1103"/>
      <c r="AC7" s="1103"/>
      <c r="AD7" s="1103"/>
      <c r="AE7" s="1104"/>
      <c r="AF7" s="1105">
        <v>3329</v>
      </c>
      <c r="AG7" s="1106"/>
      <c r="AH7" s="1106"/>
      <c r="AI7" s="1106"/>
      <c r="AJ7" s="1107"/>
      <c r="AK7" s="1108">
        <v>455</v>
      </c>
      <c r="AL7" s="1109"/>
      <c r="AM7" s="1109"/>
      <c r="AN7" s="1109"/>
      <c r="AO7" s="1109"/>
      <c r="AP7" s="1109">
        <v>55406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599</v>
      </c>
      <c r="BT7" s="1100"/>
      <c r="BU7" s="1100"/>
      <c r="BV7" s="1100"/>
      <c r="BW7" s="1100"/>
      <c r="BX7" s="1100"/>
      <c r="BY7" s="1100"/>
      <c r="BZ7" s="1100"/>
      <c r="CA7" s="1100"/>
      <c r="CB7" s="1100"/>
      <c r="CC7" s="1100"/>
      <c r="CD7" s="1100"/>
      <c r="CE7" s="1100"/>
      <c r="CF7" s="1100"/>
      <c r="CG7" s="1112"/>
      <c r="CH7" s="1096">
        <v>74</v>
      </c>
      <c r="CI7" s="1097"/>
      <c r="CJ7" s="1097"/>
      <c r="CK7" s="1097"/>
      <c r="CL7" s="1098"/>
      <c r="CM7" s="1096">
        <v>479</v>
      </c>
      <c r="CN7" s="1097"/>
      <c r="CO7" s="1097"/>
      <c r="CP7" s="1097"/>
      <c r="CQ7" s="1098"/>
      <c r="CR7" s="1096">
        <v>100</v>
      </c>
      <c r="CS7" s="1097"/>
      <c r="CT7" s="1097"/>
      <c r="CU7" s="1097"/>
      <c r="CV7" s="1098"/>
      <c r="CW7" s="1096" t="s">
        <v>530</v>
      </c>
      <c r="CX7" s="1097"/>
      <c r="CY7" s="1097"/>
      <c r="CZ7" s="1097"/>
      <c r="DA7" s="1098"/>
      <c r="DB7" s="1096" t="s">
        <v>530</v>
      </c>
      <c r="DC7" s="1097"/>
      <c r="DD7" s="1097"/>
      <c r="DE7" s="1097"/>
      <c r="DF7" s="1098"/>
      <c r="DG7" s="1096" t="s">
        <v>530</v>
      </c>
      <c r="DH7" s="1097"/>
      <c r="DI7" s="1097"/>
      <c r="DJ7" s="1097"/>
      <c r="DK7" s="1098"/>
      <c r="DL7" s="1096" t="s">
        <v>530</v>
      </c>
      <c r="DM7" s="1097"/>
      <c r="DN7" s="1097"/>
      <c r="DO7" s="1097"/>
      <c r="DP7" s="1098"/>
      <c r="DQ7" s="1096" t="s">
        <v>530</v>
      </c>
      <c r="DR7" s="1097"/>
      <c r="DS7" s="1097"/>
      <c r="DT7" s="1097"/>
      <c r="DU7" s="1098"/>
      <c r="DV7" s="1099"/>
      <c r="DW7" s="1100"/>
      <c r="DX7" s="1100"/>
      <c r="DY7" s="1100"/>
      <c r="DZ7" s="1101"/>
      <c r="EA7" s="234"/>
    </row>
    <row r="8" spans="1:131" s="235" customFormat="1" ht="26.25" customHeight="1">
      <c r="A8" s="238">
        <v>2</v>
      </c>
      <c r="B8" s="1030" t="s">
        <v>392</v>
      </c>
      <c r="C8" s="1031"/>
      <c r="D8" s="1031"/>
      <c r="E8" s="1031"/>
      <c r="F8" s="1031"/>
      <c r="G8" s="1031"/>
      <c r="H8" s="1031"/>
      <c r="I8" s="1031"/>
      <c r="J8" s="1031"/>
      <c r="K8" s="1031"/>
      <c r="L8" s="1031"/>
      <c r="M8" s="1031"/>
      <c r="N8" s="1031"/>
      <c r="O8" s="1031"/>
      <c r="P8" s="1032"/>
      <c r="Q8" s="1038">
        <v>18</v>
      </c>
      <c r="R8" s="1039"/>
      <c r="S8" s="1039"/>
      <c r="T8" s="1039"/>
      <c r="U8" s="1039"/>
      <c r="V8" s="1039">
        <v>18</v>
      </c>
      <c r="W8" s="1039"/>
      <c r="X8" s="1039"/>
      <c r="Y8" s="1039"/>
      <c r="Z8" s="1039"/>
      <c r="AA8" s="1039">
        <v>0</v>
      </c>
      <c r="AB8" s="1039"/>
      <c r="AC8" s="1039"/>
      <c r="AD8" s="1039"/>
      <c r="AE8" s="1040"/>
      <c r="AF8" s="1035">
        <v>0</v>
      </c>
      <c r="AG8" s="1036"/>
      <c r="AH8" s="1036"/>
      <c r="AI8" s="1036"/>
      <c r="AJ8" s="1037"/>
      <c r="AK8" s="1080">
        <v>17</v>
      </c>
      <c r="AL8" s="1081"/>
      <c r="AM8" s="1081"/>
      <c r="AN8" s="1081"/>
      <c r="AO8" s="1081"/>
      <c r="AP8" s="1081" t="s">
        <v>597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600</v>
      </c>
      <c r="BT8" s="993"/>
      <c r="BU8" s="993"/>
      <c r="BV8" s="993"/>
      <c r="BW8" s="993"/>
      <c r="BX8" s="993"/>
      <c r="BY8" s="993"/>
      <c r="BZ8" s="993"/>
      <c r="CA8" s="993"/>
      <c r="CB8" s="993"/>
      <c r="CC8" s="993"/>
      <c r="CD8" s="993"/>
      <c r="CE8" s="993"/>
      <c r="CF8" s="993"/>
      <c r="CG8" s="1014"/>
      <c r="CH8" s="989">
        <v>0</v>
      </c>
      <c r="CI8" s="990"/>
      <c r="CJ8" s="990"/>
      <c r="CK8" s="990"/>
      <c r="CL8" s="991"/>
      <c r="CM8" s="989">
        <v>121</v>
      </c>
      <c r="CN8" s="990"/>
      <c r="CO8" s="990"/>
      <c r="CP8" s="990"/>
      <c r="CQ8" s="991"/>
      <c r="CR8" s="989">
        <v>54</v>
      </c>
      <c r="CS8" s="990"/>
      <c r="CT8" s="990"/>
      <c r="CU8" s="990"/>
      <c r="CV8" s="991"/>
      <c r="CW8" s="989">
        <v>19</v>
      </c>
      <c r="CX8" s="990"/>
      <c r="CY8" s="990"/>
      <c r="CZ8" s="990"/>
      <c r="DA8" s="991"/>
      <c r="DB8" s="989" t="s">
        <v>530</v>
      </c>
      <c r="DC8" s="990"/>
      <c r="DD8" s="990"/>
      <c r="DE8" s="990"/>
      <c r="DF8" s="991"/>
      <c r="DG8" s="989" t="s">
        <v>530</v>
      </c>
      <c r="DH8" s="990"/>
      <c r="DI8" s="990"/>
      <c r="DJ8" s="990"/>
      <c r="DK8" s="991"/>
      <c r="DL8" s="989" t="s">
        <v>530</v>
      </c>
      <c r="DM8" s="990"/>
      <c r="DN8" s="990"/>
      <c r="DO8" s="990"/>
      <c r="DP8" s="991"/>
      <c r="DQ8" s="989" t="s">
        <v>530</v>
      </c>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601</v>
      </c>
      <c r="BT9" s="993"/>
      <c r="BU9" s="993"/>
      <c r="BV9" s="993"/>
      <c r="BW9" s="993"/>
      <c r="BX9" s="993"/>
      <c r="BY9" s="993"/>
      <c r="BZ9" s="993"/>
      <c r="CA9" s="993"/>
      <c r="CB9" s="993"/>
      <c r="CC9" s="993"/>
      <c r="CD9" s="993"/>
      <c r="CE9" s="993"/>
      <c r="CF9" s="993"/>
      <c r="CG9" s="1014"/>
      <c r="CH9" s="989">
        <v>25</v>
      </c>
      <c r="CI9" s="990"/>
      <c r="CJ9" s="990"/>
      <c r="CK9" s="990"/>
      <c r="CL9" s="991"/>
      <c r="CM9" s="989">
        <v>374</v>
      </c>
      <c r="CN9" s="990"/>
      <c r="CO9" s="990"/>
      <c r="CP9" s="990"/>
      <c r="CQ9" s="991"/>
      <c r="CR9" s="989">
        <v>75</v>
      </c>
      <c r="CS9" s="990"/>
      <c r="CT9" s="990"/>
      <c r="CU9" s="990"/>
      <c r="CV9" s="991"/>
      <c r="CW9" s="989" t="s">
        <v>530</v>
      </c>
      <c r="CX9" s="990"/>
      <c r="CY9" s="990"/>
      <c r="CZ9" s="990"/>
      <c r="DA9" s="991"/>
      <c r="DB9" s="989" t="s">
        <v>530</v>
      </c>
      <c r="DC9" s="990"/>
      <c r="DD9" s="990"/>
      <c r="DE9" s="990"/>
      <c r="DF9" s="991"/>
      <c r="DG9" s="989" t="s">
        <v>530</v>
      </c>
      <c r="DH9" s="990"/>
      <c r="DI9" s="990"/>
      <c r="DJ9" s="990"/>
      <c r="DK9" s="991"/>
      <c r="DL9" s="989" t="s">
        <v>530</v>
      </c>
      <c r="DM9" s="990"/>
      <c r="DN9" s="990"/>
      <c r="DO9" s="990"/>
      <c r="DP9" s="991"/>
      <c r="DQ9" s="989" t="s">
        <v>530</v>
      </c>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602</v>
      </c>
      <c r="BT10" s="993"/>
      <c r="BU10" s="993"/>
      <c r="BV10" s="993"/>
      <c r="BW10" s="993"/>
      <c r="BX10" s="993"/>
      <c r="BY10" s="993"/>
      <c r="BZ10" s="993"/>
      <c r="CA10" s="993"/>
      <c r="CB10" s="993"/>
      <c r="CC10" s="993"/>
      <c r="CD10" s="993"/>
      <c r="CE10" s="993"/>
      <c r="CF10" s="993"/>
      <c r="CG10" s="1014"/>
      <c r="CH10" s="989">
        <v>1</v>
      </c>
      <c r="CI10" s="990"/>
      <c r="CJ10" s="990"/>
      <c r="CK10" s="990"/>
      <c r="CL10" s="991"/>
      <c r="CM10" s="989">
        <v>38</v>
      </c>
      <c r="CN10" s="990"/>
      <c r="CO10" s="990"/>
      <c r="CP10" s="990"/>
      <c r="CQ10" s="991"/>
      <c r="CR10" s="989">
        <v>7</v>
      </c>
      <c r="CS10" s="990"/>
      <c r="CT10" s="990"/>
      <c r="CU10" s="990"/>
      <c r="CV10" s="991"/>
      <c r="CW10" s="989" t="s">
        <v>530</v>
      </c>
      <c r="CX10" s="990"/>
      <c r="CY10" s="990"/>
      <c r="CZ10" s="990"/>
      <c r="DA10" s="991"/>
      <c r="DB10" s="989" t="s">
        <v>530</v>
      </c>
      <c r="DC10" s="990"/>
      <c r="DD10" s="990"/>
      <c r="DE10" s="990"/>
      <c r="DF10" s="991"/>
      <c r="DG10" s="989" t="s">
        <v>530</v>
      </c>
      <c r="DH10" s="990"/>
      <c r="DI10" s="990"/>
      <c r="DJ10" s="990"/>
      <c r="DK10" s="991"/>
      <c r="DL10" s="989" t="s">
        <v>530</v>
      </c>
      <c r="DM10" s="990"/>
      <c r="DN10" s="990"/>
      <c r="DO10" s="990"/>
      <c r="DP10" s="991"/>
      <c r="DQ10" s="989" t="s">
        <v>530</v>
      </c>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394</v>
      </c>
      <c r="B23" s="937" t="s">
        <v>395</v>
      </c>
      <c r="C23" s="938"/>
      <c r="D23" s="938"/>
      <c r="E23" s="938"/>
      <c r="F23" s="938"/>
      <c r="G23" s="938"/>
      <c r="H23" s="938"/>
      <c r="I23" s="938"/>
      <c r="J23" s="938"/>
      <c r="K23" s="938"/>
      <c r="L23" s="938"/>
      <c r="M23" s="938"/>
      <c r="N23" s="938"/>
      <c r="O23" s="938"/>
      <c r="P23" s="948"/>
      <c r="Q23" s="1067">
        <f>SUM(Q7:U8)</f>
        <v>45382</v>
      </c>
      <c r="R23" s="1061"/>
      <c r="S23" s="1061"/>
      <c r="T23" s="1061"/>
      <c r="U23" s="1061"/>
      <c r="V23" s="1061">
        <f t="shared" ref="V23" si="0">SUM(V7:Z8)</f>
        <v>41798</v>
      </c>
      <c r="W23" s="1061"/>
      <c r="X23" s="1061"/>
      <c r="Y23" s="1061"/>
      <c r="Z23" s="1061"/>
      <c r="AA23" s="1061">
        <f t="shared" ref="AA23" si="1">SUM(AA7:AE8)</f>
        <v>3584</v>
      </c>
      <c r="AB23" s="1061"/>
      <c r="AC23" s="1061"/>
      <c r="AD23" s="1061"/>
      <c r="AE23" s="1068"/>
      <c r="AF23" s="1069">
        <v>3329</v>
      </c>
      <c r="AG23" s="1061"/>
      <c r="AH23" s="1061"/>
      <c r="AI23" s="1061"/>
      <c r="AJ23" s="1070"/>
      <c r="AK23" s="1071"/>
      <c r="AL23" s="1072"/>
      <c r="AM23" s="1072"/>
      <c r="AN23" s="1072"/>
      <c r="AO23" s="1072"/>
      <c r="AP23" s="1061">
        <f>SUM(AP7:AT8)</f>
        <v>55406</v>
      </c>
      <c r="AQ23" s="1061"/>
      <c r="AR23" s="1061"/>
      <c r="AS23" s="1061"/>
      <c r="AT23" s="1061"/>
      <c r="AU23" s="1062"/>
      <c r="AV23" s="1062"/>
      <c r="AW23" s="1062"/>
      <c r="AX23" s="1062"/>
      <c r="AY23" s="1063"/>
      <c r="AZ23" s="1064" t="s">
        <v>396</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374</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407</v>
      </c>
      <c r="C28" s="1048"/>
      <c r="D28" s="1048"/>
      <c r="E28" s="1048"/>
      <c r="F28" s="1048"/>
      <c r="G28" s="1048"/>
      <c r="H28" s="1048"/>
      <c r="I28" s="1048"/>
      <c r="J28" s="1048"/>
      <c r="K28" s="1048"/>
      <c r="L28" s="1048"/>
      <c r="M28" s="1048"/>
      <c r="N28" s="1048"/>
      <c r="O28" s="1048"/>
      <c r="P28" s="1049"/>
      <c r="Q28" s="1050">
        <v>9038</v>
      </c>
      <c r="R28" s="1051"/>
      <c r="S28" s="1051"/>
      <c r="T28" s="1051"/>
      <c r="U28" s="1051"/>
      <c r="V28" s="1051">
        <v>8992</v>
      </c>
      <c r="W28" s="1051"/>
      <c r="X28" s="1051"/>
      <c r="Y28" s="1051"/>
      <c r="Z28" s="1051"/>
      <c r="AA28" s="1051">
        <f>Q28-V28</f>
        <v>46</v>
      </c>
      <c r="AB28" s="1051"/>
      <c r="AC28" s="1051"/>
      <c r="AD28" s="1051"/>
      <c r="AE28" s="1052"/>
      <c r="AF28" s="1053">
        <v>46</v>
      </c>
      <c r="AG28" s="1051"/>
      <c r="AH28" s="1051"/>
      <c r="AI28" s="1051"/>
      <c r="AJ28" s="1054"/>
      <c r="AK28" s="1042">
        <v>908</v>
      </c>
      <c r="AL28" s="1043"/>
      <c r="AM28" s="1043"/>
      <c r="AN28" s="1043"/>
      <c r="AO28" s="1043"/>
      <c r="AP28" s="1043" t="s">
        <v>530</v>
      </c>
      <c r="AQ28" s="1043"/>
      <c r="AR28" s="1043"/>
      <c r="AS28" s="1043"/>
      <c r="AT28" s="1043"/>
      <c r="AU28" s="1043" t="s">
        <v>530</v>
      </c>
      <c r="AV28" s="1043"/>
      <c r="AW28" s="1043"/>
      <c r="AX28" s="1043"/>
      <c r="AY28" s="1043"/>
      <c r="AZ28" s="1044" t="s">
        <v>530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408</v>
      </c>
      <c r="C29" s="1031"/>
      <c r="D29" s="1031"/>
      <c r="E29" s="1031"/>
      <c r="F29" s="1031"/>
      <c r="G29" s="1031"/>
      <c r="H29" s="1031"/>
      <c r="I29" s="1031"/>
      <c r="J29" s="1031"/>
      <c r="K29" s="1031"/>
      <c r="L29" s="1031"/>
      <c r="M29" s="1031"/>
      <c r="N29" s="1031"/>
      <c r="O29" s="1031"/>
      <c r="P29" s="1032"/>
      <c r="Q29" s="1038">
        <v>87</v>
      </c>
      <c r="R29" s="1039"/>
      <c r="S29" s="1039"/>
      <c r="T29" s="1039"/>
      <c r="U29" s="1039"/>
      <c r="V29" s="1039">
        <v>84</v>
      </c>
      <c r="W29" s="1039"/>
      <c r="X29" s="1039"/>
      <c r="Y29" s="1039"/>
      <c r="Z29" s="1039"/>
      <c r="AA29" s="1039">
        <v>2</v>
      </c>
      <c r="AB29" s="1039"/>
      <c r="AC29" s="1039"/>
      <c r="AD29" s="1039"/>
      <c r="AE29" s="1040"/>
      <c r="AF29" s="1035">
        <v>2</v>
      </c>
      <c r="AG29" s="1036"/>
      <c r="AH29" s="1036"/>
      <c r="AI29" s="1036"/>
      <c r="AJ29" s="1037"/>
      <c r="AK29" s="980">
        <v>46</v>
      </c>
      <c r="AL29" s="971"/>
      <c r="AM29" s="971"/>
      <c r="AN29" s="971"/>
      <c r="AO29" s="971"/>
      <c r="AP29" s="971">
        <v>16</v>
      </c>
      <c r="AQ29" s="971"/>
      <c r="AR29" s="971"/>
      <c r="AS29" s="971"/>
      <c r="AT29" s="971"/>
      <c r="AU29" s="971">
        <v>7</v>
      </c>
      <c r="AV29" s="971"/>
      <c r="AW29" s="971"/>
      <c r="AX29" s="971"/>
      <c r="AY29" s="971"/>
      <c r="AZ29" s="1041" t="s">
        <v>598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409</v>
      </c>
      <c r="C30" s="1031"/>
      <c r="D30" s="1031"/>
      <c r="E30" s="1031"/>
      <c r="F30" s="1031"/>
      <c r="G30" s="1031"/>
      <c r="H30" s="1031"/>
      <c r="I30" s="1031"/>
      <c r="J30" s="1031"/>
      <c r="K30" s="1031"/>
      <c r="L30" s="1031"/>
      <c r="M30" s="1031"/>
      <c r="N30" s="1031"/>
      <c r="O30" s="1031"/>
      <c r="P30" s="1032"/>
      <c r="Q30" s="1038">
        <v>11034</v>
      </c>
      <c r="R30" s="1039"/>
      <c r="S30" s="1039"/>
      <c r="T30" s="1039"/>
      <c r="U30" s="1039"/>
      <c r="V30" s="1039">
        <v>10739</v>
      </c>
      <c r="W30" s="1039"/>
      <c r="X30" s="1039"/>
      <c r="Y30" s="1039"/>
      <c r="Z30" s="1039"/>
      <c r="AA30" s="1039">
        <f t="shared" ref="AA30:AA40" si="2">Q30-V30</f>
        <v>295</v>
      </c>
      <c r="AB30" s="1039"/>
      <c r="AC30" s="1039"/>
      <c r="AD30" s="1039"/>
      <c r="AE30" s="1040"/>
      <c r="AF30" s="1035">
        <v>295</v>
      </c>
      <c r="AG30" s="1036"/>
      <c r="AH30" s="1036"/>
      <c r="AI30" s="1036"/>
      <c r="AJ30" s="1037"/>
      <c r="AK30" s="980">
        <v>1664</v>
      </c>
      <c r="AL30" s="971"/>
      <c r="AM30" s="971"/>
      <c r="AN30" s="971"/>
      <c r="AO30" s="971"/>
      <c r="AP30" s="971" t="s">
        <v>598</v>
      </c>
      <c r="AQ30" s="971"/>
      <c r="AR30" s="971"/>
      <c r="AS30" s="971"/>
      <c r="AT30" s="971"/>
      <c r="AU30" s="971" t="s">
        <v>598</v>
      </c>
      <c r="AV30" s="971"/>
      <c r="AW30" s="971"/>
      <c r="AX30" s="971"/>
      <c r="AY30" s="971"/>
      <c r="AZ30" s="1041" t="s">
        <v>598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410</v>
      </c>
      <c r="C31" s="1031"/>
      <c r="D31" s="1031"/>
      <c r="E31" s="1031"/>
      <c r="F31" s="1031"/>
      <c r="G31" s="1031"/>
      <c r="H31" s="1031"/>
      <c r="I31" s="1031"/>
      <c r="J31" s="1031"/>
      <c r="K31" s="1031"/>
      <c r="L31" s="1031"/>
      <c r="M31" s="1031"/>
      <c r="N31" s="1031"/>
      <c r="O31" s="1031"/>
      <c r="P31" s="1032"/>
      <c r="Q31" s="1038">
        <v>25</v>
      </c>
      <c r="R31" s="1039"/>
      <c r="S31" s="1039"/>
      <c r="T31" s="1039"/>
      <c r="U31" s="1039"/>
      <c r="V31" s="1039">
        <v>19</v>
      </c>
      <c r="W31" s="1039"/>
      <c r="X31" s="1039"/>
      <c r="Y31" s="1039"/>
      <c r="Z31" s="1039"/>
      <c r="AA31" s="1039">
        <f t="shared" si="2"/>
        <v>6</v>
      </c>
      <c r="AB31" s="1039"/>
      <c r="AC31" s="1039"/>
      <c r="AD31" s="1039"/>
      <c r="AE31" s="1040"/>
      <c r="AF31" s="1035">
        <v>6</v>
      </c>
      <c r="AG31" s="1036"/>
      <c r="AH31" s="1036"/>
      <c r="AI31" s="1036"/>
      <c r="AJ31" s="1037"/>
      <c r="AK31" s="980" t="s">
        <v>598</v>
      </c>
      <c r="AL31" s="971"/>
      <c r="AM31" s="971"/>
      <c r="AN31" s="971"/>
      <c r="AO31" s="971"/>
      <c r="AP31" s="971" t="s">
        <v>598</v>
      </c>
      <c r="AQ31" s="971"/>
      <c r="AR31" s="971"/>
      <c r="AS31" s="971"/>
      <c r="AT31" s="971"/>
      <c r="AU31" s="971" t="s">
        <v>598</v>
      </c>
      <c r="AV31" s="971"/>
      <c r="AW31" s="971"/>
      <c r="AX31" s="971"/>
      <c r="AY31" s="971"/>
      <c r="AZ31" s="1041" t="s">
        <v>598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411</v>
      </c>
      <c r="C32" s="1031"/>
      <c r="D32" s="1031"/>
      <c r="E32" s="1031"/>
      <c r="F32" s="1031"/>
      <c r="G32" s="1031"/>
      <c r="H32" s="1031"/>
      <c r="I32" s="1031"/>
      <c r="J32" s="1031"/>
      <c r="K32" s="1031"/>
      <c r="L32" s="1031"/>
      <c r="M32" s="1031"/>
      <c r="N32" s="1031"/>
      <c r="O32" s="1031"/>
      <c r="P32" s="1032"/>
      <c r="Q32" s="1038">
        <v>101</v>
      </c>
      <c r="R32" s="1039"/>
      <c r="S32" s="1039"/>
      <c r="T32" s="1039"/>
      <c r="U32" s="1039"/>
      <c r="V32" s="1039">
        <v>101</v>
      </c>
      <c r="W32" s="1039"/>
      <c r="X32" s="1039"/>
      <c r="Y32" s="1039"/>
      <c r="Z32" s="1039"/>
      <c r="AA32" s="1039">
        <f t="shared" si="2"/>
        <v>0</v>
      </c>
      <c r="AB32" s="1039"/>
      <c r="AC32" s="1039"/>
      <c r="AD32" s="1039"/>
      <c r="AE32" s="1040"/>
      <c r="AF32" s="1035">
        <v>0</v>
      </c>
      <c r="AG32" s="1036"/>
      <c r="AH32" s="1036"/>
      <c r="AI32" s="1036"/>
      <c r="AJ32" s="1037"/>
      <c r="AK32" s="980">
        <v>52</v>
      </c>
      <c r="AL32" s="971"/>
      <c r="AM32" s="971"/>
      <c r="AN32" s="971"/>
      <c r="AO32" s="971"/>
      <c r="AP32" s="971" t="s">
        <v>598</v>
      </c>
      <c r="AQ32" s="971"/>
      <c r="AR32" s="971"/>
      <c r="AS32" s="971"/>
      <c r="AT32" s="971"/>
      <c r="AU32" s="971" t="s">
        <v>598</v>
      </c>
      <c r="AV32" s="971"/>
      <c r="AW32" s="971"/>
      <c r="AX32" s="971"/>
      <c r="AY32" s="971"/>
      <c r="AZ32" s="1041" t="s">
        <v>598</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412</v>
      </c>
      <c r="C33" s="1031"/>
      <c r="D33" s="1031"/>
      <c r="E33" s="1031"/>
      <c r="F33" s="1031"/>
      <c r="G33" s="1031"/>
      <c r="H33" s="1031"/>
      <c r="I33" s="1031"/>
      <c r="J33" s="1031"/>
      <c r="K33" s="1031"/>
      <c r="L33" s="1031"/>
      <c r="M33" s="1031"/>
      <c r="N33" s="1031"/>
      <c r="O33" s="1031"/>
      <c r="P33" s="1032"/>
      <c r="Q33" s="1038">
        <v>1416</v>
      </c>
      <c r="R33" s="1039"/>
      <c r="S33" s="1039"/>
      <c r="T33" s="1039"/>
      <c r="U33" s="1039"/>
      <c r="V33" s="1039">
        <v>1358</v>
      </c>
      <c r="W33" s="1039"/>
      <c r="X33" s="1039"/>
      <c r="Y33" s="1039"/>
      <c r="Z33" s="1039"/>
      <c r="AA33" s="1039">
        <f t="shared" si="2"/>
        <v>58</v>
      </c>
      <c r="AB33" s="1039"/>
      <c r="AC33" s="1039"/>
      <c r="AD33" s="1039"/>
      <c r="AE33" s="1040"/>
      <c r="AF33" s="1035">
        <v>58</v>
      </c>
      <c r="AG33" s="1036"/>
      <c r="AH33" s="1036"/>
      <c r="AI33" s="1036"/>
      <c r="AJ33" s="1037"/>
      <c r="AK33" s="980">
        <v>369</v>
      </c>
      <c r="AL33" s="971"/>
      <c r="AM33" s="971"/>
      <c r="AN33" s="971"/>
      <c r="AO33" s="971"/>
      <c r="AP33" s="971" t="s">
        <v>598</v>
      </c>
      <c r="AQ33" s="971"/>
      <c r="AR33" s="971"/>
      <c r="AS33" s="971"/>
      <c r="AT33" s="971"/>
      <c r="AU33" s="971" t="s">
        <v>598</v>
      </c>
      <c r="AV33" s="971"/>
      <c r="AW33" s="971"/>
      <c r="AX33" s="971"/>
      <c r="AY33" s="971"/>
      <c r="AZ33" s="1041" t="s">
        <v>598</v>
      </c>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413</v>
      </c>
      <c r="C34" s="1031"/>
      <c r="D34" s="1031"/>
      <c r="E34" s="1031"/>
      <c r="F34" s="1031"/>
      <c r="G34" s="1031"/>
      <c r="H34" s="1031"/>
      <c r="I34" s="1031"/>
      <c r="J34" s="1031"/>
      <c r="K34" s="1031"/>
      <c r="L34" s="1031"/>
      <c r="M34" s="1031"/>
      <c r="N34" s="1031"/>
      <c r="O34" s="1031"/>
      <c r="P34" s="1032"/>
      <c r="Q34" s="1038">
        <v>2104</v>
      </c>
      <c r="R34" s="1039"/>
      <c r="S34" s="1039"/>
      <c r="T34" s="1039"/>
      <c r="U34" s="1039"/>
      <c r="V34" s="1039">
        <v>1990</v>
      </c>
      <c r="W34" s="1039"/>
      <c r="X34" s="1039"/>
      <c r="Y34" s="1039"/>
      <c r="Z34" s="1039"/>
      <c r="AA34" s="1039">
        <f t="shared" si="2"/>
        <v>114</v>
      </c>
      <c r="AB34" s="1039"/>
      <c r="AC34" s="1039"/>
      <c r="AD34" s="1039"/>
      <c r="AE34" s="1040"/>
      <c r="AF34" s="1035">
        <v>3097</v>
      </c>
      <c r="AG34" s="1036"/>
      <c r="AH34" s="1036"/>
      <c r="AI34" s="1036"/>
      <c r="AJ34" s="1037"/>
      <c r="AK34" s="980">
        <v>190</v>
      </c>
      <c r="AL34" s="971"/>
      <c r="AM34" s="971"/>
      <c r="AN34" s="971"/>
      <c r="AO34" s="971"/>
      <c r="AP34" s="971">
        <v>13006</v>
      </c>
      <c r="AQ34" s="971"/>
      <c r="AR34" s="971"/>
      <c r="AS34" s="971"/>
      <c r="AT34" s="971"/>
      <c r="AU34" s="971">
        <v>3889</v>
      </c>
      <c r="AV34" s="971"/>
      <c r="AW34" s="971"/>
      <c r="AX34" s="971"/>
      <c r="AY34" s="971"/>
      <c r="AZ34" s="1041" t="s">
        <v>598</v>
      </c>
      <c r="BA34" s="1041"/>
      <c r="BB34" s="1041"/>
      <c r="BC34" s="1041"/>
      <c r="BD34" s="1041"/>
      <c r="BE34" s="972" t="s">
        <v>414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415</v>
      </c>
      <c r="C35" s="1031"/>
      <c r="D35" s="1031"/>
      <c r="E35" s="1031"/>
      <c r="F35" s="1031"/>
      <c r="G35" s="1031"/>
      <c r="H35" s="1031"/>
      <c r="I35" s="1031"/>
      <c r="J35" s="1031"/>
      <c r="K35" s="1031"/>
      <c r="L35" s="1031"/>
      <c r="M35" s="1031"/>
      <c r="N35" s="1031"/>
      <c r="O35" s="1031"/>
      <c r="P35" s="1032"/>
      <c r="Q35" s="1038">
        <v>3204</v>
      </c>
      <c r="R35" s="1039"/>
      <c r="S35" s="1039"/>
      <c r="T35" s="1039"/>
      <c r="U35" s="1039"/>
      <c r="V35" s="1039">
        <v>2241</v>
      </c>
      <c r="W35" s="1039"/>
      <c r="X35" s="1039"/>
      <c r="Y35" s="1039"/>
      <c r="Z35" s="1039"/>
      <c r="AA35" s="1039">
        <f t="shared" si="2"/>
        <v>963</v>
      </c>
      <c r="AB35" s="1039"/>
      <c r="AC35" s="1039"/>
      <c r="AD35" s="1039"/>
      <c r="AE35" s="1040"/>
      <c r="AF35" s="1035">
        <v>5843</v>
      </c>
      <c r="AG35" s="1036"/>
      <c r="AH35" s="1036"/>
      <c r="AI35" s="1036"/>
      <c r="AJ35" s="1037"/>
      <c r="AK35" s="980" t="s">
        <v>598</v>
      </c>
      <c r="AL35" s="971"/>
      <c r="AM35" s="971"/>
      <c r="AN35" s="971"/>
      <c r="AO35" s="971"/>
      <c r="AP35" s="971">
        <v>15423</v>
      </c>
      <c r="AQ35" s="971"/>
      <c r="AR35" s="971"/>
      <c r="AS35" s="971"/>
      <c r="AT35" s="971"/>
      <c r="AU35" s="971" t="s">
        <v>598</v>
      </c>
      <c r="AV35" s="971"/>
      <c r="AW35" s="971"/>
      <c r="AX35" s="971"/>
      <c r="AY35" s="971"/>
      <c r="AZ35" s="1041" t="s">
        <v>598</v>
      </c>
      <c r="BA35" s="1041"/>
      <c r="BB35" s="1041"/>
      <c r="BC35" s="1041"/>
      <c r="BD35" s="1041"/>
      <c r="BE35" s="972" t="s">
        <v>416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t="s">
        <v>417</v>
      </c>
      <c r="C36" s="1031"/>
      <c r="D36" s="1031"/>
      <c r="E36" s="1031"/>
      <c r="F36" s="1031"/>
      <c r="G36" s="1031"/>
      <c r="H36" s="1031"/>
      <c r="I36" s="1031"/>
      <c r="J36" s="1031"/>
      <c r="K36" s="1031"/>
      <c r="L36" s="1031"/>
      <c r="M36" s="1031"/>
      <c r="N36" s="1031"/>
      <c r="O36" s="1031"/>
      <c r="P36" s="1032"/>
      <c r="Q36" s="1038">
        <v>1798</v>
      </c>
      <c r="R36" s="1039"/>
      <c r="S36" s="1039"/>
      <c r="T36" s="1039"/>
      <c r="U36" s="1039"/>
      <c r="V36" s="1039">
        <v>1762</v>
      </c>
      <c r="W36" s="1039"/>
      <c r="X36" s="1039"/>
      <c r="Y36" s="1039"/>
      <c r="Z36" s="1039"/>
      <c r="AA36" s="1039">
        <f t="shared" si="2"/>
        <v>36</v>
      </c>
      <c r="AB36" s="1039"/>
      <c r="AC36" s="1039"/>
      <c r="AD36" s="1039"/>
      <c r="AE36" s="1040"/>
      <c r="AF36" s="1035">
        <v>163</v>
      </c>
      <c r="AG36" s="1036"/>
      <c r="AH36" s="1036"/>
      <c r="AI36" s="1036"/>
      <c r="AJ36" s="1037"/>
      <c r="AK36" s="980">
        <v>767</v>
      </c>
      <c r="AL36" s="971"/>
      <c r="AM36" s="971"/>
      <c r="AN36" s="971"/>
      <c r="AO36" s="971"/>
      <c r="AP36" s="971">
        <v>7611</v>
      </c>
      <c r="AQ36" s="971"/>
      <c r="AR36" s="971"/>
      <c r="AS36" s="971"/>
      <c r="AT36" s="971"/>
      <c r="AU36" s="971">
        <v>4483</v>
      </c>
      <c r="AV36" s="971"/>
      <c r="AW36" s="971"/>
      <c r="AX36" s="971"/>
      <c r="AY36" s="971"/>
      <c r="AZ36" s="1041" t="s">
        <v>598</v>
      </c>
      <c r="BA36" s="1041"/>
      <c r="BB36" s="1041"/>
      <c r="BC36" s="1041"/>
      <c r="BD36" s="1041"/>
      <c r="BE36" s="972" t="s">
        <v>418</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t="s">
        <v>419</v>
      </c>
      <c r="C37" s="1031"/>
      <c r="D37" s="1031"/>
      <c r="E37" s="1031"/>
      <c r="F37" s="1031"/>
      <c r="G37" s="1031"/>
      <c r="H37" s="1031"/>
      <c r="I37" s="1031"/>
      <c r="J37" s="1031"/>
      <c r="K37" s="1031"/>
      <c r="L37" s="1031"/>
      <c r="M37" s="1031"/>
      <c r="N37" s="1031"/>
      <c r="O37" s="1031"/>
      <c r="P37" s="1032"/>
      <c r="Q37" s="1038">
        <v>653</v>
      </c>
      <c r="R37" s="1039"/>
      <c r="S37" s="1039"/>
      <c r="T37" s="1039"/>
      <c r="U37" s="1039"/>
      <c r="V37" s="1039">
        <v>416</v>
      </c>
      <c r="W37" s="1039"/>
      <c r="X37" s="1039"/>
      <c r="Y37" s="1039"/>
      <c r="Z37" s="1039"/>
      <c r="AA37" s="1039">
        <f t="shared" si="2"/>
        <v>237</v>
      </c>
      <c r="AB37" s="1039"/>
      <c r="AC37" s="1039"/>
      <c r="AD37" s="1039"/>
      <c r="AE37" s="1040"/>
      <c r="AF37" s="1035">
        <v>237</v>
      </c>
      <c r="AG37" s="1036"/>
      <c r="AH37" s="1036"/>
      <c r="AI37" s="1036"/>
      <c r="AJ37" s="1037"/>
      <c r="AK37" s="980" t="s">
        <v>598</v>
      </c>
      <c r="AL37" s="971"/>
      <c r="AM37" s="971"/>
      <c r="AN37" s="971"/>
      <c r="AO37" s="971"/>
      <c r="AP37" s="971">
        <v>598</v>
      </c>
      <c r="AQ37" s="971"/>
      <c r="AR37" s="971"/>
      <c r="AS37" s="971"/>
      <c r="AT37" s="971"/>
      <c r="AU37" s="971" t="s">
        <v>598</v>
      </c>
      <c r="AV37" s="971"/>
      <c r="AW37" s="971"/>
      <c r="AX37" s="971"/>
      <c r="AY37" s="971"/>
      <c r="AZ37" s="1041" t="s">
        <v>598</v>
      </c>
      <c r="BA37" s="1041"/>
      <c r="BB37" s="1041"/>
      <c r="BC37" s="1041"/>
      <c r="BD37" s="1041"/>
      <c r="BE37" s="972" t="s">
        <v>420</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t="s">
        <v>421</v>
      </c>
      <c r="C38" s="1031"/>
      <c r="D38" s="1031"/>
      <c r="E38" s="1031"/>
      <c r="F38" s="1031"/>
      <c r="G38" s="1031"/>
      <c r="H38" s="1031"/>
      <c r="I38" s="1031"/>
      <c r="J38" s="1031"/>
      <c r="K38" s="1031"/>
      <c r="L38" s="1031"/>
      <c r="M38" s="1031"/>
      <c r="N38" s="1031"/>
      <c r="O38" s="1031"/>
      <c r="P38" s="1032"/>
      <c r="Q38" s="1038">
        <v>2536</v>
      </c>
      <c r="R38" s="1039"/>
      <c r="S38" s="1039"/>
      <c r="T38" s="1039"/>
      <c r="U38" s="1039"/>
      <c r="V38" s="1039">
        <v>2307</v>
      </c>
      <c r="W38" s="1039"/>
      <c r="X38" s="1039"/>
      <c r="Y38" s="1039"/>
      <c r="Z38" s="1039"/>
      <c r="AA38" s="1039">
        <f t="shared" si="2"/>
        <v>229</v>
      </c>
      <c r="AB38" s="1039"/>
      <c r="AC38" s="1039"/>
      <c r="AD38" s="1039"/>
      <c r="AE38" s="1040"/>
      <c r="AF38" s="1035" t="s">
        <v>131</v>
      </c>
      <c r="AG38" s="1036"/>
      <c r="AH38" s="1036"/>
      <c r="AI38" s="1036"/>
      <c r="AJ38" s="1037"/>
      <c r="AK38" s="980" t="s">
        <v>598</v>
      </c>
      <c r="AL38" s="971"/>
      <c r="AM38" s="971"/>
      <c r="AN38" s="971"/>
      <c r="AO38" s="971"/>
      <c r="AP38" s="971">
        <v>6699</v>
      </c>
      <c r="AQ38" s="971"/>
      <c r="AR38" s="971"/>
      <c r="AS38" s="971"/>
      <c r="AT38" s="971"/>
      <c r="AU38" s="971" t="s">
        <v>598</v>
      </c>
      <c r="AV38" s="971"/>
      <c r="AW38" s="971"/>
      <c r="AX38" s="971"/>
      <c r="AY38" s="971"/>
      <c r="AZ38" s="1041" t="s">
        <v>598</v>
      </c>
      <c r="BA38" s="1041"/>
      <c r="BB38" s="1041"/>
      <c r="BC38" s="1041"/>
      <c r="BD38" s="1041"/>
      <c r="BE38" s="972" t="s">
        <v>420</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t="s">
        <v>423</v>
      </c>
      <c r="C39" s="1031"/>
      <c r="D39" s="1031"/>
      <c r="E39" s="1031"/>
      <c r="F39" s="1031"/>
      <c r="G39" s="1031"/>
      <c r="H39" s="1031"/>
      <c r="I39" s="1031"/>
      <c r="J39" s="1031"/>
      <c r="K39" s="1031"/>
      <c r="L39" s="1031"/>
      <c r="M39" s="1031"/>
      <c r="N39" s="1031"/>
      <c r="O39" s="1031"/>
      <c r="P39" s="1032"/>
      <c r="Q39" s="1038">
        <v>1252</v>
      </c>
      <c r="R39" s="1039"/>
      <c r="S39" s="1039"/>
      <c r="T39" s="1039"/>
      <c r="U39" s="1039"/>
      <c r="V39" s="1039">
        <v>435</v>
      </c>
      <c r="W39" s="1039"/>
      <c r="X39" s="1039"/>
      <c r="Y39" s="1039"/>
      <c r="Z39" s="1039"/>
      <c r="AA39" s="1039">
        <v>818</v>
      </c>
      <c r="AB39" s="1039"/>
      <c r="AC39" s="1039"/>
      <c r="AD39" s="1039"/>
      <c r="AE39" s="1040"/>
      <c r="AF39" s="1035" t="s">
        <v>131</v>
      </c>
      <c r="AG39" s="1036"/>
      <c r="AH39" s="1036"/>
      <c r="AI39" s="1036"/>
      <c r="AJ39" s="1037"/>
      <c r="AK39" s="980" t="s">
        <v>598</v>
      </c>
      <c r="AL39" s="971"/>
      <c r="AM39" s="971"/>
      <c r="AN39" s="971"/>
      <c r="AO39" s="971"/>
      <c r="AP39" s="971">
        <v>3451</v>
      </c>
      <c r="AQ39" s="971"/>
      <c r="AR39" s="971"/>
      <c r="AS39" s="971"/>
      <c r="AT39" s="971"/>
      <c r="AU39" s="971">
        <v>2634</v>
      </c>
      <c r="AV39" s="971"/>
      <c r="AW39" s="971"/>
      <c r="AX39" s="971"/>
      <c r="AY39" s="971"/>
      <c r="AZ39" s="1041" t="s">
        <v>598</v>
      </c>
      <c r="BA39" s="1041"/>
      <c r="BB39" s="1041"/>
      <c r="BC39" s="1041"/>
      <c r="BD39" s="1041"/>
      <c r="BE39" s="972" t="s">
        <v>424</v>
      </c>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t="s">
        <v>425</v>
      </c>
      <c r="C40" s="1031"/>
      <c r="D40" s="1031"/>
      <c r="E40" s="1031"/>
      <c r="F40" s="1031"/>
      <c r="G40" s="1031"/>
      <c r="H40" s="1031"/>
      <c r="I40" s="1031"/>
      <c r="J40" s="1031"/>
      <c r="K40" s="1031"/>
      <c r="L40" s="1031"/>
      <c r="M40" s="1031"/>
      <c r="N40" s="1031"/>
      <c r="O40" s="1031"/>
      <c r="P40" s="1032"/>
      <c r="Q40" s="1038">
        <v>70</v>
      </c>
      <c r="R40" s="1039"/>
      <c r="S40" s="1039"/>
      <c r="T40" s="1039"/>
      <c r="U40" s="1039"/>
      <c r="V40" s="1039">
        <v>63</v>
      </c>
      <c r="W40" s="1039"/>
      <c r="X40" s="1039"/>
      <c r="Y40" s="1039"/>
      <c r="Z40" s="1039"/>
      <c r="AA40" s="1039">
        <f t="shared" si="2"/>
        <v>7</v>
      </c>
      <c r="AB40" s="1039"/>
      <c r="AC40" s="1039"/>
      <c r="AD40" s="1039"/>
      <c r="AE40" s="1040"/>
      <c r="AF40" s="1035" t="s">
        <v>131</v>
      </c>
      <c r="AG40" s="1036"/>
      <c r="AH40" s="1036"/>
      <c r="AI40" s="1036"/>
      <c r="AJ40" s="1037"/>
      <c r="AK40" s="980">
        <v>52</v>
      </c>
      <c r="AL40" s="971"/>
      <c r="AM40" s="971"/>
      <c r="AN40" s="971"/>
      <c r="AO40" s="971"/>
      <c r="AP40" s="971" t="s">
        <v>598</v>
      </c>
      <c r="AQ40" s="971"/>
      <c r="AR40" s="971"/>
      <c r="AS40" s="971"/>
      <c r="AT40" s="971"/>
      <c r="AU40" s="971" t="s">
        <v>598</v>
      </c>
      <c r="AV40" s="971"/>
      <c r="AW40" s="971"/>
      <c r="AX40" s="971"/>
      <c r="AY40" s="971"/>
      <c r="AZ40" s="1041" t="s">
        <v>598</v>
      </c>
      <c r="BA40" s="1041"/>
      <c r="BB40" s="1041"/>
      <c r="BC40" s="1041"/>
      <c r="BD40" s="1041"/>
      <c r="BE40" s="972" t="s">
        <v>420</v>
      </c>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394</v>
      </c>
      <c r="B63" s="937" t="s">
        <v>427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9748</v>
      </c>
      <c r="AG63" s="959"/>
      <c r="AH63" s="959"/>
      <c r="AI63" s="959"/>
      <c r="AJ63" s="1022"/>
      <c r="AK63" s="1023"/>
      <c r="AL63" s="963"/>
      <c r="AM63" s="963"/>
      <c r="AN63" s="963"/>
      <c r="AO63" s="963"/>
      <c r="AP63" s="959">
        <f>AP29+AP34+AP35+AP36+AP37+AP38+AP39</f>
        <v>46804</v>
      </c>
      <c r="AQ63" s="959"/>
      <c r="AR63" s="959"/>
      <c r="AS63" s="959"/>
      <c r="AT63" s="959"/>
      <c r="AU63" s="959">
        <v>11013</v>
      </c>
      <c r="AV63" s="959"/>
      <c r="AW63" s="959"/>
      <c r="AX63" s="959"/>
      <c r="AY63" s="959"/>
      <c r="AZ63" s="1017"/>
      <c r="BA63" s="1017"/>
      <c r="BB63" s="1017"/>
      <c r="BC63" s="1017"/>
      <c r="BD63" s="1017"/>
      <c r="BE63" s="960"/>
      <c r="BF63" s="960"/>
      <c r="BG63" s="960"/>
      <c r="BH63" s="960"/>
      <c r="BI63" s="961"/>
      <c r="BJ63" s="1018" t="s">
        <v>428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430</v>
      </c>
      <c r="B66" s="996"/>
      <c r="C66" s="996"/>
      <c r="D66" s="996"/>
      <c r="E66" s="996"/>
      <c r="F66" s="996"/>
      <c r="G66" s="996"/>
      <c r="H66" s="996"/>
      <c r="I66" s="996"/>
      <c r="J66" s="996"/>
      <c r="K66" s="996"/>
      <c r="L66" s="996"/>
      <c r="M66" s="996"/>
      <c r="N66" s="996"/>
      <c r="O66" s="996"/>
      <c r="P66" s="997"/>
      <c r="Q66" s="1001" t="s">
        <v>399</v>
      </c>
      <c r="R66" s="1002"/>
      <c r="S66" s="1002"/>
      <c r="T66" s="1002"/>
      <c r="U66" s="1003"/>
      <c r="V66" s="1001" t="s">
        <v>431</v>
      </c>
      <c r="W66" s="1002"/>
      <c r="X66" s="1002"/>
      <c r="Y66" s="1002"/>
      <c r="Z66" s="1003"/>
      <c r="AA66" s="1001" t="s">
        <v>401</v>
      </c>
      <c r="AB66" s="1002"/>
      <c r="AC66" s="1002"/>
      <c r="AD66" s="1002"/>
      <c r="AE66" s="1003"/>
      <c r="AF66" s="1007" t="s">
        <v>402</v>
      </c>
      <c r="AG66" s="1008"/>
      <c r="AH66" s="1008"/>
      <c r="AI66" s="1008"/>
      <c r="AJ66" s="1009"/>
      <c r="AK66" s="1001" t="s">
        <v>432</v>
      </c>
      <c r="AL66" s="996"/>
      <c r="AM66" s="996"/>
      <c r="AN66" s="996"/>
      <c r="AO66" s="997"/>
      <c r="AP66" s="1001" t="s">
        <v>433</v>
      </c>
      <c r="AQ66" s="1002"/>
      <c r="AR66" s="1002"/>
      <c r="AS66" s="1002"/>
      <c r="AT66" s="1003"/>
      <c r="AU66" s="1001" t="s">
        <v>434</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608</v>
      </c>
      <c r="C68" s="986"/>
      <c r="D68" s="986"/>
      <c r="E68" s="986"/>
      <c r="F68" s="986"/>
      <c r="G68" s="986"/>
      <c r="H68" s="986"/>
      <c r="I68" s="986"/>
      <c r="J68" s="986"/>
      <c r="K68" s="986"/>
      <c r="L68" s="986"/>
      <c r="M68" s="986"/>
      <c r="N68" s="986"/>
      <c r="O68" s="986"/>
      <c r="P68" s="987"/>
      <c r="Q68" s="988">
        <v>8365</v>
      </c>
      <c r="R68" s="982"/>
      <c r="S68" s="982"/>
      <c r="T68" s="982"/>
      <c r="U68" s="982"/>
      <c r="V68" s="982">
        <v>7823</v>
      </c>
      <c r="W68" s="982"/>
      <c r="X68" s="982"/>
      <c r="Y68" s="982"/>
      <c r="Z68" s="982"/>
      <c r="AA68" s="982">
        <v>542</v>
      </c>
      <c r="AB68" s="982"/>
      <c r="AC68" s="982"/>
      <c r="AD68" s="982"/>
      <c r="AE68" s="982"/>
      <c r="AF68" s="982">
        <v>542</v>
      </c>
      <c r="AG68" s="982"/>
      <c r="AH68" s="982"/>
      <c r="AI68" s="982"/>
      <c r="AJ68" s="982"/>
      <c r="AK68" s="982">
        <v>3700</v>
      </c>
      <c r="AL68" s="982"/>
      <c r="AM68" s="982"/>
      <c r="AN68" s="982"/>
      <c r="AO68" s="982"/>
      <c r="AP68" s="982" t="s">
        <v>530</v>
      </c>
      <c r="AQ68" s="982"/>
      <c r="AR68" s="982"/>
      <c r="AS68" s="982"/>
      <c r="AT68" s="982"/>
      <c r="AU68" s="982" t="s">
        <v>530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609</v>
      </c>
      <c r="C69" s="975"/>
      <c r="D69" s="975"/>
      <c r="E69" s="975"/>
      <c r="F69" s="975"/>
      <c r="G69" s="975"/>
      <c r="H69" s="975"/>
      <c r="I69" s="975"/>
      <c r="J69" s="975"/>
      <c r="K69" s="975"/>
      <c r="L69" s="975"/>
      <c r="M69" s="975"/>
      <c r="N69" s="975"/>
      <c r="O69" s="975"/>
      <c r="P69" s="976"/>
      <c r="Q69" s="977">
        <v>544</v>
      </c>
      <c r="R69" s="971"/>
      <c r="S69" s="971"/>
      <c r="T69" s="971"/>
      <c r="U69" s="971"/>
      <c r="V69" s="971">
        <v>542</v>
      </c>
      <c r="W69" s="971"/>
      <c r="X69" s="971"/>
      <c r="Y69" s="971"/>
      <c r="Z69" s="971"/>
      <c r="AA69" s="971">
        <v>2</v>
      </c>
      <c r="AB69" s="971"/>
      <c r="AC69" s="971"/>
      <c r="AD69" s="971"/>
      <c r="AE69" s="971"/>
      <c r="AF69" s="971">
        <v>2</v>
      </c>
      <c r="AG69" s="971"/>
      <c r="AH69" s="971"/>
      <c r="AI69" s="971"/>
      <c r="AJ69" s="971"/>
      <c r="AK69" s="971" t="s">
        <v>530</v>
      </c>
      <c r="AL69" s="971"/>
      <c r="AM69" s="971"/>
      <c r="AN69" s="971"/>
      <c r="AO69" s="971"/>
      <c r="AP69" s="971" t="s">
        <v>530</v>
      </c>
      <c r="AQ69" s="971"/>
      <c r="AR69" s="971"/>
      <c r="AS69" s="971"/>
      <c r="AT69" s="971"/>
      <c r="AU69" s="971" t="s">
        <v>530</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610</v>
      </c>
      <c r="C70" s="975"/>
      <c r="D70" s="975"/>
      <c r="E70" s="975"/>
      <c r="F70" s="975"/>
      <c r="G70" s="975"/>
      <c r="H70" s="975"/>
      <c r="I70" s="975"/>
      <c r="J70" s="975"/>
      <c r="K70" s="975"/>
      <c r="L70" s="975"/>
      <c r="M70" s="975"/>
      <c r="N70" s="975"/>
      <c r="O70" s="975"/>
      <c r="P70" s="976"/>
      <c r="Q70" s="977">
        <v>21</v>
      </c>
      <c r="R70" s="971"/>
      <c r="S70" s="971"/>
      <c r="T70" s="971"/>
      <c r="U70" s="971"/>
      <c r="V70" s="971">
        <v>18</v>
      </c>
      <c r="W70" s="971"/>
      <c r="X70" s="971"/>
      <c r="Y70" s="971"/>
      <c r="Z70" s="971"/>
      <c r="AA70" s="971">
        <v>2</v>
      </c>
      <c r="AB70" s="971"/>
      <c r="AC70" s="971"/>
      <c r="AD70" s="971"/>
      <c r="AE70" s="971"/>
      <c r="AF70" s="971">
        <v>2</v>
      </c>
      <c r="AG70" s="971"/>
      <c r="AH70" s="971"/>
      <c r="AI70" s="971"/>
      <c r="AJ70" s="971"/>
      <c r="AK70" s="971">
        <v>1</v>
      </c>
      <c r="AL70" s="971"/>
      <c r="AM70" s="971"/>
      <c r="AN70" s="971"/>
      <c r="AO70" s="971"/>
      <c r="AP70" s="971" t="s">
        <v>530</v>
      </c>
      <c r="AQ70" s="971"/>
      <c r="AR70" s="971"/>
      <c r="AS70" s="971"/>
      <c r="AT70" s="971"/>
      <c r="AU70" s="971" t="s">
        <v>530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611</v>
      </c>
      <c r="C71" s="975"/>
      <c r="D71" s="975"/>
      <c r="E71" s="975"/>
      <c r="F71" s="975"/>
      <c r="G71" s="975"/>
      <c r="H71" s="975"/>
      <c r="I71" s="975"/>
      <c r="J71" s="975"/>
      <c r="K71" s="975"/>
      <c r="L71" s="975"/>
      <c r="M71" s="975"/>
      <c r="N71" s="975"/>
      <c r="O71" s="975"/>
      <c r="P71" s="976"/>
      <c r="Q71" s="977">
        <v>32</v>
      </c>
      <c r="R71" s="971"/>
      <c r="S71" s="971"/>
      <c r="T71" s="971"/>
      <c r="U71" s="971"/>
      <c r="V71" s="971">
        <v>31</v>
      </c>
      <c r="W71" s="971"/>
      <c r="X71" s="971"/>
      <c r="Y71" s="971"/>
      <c r="Z71" s="971"/>
      <c r="AA71" s="971">
        <v>2</v>
      </c>
      <c r="AB71" s="971"/>
      <c r="AC71" s="971"/>
      <c r="AD71" s="971"/>
      <c r="AE71" s="971"/>
      <c r="AF71" s="971">
        <v>2</v>
      </c>
      <c r="AG71" s="971"/>
      <c r="AH71" s="971"/>
      <c r="AI71" s="971"/>
      <c r="AJ71" s="971"/>
      <c r="AK71" s="971">
        <v>5</v>
      </c>
      <c r="AL71" s="971"/>
      <c r="AM71" s="971"/>
      <c r="AN71" s="971"/>
      <c r="AO71" s="971"/>
      <c r="AP71" s="971" t="s">
        <v>530</v>
      </c>
      <c r="AQ71" s="971"/>
      <c r="AR71" s="971"/>
      <c r="AS71" s="971"/>
      <c r="AT71" s="971"/>
      <c r="AU71" s="971" t="s">
        <v>530</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612</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530</v>
      </c>
      <c r="AL72" s="971"/>
      <c r="AM72" s="971"/>
      <c r="AN72" s="971"/>
      <c r="AO72" s="971"/>
      <c r="AP72" s="971" t="s">
        <v>530</v>
      </c>
      <c r="AQ72" s="971"/>
      <c r="AR72" s="971"/>
      <c r="AS72" s="971"/>
      <c r="AT72" s="971"/>
      <c r="AU72" s="971" t="s">
        <v>530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613</v>
      </c>
      <c r="C73" s="975"/>
      <c r="D73" s="975"/>
      <c r="E73" s="975"/>
      <c r="F73" s="975"/>
      <c r="G73" s="975"/>
      <c r="H73" s="975"/>
      <c r="I73" s="975"/>
      <c r="J73" s="975"/>
      <c r="K73" s="975"/>
      <c r="L73" s="975"/>
      <c r="M73" s="975"/>
      <c r="N73" s="975"/>
      <c r="O73" s="975"/>
      <c r="P73" s="976"/>
      <c r="Q73" s="977">
        <v>88</v>
      </c>
      <c r="R73" s="971"/>
      <c r="S73" s="971"/>
      <c r="T73" s="971"/>
      <c r="U73" s="971"/>
      <c r="V73" s="971">
        <v>88</v>
      </c>
      <c r="W73" s="971"/>
      <c r="X73" s="971"/>
      <c r="Y73" s="971"/>
      <c r="Z73" s="971"/>
      <c r="AA73" s="971" t="s">
        <v>530</v>
      </c>
      <c r="AB73" s="971"/>
      <c r="AC73" s="971"/>
      <c r="AD73" s="971"/>
      <c r="AE73" s="971"/>
      <c r="AF73" s="971" t="s">
        <v>530</v>
      </c>
      <c r="AG73" s="971"/>
      <c r="AH73" s="971"/>
      <c r="AI73" s="971"/>
      <c r="AJ73" s="971"/>
      <c r="AK73" s="971">
        <v>50</v>
      </c>
      <c r="AL73" s="971"/>
      <c r="AM73" s="971"/>
      <c r="AN73" s="971"/>
      <c r="AO73" s="971"/>
      <c r="AP73" s="971" t="s">
        <v>530</v>
      </c>
      <c r="AQ73" s="971"/>
      <c r="AR73" s="971"/>
      <c r="AS73" s="971"/>
      <c r="AT73" s="971"/>
      <c r="AU73" s="971" t="s">
        <v>530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614</v>
      </c>
      <c r="C74" s="975"/>
      <c r="D74" s="975"/>
      <c r="E74" s="975"/>
      <c r="F74" s="975"/>
      <c r="G74" s="975"/>
      <c r="H74" s="975"/>
      <c r="I74" s="975"/>
      <c r="J74" s="975"/>
      <c r="K74" s="975"/>
      <c r="L74" s="975"/>
      <c r="M74" s="975"/>
      <c r="N74" s="975"/>
      <c r="O74" s="975"/>
      <c r="P74" s="976"/>
      <c r="Q74" s="977">
        <v>161</v>
      </c>
      <c r="R74" s="971"/>
      <c r="S74" s="971"/>
      <c r="T74" s="971"/>
      <c r="U74" s="971"/>
      <c r="V74" s="971">
        <v>99</v>
      </c>
      <c r="W74" s="971"/>
      <c r="X74" s="971"/>
      <c r="Y74" s="971"/>
      <c r="Z74" s="971"/>
      <c r="AA74" s="971">
        <v>62</v>
      </c>
      <c r="AB74" s="971"/>
      <c r="AC74" s="971"/>
      <c r="AD74" s="971"/>
      <c r="AE74" s="971"/>
      <c r="AF74" s="971">
        <v>62</v>
      </c>
      <c r="AG74" s="971"/>
      <c r="AH74" s="971"/>
      <c r="AI74" s="971"/>
      <c r="AJ74" s="971"/>
      <c r="AK74" s="971" t="s">
        <v>530</v>
      </c>
      <c r="AL74" s="971"/>
      <c r="AM74" s="971"/>
      <c r="AN74" s="971"/>
      <c r="AO74" s="971"/>
      <c r="AP74" s="971" t="s">
        <v>530</v>
      </c>
      <c r="AQ74" s="971"/>
      <c r="AR74" s="971"/>
      <c r="AS74" s="971"/>
      <c r="AT74" s="971"/>
      <c r="AU74" s="971" t="s">
        <v>530</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615</v>
      </c>
      <c r="C75" s="975"/>
      <c r="D75" s="975"/>
      <c r="E75" s="975"/>
      <c r="F75" s="975"/>
      <c r="G75" s="975"/>
      <c r="H75" s="975"/>
      <c r="I75" s="975"/>
      <c r="J75" s="975"/>
      <c r="K75" s="975"/>
      <c r="L75" s="975"/>
      <c r="M75" s="975"/>
      <c r="N75" s="975"/>
      <c r="O75" s="975"/>
      <c r="P75" s="976"/>
      <c r="Q75" s="978">
        <v>86</v>
      </c>
      <c r="R75" s="979"/>
      <c r="S75" s="979"/>
      <c r="T75" s="979"/>
      <c r="U75" s="980"/>
      <c r="V75" s="981">
        <v>68</v>
      </c>
      <c r="W75" s="979"/>
      <c r="X75" s="979"/>
      <c r="Y75" s="979"/>
      <c r="Z75" s="980"/>
      <c r="AA75" s="981">
        <v>18</v>
      </c>
      <c r="AB75" s="979"/>
      <c r="AC75" s="979"/>
      <c r="AD75" s="979"/>
      <c r="AE75" s="980"/>
      <c r="AF75" s="981">
        <v>18</v>
      </c>
      <c r="AG75" s="979"/>
      <c r="AH75" s="979"/>
      <c r="AI75" s="979"/>
      <c r="AJ75" s="980"/>
      <c r="AK75" s="981" t="s">
        <v>530</v>
      </c>
      <c r="AL75" s="979"/>
      <c r="AM75" s="979"/>
      <c r="AN75" s="979"/>
      <c r="AO75" s="980"/>
      <c r="AP75" s="981" t="s">
        <v>530</v>
      </c>
      <c r="AQ75" s="979"/>
      <c r="AR75" s="979"/>
      <c r="AS75" s="979"/>
      <c r="AT75" s="980"/>
      <c r="AU75" s="981" t="s">
        <v>530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616</v>
      </c>
      <c r="C76" s="975"/>
      <c r="D76" s="975"/>
      <c r="E76" s="975"/>
      <c r="F76" s="975"/>
      <c r="G76" s="975"/>
      <c r="H76" s="975"/>
      <c r="I76" s="975"/>
      <c r="J76" s="975"/>
      <c r="K76" s="975"/>
      <c r="L76" s="975"/>
      <c r="M76" s="975"/>
      <c r="N76" s="975"/>
      <c r="O76" s="975"/>
      <c r="P76" s="976"/>
      <c r="Q76" s="978">
        <v>225614</v>
      </c>
      <c r="R76" s="979"/>
      <c r="S76" s="979"/>
      <c r="T76" s="979"/>
      <c r="U76" s="980"/>
      <c r="V76" s="981">
        <v>216457</v>
      </c>
      <c r="W76" s="979"/>
      <c r="X76" s="979"/>
      <c r="Y76" s="979"/>
      <c r="Z76" s="980"/>
      <c r="AA76" s="981">
        <v>9156</v>
      </c>
      <c r="AB76" s="979"/>
      <c r="AC76" s="979"/>
      <c r="AD76" s="979"/>
      <c r="AE76" s="980"/>
      <c r="AF76" s="981">
        <v>9156</v>
      </c>
      <c r="AG76" s="979"/>
      <c r="AH76" s="979"/>
      <c r="AI76" s="979"/>
      <c r="AJ76" s="980"/>
      <c r="AK76" s="981" t="s">
        <v>530</v>
      </c>
      <c r="AL76" s="979"/>
      <c r="AM76" s="979"/>
      <c r="AN76" s="979"/>
      <c r="AO76" s="980"/>
      <c r="AP76" s="981" t="s">
        <v>530</v>
      </c>
      <c r="AQ76" s="979"/>
      <c r="AR76" s="979"/>
      <c r="AS76" s="979"/>
      <c r="AT76" s="980"/>
      <c r="AU76" s="981" t="s">
        <v>530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394</v>
      </c>
      <c r="B88" s="937" t="s">
        <v>435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9784</v>
      </c>
      <c r="AG88" s="959"/>
      <c r="AH88" s="959"/>
      <c r="AI88" s="959"/>
      <c r="AJ88" s="959"/>
      <c r="AK88" s="963"/>
      <c r="AL88" s="963"/>
      <c r="AM88" s="963"/>
      <c r="AN88" s="963"/>
      <c r="AO88" s="963"/>
      <c r="AP88" s="959" t="s">
        <v>617</v>
      </c>
      <c r="AQ88" s="959"/>
      <c r="AR88" s="959"/>
      <c r="AS88" s="959"/>
      <c r="AT88" s="959"/>
      <c r="AU88" s="959" t="s">
        <v>617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436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236</v>
      </c>
      <c r="CS102" s="953"/>
      <c r="CT102" s="953"/>
      <c r="CU102" s="953"/>
      <c r="CV102" s="954"/>
      <c r="CW102" s="952">
        <v>19</v>
      </c>
      <c r="CX102" s="953"/>
      <c r="CY102" s="953"/>
      <c r="CZ102" s="953"/>
      <c r="DA102" s="954"/>
      <c r="DB102" s="952" t="s">
        <v>617</v>
      </c>
      <c r="DC102" s="953"/>
      <c r="DD102" s="953"/>
      <c r="DE102" s="953"/>
      <c r="DF102" s="954"/>
      <c r="DG102" s="952" t="s">
        <v>617</v>
      </c>
      <c r="DH102" s="953"/>
      <c r="DI102" s="953"/>
      <c r="DJ102" s="953"/>
      <c r="DK102" s="954"/>
      <c r="DL102" s="952" t="s">
        <v>617</v>
      </c>
      <c r="DM102" s="953"/>
      <c r="DN102" s="953"/>
      <c r="DO102" s="953"/>
      <c r="DP102" s="954"/>
      <c r="DQ102" s="952" t="s">
        <v>617</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441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443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444</v>
      </c>
      <c r="AB109" s="896"/>
      <c r="AC109" s="896"/>
      <c r="AD109" s="896"/>
      <c r="AE109" s="897"/>
      <c r="AF109" s="898" t="s">
        <v>445</v>
      </c>
      <c r="AG109" s="896"/>
      <c r="AH109" s="896"/>
      <c r="AI109" s="896"/>
      <c r="AJ109" s="897"/>
      <c r="AK109" s="898" t="s">
        <v>310</v>
      </c>
      <c r="AL109" s="896"/>
      <c r="AM109" s="896"/>
      <c r="AN109" s="896"/>
      <c r="AO109" s="897"/>
      <c r="AP109" s="898" t="s">
        <v>446</v>
      </c>
      <c r="AQ109" s="896"/>
      <c r="AR109" s="896"/>
      <c r="AS109" s="896"/>
      <c r="AT109" s="929"/>
      <c r="AU109" s="895" t="s">
        <v>443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444</v>
      </c>
      <c r="BR109" s="896"/>
      <c r="BS109" s="896"/>
      <c r="BT109" s="896"/>
      <c r="BU109" s="897"/>
      <c r="BV109" s="898" t="s">
        <v>445</v>
      </c>
      <c r="BW109" s="896"/>
      <c r="BX109" s="896"/>
      <c r="BY109" s="896"/>
      <c r="BZ109" s="897"/>
      <c r="CA109" s="898" t="s">
        <v>310</v>
      </c>
      <c r="CB109" s="896"/>
      <c r="CC109" s="896"/>
      <c r="CD109" s="896"/>
      <c r="CE109" s="897"/>
      <c r="CF109" s="936" t="s">
        <v>446</v>
      </c>
      <c r="CG109" s="936"/>
      <c r="CH109" s="936"/>
      <c r="CI109" s="936"/>
      <c r="CJ109" s="936"/>
      <c r="CK109" s="898" t="s">
        <v>447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444</v>
      </c>
      <c r="DH109" s="896"/>
      <c r="DI109" s="896"/>
      <c r="DJ109" s="896"/>
      <c r="DK109" s="897"/>
      <c r="DL109" s="898" t="s">
        <v>445</v>
      </c>
      <c r="DM109" s="896"/>
      <c r="DN109" s="896"/>
      <c r="DO109" s="896"/>
      <c r="DP109" s="897"/>
      <c r="DQ109" s="898" t="s">
        <v>310</v>
      </c>
      <c r="DR109" s="896"/>
      <c r="DS109" s="896"/>
      <c r="DT109" s="896"/>
      <c r="DU109" s="897"/>
      <c r="DV109" s="898" t="s">
        <v>446</v>
      </c>
      <c r="DW109" s="896"/>
      <c r="DX109" s="896"/>
      <c r="DY109" s="896"/>
      <c r="DZ109" s="929"/>
    </row>
    <row r="110" spans="1:131" s="230" customFormat="1" ht="26.25" customHeight="1">
      <c r="A110" s="807" t="s">
        <v>448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5076429</v>
      </c>
      <c r="AB110" s="889"/>
      <c r="AC110" s="889"/>
      <c r="AD110" s="889"/>
      <c r="AE110" s="890"/>
      <c r="AF110" s="891">
        <v>5034588</v>
      </c>
      <c r="AG110" s="889"/>
      <c r="AH110" s="889"/>
      <c r="AI110" s="889"/>
      <c r="AJ110" s="890"/>
      <c r="AK110" s="891">
        <v>5059935</v>
      </c>
      <c r="AL110" s="889"/>
      <c r="AM110" s="889"/>
      <c r="AN110" s="889"/>
      <c r="AO110" s="890"/>
      <c r="AP110" s="892">
        <v>24.4</v>
      </c>
      <c r="AQ110" s="893"/>
      <c r="AR110" s="893"/>
      <c r="AS110" s="893"/>
      <c r="AT110" s="894"/>
      <c r="AU110" s="930" t="s">
        <v>75</v>
      </c>
      <c r="AV110" s="931"/>
      <c r="AW110" s="931"/>
      <c r="AX110" s="931"/>
      <c r="AY110" s="931"/>
      <c r="AZ110" s="860" t="s">
        <v>449</v>
      </c>
      <c r="BA110" s="808"/>
      <c r="BB110" s="808"/>
      <c r="BC110" s="808"/>
      <c r="BD110" s="808"/>
      <c r="BE110" s="808"/>
      <c r="BF110" s="808"/>
      <c r="BG110" s="808"/>
      <c r="BH110" s="808"/>
      <c r="BI110" s="808"/>
      <c r="BJ110" s="808"/>
      <c r="BK110" s="808"/>
      <c r="BL110" s="808"/>
      <c r="BM110" s="808"/>
      <c r="BN110" s="808"/>
      <c r="BO110" s="808"/>
      <c r="BP110" s="809"/>
      <c r="BQ110" s="861">
        <v>60797086</v>
      </c>
      <c r="BR110" s="842"/>
      <c r="BS110" s="842"/>
      <c r="BT110" s="842"/>
      <c r="BU110" s="842"/>
      <c r="BV110" s="842">
        <v>58556559</v>
      </c>
      <c r="BW110" s="842"/>
      <c r="BX110" s="842"/>
      <c r="BY110" s="842"/>
      <c r="BZ110" s="842"/>
      <c r="CA110" s="842">
        <v>55405663</v>
      </c>
      <c r="CB110" s="842"/>
      <c r="CC110" s="842"/>
      <c r="CD110" s="842"/>
      <c r="CE110" s="842"/>
      <c r="CF110" s="866">
        <v>267.60000000000002</v>
      </c>
      <c r="CG110" s="867"/>
      <c r="CH110" s="867"/>
      <c r="CI110" s="867"/>
      <c r="CJ110" s="867"/>
      <c r="CK110" s="926" t="s">
        <v>450</v>
      </c>
      <c r="CL110" s="819"/>
      <c r="CM110" s="860" t="s">
        <v>451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452</v>
      </c>
      <c r="DH110" s="842"/>
      <c r="DI110" s="842"/>
      <c r="DJ110" s="842"/>
      <c r="DK110" s="842"/>
      <c r="DL110" s="842" t="s">
        <v>452</v>
      </c>
      <c r="DM110" s="842"/>
      <c r="DN110" s="842"/>
      <c r="DO110" s="842"/>
      <c r="DP110" s="842"/>
      <c r="DQ110" s="842" t="s">
        <v>453</v>
      </c>
      <c r="DR110" s="842"/>
      <c r="DS110" s="842"/>
      <c r="DT110" s="842"/>
      <c r="DU110" s="842"/>
      <c r="DV110" s="843" t="s">
        <v>454</v>
      </c>
      <c r="DW110" s="843"/>
      <c r="DX110" s="843"/>
      <c r="DY110" s="843"/>
      <c r="DZ110" s="844"/>
    </row>
    <row r="111" spans="1:131" s="230" customFormat="1" ht="26.25" customHeight="1">
      <c r="A111" s="774" t="s">
        <v>455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454</v>
      </c>
      <c r="AB111" s="919"/>
      <c r="AC111" s="919"/>
      <c r="AD111" s="919"/>
      <c r="AE111" s="920"/>
      <c r="AF111" s="921" t="s">
        <v>131</v>
      </c>
      <c r="AG111" s="919"/>
      <c r="AH111" s="919"/>
      <c r="AI111" s="919"/>
      <c r="AJ111" s="920"/>
      <c r="AK111" s="921" t="s">
        <v>422</v>
      </c>
      <c r="AL111" s="919"/>
      <c r="AM111" s="919"/>
      <c r="AN111" s="919"/>
      <c r="AO111" s="920"/>
      <c r="AP111" s="922" t="s">
        <v>456</v>
      </c>
      <c r="AQ111" s="923"/>
      <c r="AR111" s="923"/>
      <c r="AS111" s="923"/>
      <c r="AT111" s="924"/>
      <c r="AU111" s="932"/>
      <c r="AV111" s="933"/>
      <c r="AW111" s="933"/>
      <c r="AX111" s="933"/>
      <c r="AY111" s="933"/>
      <c r="AZ111" s="815" t="s">
        <v>457</v>
      </c>
      <c r="BA111" s="752"/>
      <c r="BB111" s="752"/>
      <c r="BC111" s="752"/>
      <c r="BD111" s="752"/>
      <c r="BE111" s="752"/>
      <c r="BF111" s="752"/>
      <c r="BG111" s="752"/>
      <c r="BH111" s="752"/>
      <c r="BI111" s="752"/>
      <c r="BJ111" s="752"/>
      <c r="BK111" s="752"/>
      <c r="BL111" s="752"/>
      <c r="BM111" s="752"/>
      <c r="BN111" s="752"/>
      <c r="BO111" s="752"/>
      <c r="BP111" s="753"/>
      <c r="BQ111" s="816">
        <v>76000</v>
      </c>
      <c r="BR111" s="817"/>
      <c r="BS111" s="817"/>
      <c r="BT111" s="817"/>
      <c r="BU111" s="817"/>
      <c r="BV111" s="817">
        <v>23540</v>
      </c>
      <c r="BW111" s="817"/>
      <c r="BX111" s="817"/>
      <c r="BY111" s="817"/>
      <c r="BZ111" s="817"/>
      <c r="CA111" s="817" t="s">
        <v>456</v>
      </c>
      <c r="CB111" s="817"/>
      <c r="CC111" s="817"/>
      <c r="CD111" s="817"/>
      <c r="CE111" s="817"/>
      <c r="CF111" s="875" t="s">
        <v>131</v>
      </c>
      <c r="CG111" s="876"/>
      <c r="CH111" s="876"/>
      <c r="CI111" s="876"/>
      <c r="CJ111" s="876"/>
      <c r="CK111" s="927"/>
      <c r="CL111" s="821"/>
      <c r="CM111" s="815" t="s">
        <v>458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131</v>
      </c>
      <c r="DH111" s="817"/>
      <c r="DI111" s="817"/>
      <c r="DJ111" s="817"/>
      <c r="DK111" s="817"/>
      <c r="DL111" s="817" t="s">
        <v>453</v>
      </c>
      <c r="DM111" s="817"/>
      <c r="DN111" s="817"/>
      <c r="DO111" s="817"/>
      <c r="DP111" s="817"/>
      <c r="DQ111" s="817" t="s">
        <v>131</v>
      </c>
      <c r="DR111" s="817"/>
      <c r="DS111" s="817"/>
      <c r="DT111" s="817"/>
      <c r="DU111" s="817"/>
      <c r="DV111" s="794" t="s">
        <v>131</v>
      </c>
      <c r="DW111" s="794"/>
      <c r="DX111" s="794"/>
      <c r="DY111" s="794"/>
      <c r="DZ111" s="795"/>
    </row>
    <row r="112" spans="1:131" s="230" customFormat="1" ht="26.25" customHeight="1">
      <c r="A112" s="912" t="s">
        <v>459</v>
      </c>
      <c r="B112" s="913"/>
      <c r="C112" s="752" t="s">
        <v>460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131</v>
      </c>
      <c r="AB112" s="780"/>
      <c r="AC112" s="780"/>
      <c r="AD112" s="780"/>
      <c r="AE112" s="781"/>
      <c r="AF112" s="782" t="s">
        <v>131</v>
      </c>
      <c r="AG112" s="780"/>
      <c r="AH112" s="780"/>
      <c r="AI112" s="780"/>
      <c r="AJ112" s="781"/>
      <c r="AK112" s="782" t="s">
        <v>452</v>
      </c>
      <c r="AL112" s="780"/>
      <c r="AM112" s="780"/>
      <c r="AN112" s="780"/>
      <c r="AO112" s="781"/>
      <c r="AP112" s="824" t="s">
        <v>131</v>
      </c>
      <c r="AQ112" s="825"/>
      <c r="AR112" s="825"/>
      <c r="AS112" s="825"/>
      <c r="AT112" s="826"/>
      <c r="AU112" s="932"/>
      <c r="AV112" s="933"/>
      <c r="AW112" s="933"/>
      <c r="AX112" s="933"/>
      <c r="AY112" s="933"/>
      <c r="AZ112" s="815" t="s">
        <v>461</v>
      </c>
      <c r="BA112" s="752"/>
      <c r="BB112" s="752"/>
      <c r="BC112" s="752"/>
      <c r="BD112" s="752"/>
      <c r="BE112" s="752"/>
      <c r="BF112" s="752"/>
      <c r="BG112" s="752"/>
      <c r="BH112" s="752"/>
      <c r="BI112" s="752"/>
      <c r="BJ112" s="752"/>
      <c r="BK112" s="752"/>
      <c r="BL112" s="752"/>
      <c r="BM112" s="752"/>
      <c r="BN112" s="752"/>
      <c r="BO112" s="752"/>
      <c r="BP112" s="753"/>
      <c r="BQ112" s="816">
        <v>11983473</v>
      </c>
      <c r="BR112" s="817"/>
      <c r="BS112" s="817"/>
      <c r="BT112" s="817"/>
      <c r="BU112" s="817"/>
      <c r="BV112" s="817">
        <v>11643550</v>
      </c>
      <c r="BW112" s="817"/>
      <c r="BX112" s="817"/>
      <c r="BY112" s="817"/>
      <c r="BZ112" s="817"/>
      <c r="CA112" s="817">
        <v>11012982</v>
      </c>
      <c r="CB112" s="817"/>
      <c r="CC112" s="817"/>
      <c r="CD112" s="817"/>
      <c r="CE112" s="817"/>
      <c r="CF112" s="875">
        <v>53.2</v>
      </c>
      <c r="CG112" s="876"/>
      <c r="CH112" s="876"/>
      <c r="CI112" s="876"/>
      <c r="CJ112" s="876"/>
      <c r="CK112" s="927"/>
      <c r="CL112" s="821"/>
      <c r="CM112" s="815" t="s">
        <v>462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131</v>
      </c>
      <c r="DH112" s="817"/>
      <c r="DI112" s="817"/>
      <c r="DJ112" s="817"/>
      <c r="DK112" s="817"/>
      <c r="DL112" s="817" t="s">
        <v>422</v>
      </c>
      <c r="DM112" s="817"/>
      <c r="DN112" s="817"/>
      <c r="DO112" s="817"/>
      <c r="DP112" s="817"/>
      <c r="DQ112" s="817" t="s">
        <v>131</v>
      </c>
      <c r="DR112" s="817"/>
      <c r="DS112" s="817"/>
      <c r="DT112" s="817"/>
      <c r="DU112" s="817"/>
      <c r="DV112" s="794" t="s">
        <v>452</v>
      </c>
      <c r="DW112" s="794"/>
      <c r="DX112" s="794"/>
      <c r="DY112" s="794"/>
      <c r="DZ112" s="795"/>
    </row>
    <row r="113" spans="1:130" s="230" customFormat="1" ht="26.25" customHeight="1">
      <c r="A113" s="914"/>
      <c r="B113" s="915"/>
      <c r="C113" s="752" t="s">
        <v>463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895806</v>
      </c>
      <c r="AB113" s="919"/>
      <c r="AC113" s="919"/>
      <c r="AD113" s="919"/>
      <c r="AE113" s="920"/>
      <c r="AF113" s="921">
        <v>920998</v>
      </c>
      <c r="AG113" s="919"/>
      <c r="AH113" s="919"/>
      <c r="AI113" s="919"/>
      <c r="AJ113" s="920"/>
      <c r="AK113" s="921">
        <v>732725</v>
      </c>
      <c r="AL113" s="919"/>
      <c r="AM113" s="919"/>
      <c r="AN113" s="919"/>
      <c r="AO113" s="920"/>
      <c r="AP113" s="922">
        <v>3.5</v>
      </c>
      <c r="AQ113" s="923"/>
      <c r="AR113" s="923"/>
      <c r="AS113" s="923"/>
      <c r="AT113" s="924"/>
      <c r="AU113" s="932"/>
      <c r="AV113" s="933"/>
      <c r="AW113" s="933"/>
      <c r="AX113" s="933"/>
      <c r="AY113" s="933"/>
      <c r="AZ113" s="815" t="s">
        <v>464</v>
      </c>
      <c r="BA113" s="752"/>
      <c r="BB113" s="752"/>
      <c r="BC113" s="752"/>
      <c r="BD113" s="752"/>
      <c r="BE113" s="752"/>
      <c r="BF113" s="752"/>
      <c r="BG113" s="752"/>
      <c r="BH113" s="752"/>
      <c r="BI113" s="752"/>
      <c r="BJ113" s="752"/>
      <c r="BK113" s="752"/>
      <c r="BL113" s="752"/>
      <c r="BM113" s="752"/>
      <c r="BN113" s="752"/>
      <c r="BO113" s="752"/>
      <c r="BP113" s="753"/>
      <c r="BQ113" s="816" t="s">
        <v>131</v>
      </c>
      <c r="BR113" s="817"/>
      <c r="BS113" s="817"/>
      <c r="BT113" s="817"/>
      <c r="BU113" s="817"/>
      <c r="BV113" s="817" t="s">
        <v>422</v>
      </c>
      <c r="BW113" s="817"/>
      <c r="BX113" s="817"/>
      <c r="BY113" s="817"/>
      <c r="BZ113" s="817"/>
      <c r="CA113" s="817" t="s">
        <v>131</v>
      </c>
      <c r="CB113" s="817"/>
      <c r="CC113" s="817"/>
      <c r="CD113" s="817"/>
      <c r="CE113" s="817"/>
      <c r="CF113" s="875" t="s">
        <v>131</v>
      </c>
      <c r="CG113" s="876"/>
      <c r="CH113" s="876"/>
      <c r="CI113" s="876"/>
      <c r="CJ113" s="876"/>
      <c r="CK113" s="927"/>
      <c r="CL113" s="821"/>
      <c r="CM113" s="815" t="s">
        <v>465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454</v>
      </c>
      <c r="DH113" s="780"/>
      <c r="DI113" s="780"/>
      <c r="DJ113" s="780"/>
      <c r="DK113" s="781"/>
      <c r="DL113" s="782" t="s">
        <v>452</v>
      </c>
      <c r="DM113" s="780"/>
      <c r="DN113" s="780"/>
      <c r="DO113" s="780"/>
      <c r="DP113" s="781"/>
      <c r="DQ113" s="782" t="s">
        <v>131</v>
      </c>
      <c r="DR113" s="780"/>
      <c r="DS113" s="780"/>
      <c r="DT113" s="780"/>
      <c r="DU113" s="781"/>
      <c r="DV113" s="824" t="s">
        <v>131</v>
      </c>
      <c r="DW113" s="825"/>
      <c r="DX113" s="825"/>
      <c r="DY113" s="825"/>
      <c r="DZ113" s="826"/>
    </row>
    <row r="114" spans="1:130" s="230" customFormat="1" ht="26.25" customHeight="1">
      <c r="A114" s="914"/>
      <c r="B114" s="915"/>
      <c r="C114" s="752" t="s">
        <v>466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453</v>
      </c>
      <c r="AB114" s="780"/>
      <c r="AC114" s="780"/>
      <c r="AD114" s="780"/>
      <c r="AE114" s="781"/>
      <c r="AF114" s="782" t="s">
        <v>131</v>
      </c>
      <c r="AG114" s="780"/>
      <c r="AH114" s="780"/>
      <c r="AI114" s="780"/>
      <c r="AJ114" s="781"/>
      <c r="AK114" s="782" t="s">
        <v>131</v>
      </c>
      <c r="AL114" s="780"/>
      <c r="AM114" s="780"/>
      <c r="AN114" s="780"/>
      <c r="AO114" s="781"/>
      <c r="AP114" s="824" t="s">
        <v>452</v>
      </c>
      <c r="AQ114" s="825"/>
      <c r="AR114" s="825"/>
      <c r="AS114" s="825"/>
      <c r="AT114" s="826"/>
      <c r="AU114" s="932"/>
      <c r="AV114" s="933"/>
      <c r="AW114" s="933"/>
      <c r="AX114" s="933"/>
      <c r="AY114" s="933"/>
      <c r="AZ114" s="815" t="s">
        <v>467</v>
      </c>
      <c r="BA114" s="752"/>
      <c r="BB114" s="752"/>
      <c r="BC114" s="752"/>
      <c r="BD114" s="752"/>
      <c r="BE114" s="752"/>
      <c r="BF114" s="752"/>
      <c r="BG114" s="752"/>
      <c r="BH114" s="752"/>
      <c r="BI114" s="752"/>
      <c r="BJ114" s="752"/>
      <c r="BK114" s="752"/>
      <c r="BL114" s="752"/>
      <c r="BM114" s="752"/>
      <c r="BN114" s="752"/>
      <c r="BO114" s="752"/>
      <c r="BP114" s="753"/>
      <c r="BQ114" s="816">
        <v>5745589</v>
      </c>
      <c r="BR114" s="817"/>
      <c r="BS114" s="817"/>
      <c r="BT114" s="817"/>
      <c r="BU114" s="817"/>
      <c r="BV114" s="817">
        <v>5212551</v>
      </c>
      <c r="BW114" s="817"/>
      <c r="BX114" s="817"/>
      <c r="BY114" s="817"/>
      <c r="BZ114" s="817"/>
      <c r="CA114" s="817">
        <v>5305684</v>
      </c>
      <c r="CB114" s="817"/>
      <c r="CC114" s="817"/>
      <c r="CD114" s="817"/>
      <c r="CE114" s="817"/>
      <c r="CF114" s="875">
        <v>25.6</v>
      </c>
      <c r="CG114" s="876"/>
      <c r="CH114" s="876"/>
      <c r="CI114" s="876"/>
      <c r="CJ114" s="876"/>
      <c r="CK114" s="927"/>
      <c r="CL114" s="821"/>
      <c r="CM114" s="815" t="s">
        <v>468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452</v>
      </c>
      <c r="DH114" s="780"/>
      <c r="DI114" s="780"/>
      <c r="DJ114" s="780"/>
      <c r="DK114" s="781"/>
      <c r="DL114" s="782" t="s">
        <v>131</v>
      </c>
      <c r="DM114" s="780"/>
      <c r="DN114" s="780"/>
      <c r="DO114" s="780"/>
      <c r="DP114" s="781"/>
      <c r="DQ114" s="782" t="s">
        <v>131</v>
      </c>
      <c r="DR114" s="780"/>
      <c r="DS114" s="780"/>
      <c r="DT114" s="780"/>
      <c r="DU114" s="781"/>
      <c r="DV114" s="824" t="s">
        <v>131</v>
      </c>
      <c r="DW114" s="825"/>
      <c r="DX114" s="825"/>
      <c r="DY114" s="825"/>
      <c r="DZ114" s="826"/>
    </row>
    <row r="115" spans="1:130" s="230" customFormat="1" ht="26.25" customHeight="1">
      <c r="A115" s="914"/>
      <c r="B115" s="915"/>
      <c r="C115" s="752" t="s">
        <v>469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63753</v>
      </c>
      <c r="AB115" s="919"/>
      <c r="AC115" s="919"/>
      <c r="AD115" s="919"/>
      <c r="AE115" s="920"/>
      <c r="AF115" s="921">
        <v>27176</v>
      </c>
      <c r="AG115" s="919"/>
      <c r="AH115" s="919"/>
      <c r="AI115" s="919"/>
      <c r="AJ115" s="920"/>
      <c r="AK115" s="921">
        <v>23647</v>
      </c>
      <c r="AL115" s="919"/>
      <c r="AM115" s="919"/>
      <c r="AN115" s="919"/>
      <c r="AO115" s="920"/>
      <c r="AP115" s="922">
        <v>0.1</v>
      </c>
      <c r="AQ115" s="923"/>
      <c r="AR115" s="923"/>
      <c r="AS115" s="923"/>
      <c r="AT115" s="924"/>
      <c r="AU115" s="932"/>
      <c r="AV115" s="933"/>
      <c r="AW115" s="933"/>
      <c r="AX115" s="933"/>
      <c r="AY115" s="933"/>
      <c r="AZ115" s="815" t="s">
        <v>470</v>
      </c>
      <c r="BA115" s="752"/>
      <c r="BB115" s="752"/>
      <c r="BC115" s="752"/>
      <c r="BD115" s="752"/>
      <c r="BE115" s="752"/>
      <c r="BF115" s="752"/>
      <c r="BG115" s="752"/>
      <c r="BH115" s="752"/>
      <c r="BI115" s="752"/>
      <c r="BJ115" s="752"/>
      <c r="BK115" s="752"/>
      <c r="BL115" s="752"/>
      <c r="BM115" s="752"/>
      <c r="BN115" s="752"/>
      <c r="BO115" s="752"/>
      <c r="BP115" s="753"/>
      <c r="BQ115" s="816" t="s">
        <v>131</v>
      </c>
      <c r="BR115" s="817"/>
      <c r="BS115" s="817"/>
      <c r="BT115" s="817"/>
      <c r="BU115" s="817"/>
      <c r="BV115" s="817" t="s">
        <v>453</v>
      </c>
      <c r="BW115" s="817"/>
      <c r="BX115" s="817"/>
      <c r="BY115" s="817"/>
      <c r="BZ115" s="817"/>
      <c r="CA115" s="817" t="s">
        <v>131</v>
      </c>
      <c r="CB115" s="817"/>
      <c r="CC115" s="817"/>
      <c r="CD115" s="817"/>
      <c r="CE115" s="817"/>
      <c r="CF115" s="875" t="s">
        <v>422</v>
      </c>
      <c r="CG115" s="876"/>
      <c r="CH115" s="876"/>
      <c r="CI115" s="876"/>
      <c r="CJ115" s="876"/>
      <c r="CK115" s="927"/>
      <c r="CL115" s="821"/>
      <c r="CM115" s="815" t="s">
        <v>471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131</v>
      </c>
      <c r="DH115" s="780"/>
      <c r="DI115" s="780"/>
      <c r="DJ115" s="780"/>
      <c r="DK115" s="781"/>
      <c r="DL115" s="782" t="s">
        <v>452</v>
      </c>
      <c r="DM115" s="780"/>
      <c r="DN115" s="780"/>
      <c r="DO115" s="780"/>
      <c r="DP115" s="781"/>
      <c r="DQ115" s="782" t="s">
        <v>452</v>
      </c>
      <c r="DR115" s="780"/>
      <c r="DS115" s="780"/>
      <c r="DT115" s="780"/>
      <c r="DU115" s="781"/>
      <c r="DV115" s="824" t="s">
        <v>453</v>
      </c>
      <c r="DW115" s="825"/>
      <c r="DX115" s="825"/>
      <c r="DY115" s="825"/>
      <c r="DZ115" s="826"/>
    </row>
    <row r="116" spans="1:130" s="230" customFormat="1" ht="26.25" customHeight="1">
      <c r="A116" s="916"/>
      <c r="B116" s="917"/>
      <c r="C116" s="839" t="s">
        <v>472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131</v>
      </c>
      <c r="AB116" s="780"/>
      <c r="AC116" s="780"/>
      <c r="AD116" s="780"/>
      <c r="AE116" s="781"/>
      <c r="AF116" s="782" t="s">
        <v>131</v>
      </c>
      <c r="AG116" s="780"/>
      <c r="AH116" s="780"/>
      <c r="AI116" s="780"/>
      <c r="AJ116" s="781"/>
      <c r="AK116" s="782" t="s">
        <v>456</v>
      </c>
      <c r="AL116" s="780"/>
      <c r="AM116" s="780"/>
      <c r="AN116" s="780"/>
      <c r="AO116" s="781"/>
      <c r="AP116" s="824" t="s">
        <v>452</v>
      </c>
      <c r="AQ116" s="825"/>
      <c r="AR116" s="825"/>
      <c r="AS116" s="825"/>
      <c r="AT116" s="826"/>
      <c r="AU116" s="932"/>
      <c r="AV116" s="933"/>
      <c r="AW116" s="933"/>
      <c r="AX116" s="933"/>
      <c r="AY116" s="933"/>
      <c r="AZ116" s="909" t="s">
        <v>473</v>
      </c>
      <c r="BA116" s="910"/>
      <c r="BB116" s="910"/>
      <c r="BC116" s="910"/>
      <c r="BD116" s="910"/>
      <c r="BE116" s="910"/>
      <c r="BF116" s="910"/>
      <c r="BG116" s="910"/>
      <c r="BH116" s="910"/>
      <c r="BI116" s="910"/>
      <c r="BJ116" s="910"/>
      <c r="BK116" s="910"/>
      <c r="BL116" s="910"/>
      <c r="BM116" s="910"/>
      <c r="BN116" s="910"/>
      <c r="BO116" s="910"/>
      <c r="BP116" s="911"/>
      <c r="BQ116" s="816" t="s">
        <v>452</v>
      </c>
      <c r="BR116" s="817"/>
      <c r="BS116" s="817"/>
      <c r="BT116" s="817"/>
      <c r="BU116" s="817"/>
      <c r="BV116" s="817" t="s">
        <v>452</v>
      </c>
      <c r="BW116" s="817"/>
      <c r="BX116" s="817"/>
      <c r="BY116" s="817"/>
      <c r="BZ116" s="817"/>
      <c r="CA116" s="817" t="s">
        <v>131</v>
      </c>
      <c r="CB116" s="817"/>
      <c r="CC116" s="817"/>
      <c r="CD116" s="817"/>
      <c r="CE116" s="817"/>
      <c r="CF116" s="875" t="s">
        <v>131</v>
      </c>
      <c r="CG116" s="876"/>
      <c r="CH116" s="876"/>
      <c r="CI116" s="876"/>
      <c r="CJ116" s="876"/>
      <c r="CK116" s="927"/>
      <c r="CL116" s="821"/>
      <c r="CM116" s="815" t="s">
        <v>474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47880</v>
      </c>
      <c r="DH116" s="780"/>
      <c r="DI116" s="780"/>
      <c r="DJ116" s="780"/>
      <c r="DK116" s="781"/>
      <c r="DL116" s="782">
        <v>13200</v>
      </c>
      <c r="DM116" s="780"/>
      <c r="DN116" s="780"/>
      <c r="DO116" s="780"/>
      <c r="DP116" s="781"/>
      <c r="DQ116" s="782" t="s">
        <v>452</v>
      </c>
      <c r="DR116" s="780"/>
      <c r="DS116" s="780"/>
      <c r="DT116" s="780"/>
      <c r="DU116" s="781"/>
      <c r="DV116" s="824" t="s">
        <v>131</v>
      </c>
      <c r="DW116" s="825"/>
      <c r="DX116" s="825"/>
      <c r="DY116" s="825"/>
      <c r="DZ116" s="826"/>
    </row>
    <row r="117" spans="1:130" s="230" customFormat="1" ht="26.25" customHeight="1">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475</v>
      </c>
      <c r="Z117" s="897"/>
      <c r="AA117" s="902">
        <v>6035988</v>
      </c>
      <c r="AB117" s="903"/>
      <c r="AC117" s="903"/>
      <c r="AD117" s="903"/>
      <c r="AE117" s="904"/>
      <c r="AF117" s="905">
        <v>5982762</v>
      </c>
      <c r="AG117" s="903"/>
      <c r="AH117" s="903"/>
      <c r="AI117" s="903"/>
      <c r="AJ117" s="904"/>
      <c r="AK117" s="905">
        <v>5816307</v>
      </c>
      <c r="AL117" s="903"/>
      <c r="AM117" s="903"/>
      <c r="AN117" s="903"/>
      <c r="AO117" s="904"/>
      <c r="AP117" s="906"/>
      <c r="AQ117" s="907"/>
      <c r="AR117" s="907"/>
      <c r="AS117" s="907"/>
      <c r="AT117" s="908"/>
      <c r="AU117" s="932"/>
      <c r="AV117" s="933"/>
      <c r="AW117" s="933"/>
      <c r="AX117" s="933"/>
      <c r="AY117" s="933"/>
      <c r="AZ117" s="863" t="s">
        <v>476</v>
      </c>
      <c r="BA117" s="864"/>
      <c r="BB117" s="864"/>
      <c r="BC117" s="864"/>
      <c r="BD117" s="864"/>
      <c r="BE117" s="864"/>
      <c r="BF117" s="864"/>
      <c r="BG117" s="864"/>
      <c r="BH117" s="864"/>
      <c r="BI117" s="864"/>
      <c r="BJ117" s="864"/>
      <c r="BK117" s="864"/>
      <c r="BL117" s="864"/>
      <c r="BM117" s="864"/>
      <c r="BN117" s="864"/>
      <c r="BO117" s="864"/>
      <c r="BP117" s="865"/>
      <c r="BQ117" s="816" t="s">
        <v>453</v>
      </c>
      <c r="BR117" s="817"/>
      <c r="BS117" s="817"/>
      <c r="BT117" s="817"/>
      <c r="BU117" s="817"/>
      <c r="BV117" s="817" t="s">
        <v>422</v>
      </c>
      <c r="BW117" s="817"/>
      <c r="BX117" s="817"/>
      <c r="BY117" s="817"/>
      <c r="BZ117" s="817"/>
      <c r="CA117" s="817" t="s">
        <v>131</v>
      </c>
      <c r="CB117" s="817"/>
      <c r="CC117" s="817"/>
      <c r="CD117" s="817"/>
      <c r="CE117" s="817"/>
      <c r="CF117" s="875" t="s">
        <v>452</v>
      </c>
      <c r="CG117" s="876"/>
      <c r="CH117" s="876"/>
      <c r="CI117" s="876"/>
      <c r="CJ117" s="876"/>
      <c r="CK117" s="927"/>
      <c r="CL117" s="821"/>
      <c r="CM117" s="815" t="s">
        <v>477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422</v>
      </c>
      <c r="DH117" s="780"/>
      <c r="DI117" s="780"/>
      <c r="DJ117" s="780"/>
      <c r="DK117" s="781"/>
      <c r="DL117" s="782" t="s">
        <v>454</v>
      </c>
      <c r="DM117" s="780"/>
      <c r="DN117" s="780"/>
      <c r="DO117" s="780"/>
      <c r="DP117" s="781"/>
      <c r="DQ117" s="782" t="s">
        <v>452</v>
      </c>
      <c r="DR117" s="780"/>
      <c r="DS117" s="780"/>
      <c r="DT117" s="780"/>
      <c r="DU117" s="781"/>
      <c r="DV117" s="824" t="s">
        <v>452</v>
      </c>
      <c r="DW117" s="825"/>
      <c r="DX117" s="825"/>
      <c r="DY117" s="825"/>
      <c r="DZ117" s="826"/>
    </row>
    <row r="118" spans="1:130" s="230" customFormat="1" ht="26.25" customHeight="1">
      <c r="A118" s="895" t="s">
        <v>447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444</v>
      </c>
      <c r="AB118" s="896"/>
      <c r="AC118" s="896"/>
      <c r="AD118" s="896"/>
      <c r="AE118" s="897"/>
      <c r="AF118" s="898" t="s">
        <v>445</v>
      </c>
      <c r="AG118" s="896"/>
      <c r="AH118" s="896"/>
      <c r="AI118" s="896"/>
      <c r="AJ118" s="897"/>
      <c r="AK118" s="898" t="s">
        <v>310</v>
      </c>
      <c r="AL118" s="896"/>
      <c r="AM118" s="896"/>
      <c r="AN118" s="896"/>
      <c r="AO118" s="897"/>
      <c r="AP118" s="899" t="s">
        <v>446</v>
      </c>
      <c r="AQ118" s="900"/>
      <c r="AR118" s="900"/>
      <c r="AS118" s="900"/>
      <c r="AT118" s="901"/>
      <c r="AU118" s="932"/>
      <c r="AV118" s="933"/>
      <c r="AW118" s="933"/>
      <c r="AX118" s="933"/>
      <c r="AY118" s="933"/>
      <c r="AZ118" s="838" t="s">
        <v>478</v>
      </c>
      <c r="BA118" s="839"/>
      <c r="BB118" s="839"/>
      <c r="BC118" s="839"/>
      <c r="BD118" s="839"/>
      <c r="BE118" s="839"/>
      <c r="BF118" s="839"/>
      <c r="BG118" s="839"/>
      <c r="BH118" s="839"/>
      <c r="BI118" s="839"/>
      <c r="BJ118" s="839"/>
      <c r="BK118" s="839"/>
      <c r="BL118" s="839"/>
      <c r="BM118" s="839"/>
      <c r="BN118" s="839"/>
      <c r="BO118" s="839"/>
      <c r="BP118" s="840"/>
      <c r="BQ118" s="879" t="s">
        <v>452</v>
      </c>
      <c r="BR118" s="845"/>
      <c r="BS118" s="845"/>
      <c r="BT118" s="845"/>
      <c r="BU118" s="845"/>
      <c r="BV118" s="845" t="s">
        <v>422</v>
      </c>
      <c r="BW118" s="845"/>
      <c r="BX118" s="845"/>
      <c r="BY118" s="845"/>
      <c r="BZ118" s="845"/>
      <c r="CA118" s="845" t="s">
        <v>131</v>
      </c>
      <c r="CB118" s="845"/>
      <c r="CC118" s="845"/>
      <c r="CD118" s="845"/>
      <c r="CE118" s="845"/>
      <c r="CF118" s="875" t="s">
        <v>452</v>
      </c>
      <c r="CG118" s="876"/>
      <c r="CH118" s="876"/>
      <c r="CI118" s="876"/>
      <c r="CJ118" s="876"/>
      <c r="CK118" s="927"/>
      <c r="CL118" s="821"/>
      <c r="CM118" s="815" t="s">
        <v>479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452</v>
      </c>
      <c r="DH118" s="780"/>
      <c r="DI118" s="780"/>
      <c r="DJ118" s="780"/>
      <c r="DK118" s="781"/>
      <c r="DL118" s="782" t="s">
        <v>456</v>
      </c>
      <c r="DM118" s="780"/>
      <c r="DN118" s="780"/>
      <c r="DO118" s="780"/>
      <c r="DP118" s="781"/>
      <c r="DQ118" s="782" t="s">
        <v>452</v>
      </c>
      <c r="DR118" s="780"/>
      <c r="DS118" s="780"/>
      <c r="DT118" s="780"/>
      <c r="DU118" s="781"/>
      <c r="DV118" s="824" t="s">
        <v>452</v>
      </c>
      <c r="DW118" s="825"/>
      <c r="DX118" s="825"/>
      <c r="DY118" s="825"/>
      <c r="DZ118" s="826"/>
    </row>
    <row r="119" spans="1:130" s="230" customFormat="1" ht="26.25" customHeight="1">
      <c r="A119" s="818" t="s">
        <v>450</v>
      </c>
      <c r="B119" s="819"/>
      <c r="C119" s="860" t="s">
        <v>451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131</v>
      </c>
      <c r="AB119" s="889"/>
      <c r="AC119" s="889"/>
      <c r="AD119" s="889"/>
      <c r="AE119" s="890"/>
      <c r="AF119" s="891" t="s">
        <v>422</v>
      </c>
      <c r="AG119" s="889"/>
      <c r="AH119" s="889"/>
      <c r="AI119" s="889"/>
      <c r="AJ119" s="890"/>
      <c r="AK119" s="891" t="s">
        <v>456</v>
      </c>
      <c r="AL119" s="889"/>
      <c r="AM119" s="889"/>
      <c r="AN119" s="889"/>
      <c r="AO119" s="890"/>
      <c r="AP119" s="892" t="s">
        <v>131</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480</v>
      </c>
      <c r="BP119" s="878"/>
      <c r="BQ119" s="879">
        <v>78602148</v>
      </c>
      <c r="BR119" s="845"/>
      <c r="BS119" s="845"/>
      <c r="BT119" s="845"/>
      <c r="BU119" s="845"/>
      <c r="BV119" s="845">
        <v>75436200</v>
      </c>
      <c r="BW119" s="845"/>
      <c r="BX119" s="845"/>
      <c r="BY119" s="845"/>
      <c r="BZ119" s="845"/>
      <c r="CA119" s="845">
        <v>71724329</v>
      </c>
      <c r="CB119" s="845"/>
      <c r="CC119" s="845"/>
      <c r="CD119" s="845"/>
      <c r="CE119" s="845"/>
      <c r="CF119" s="748"/>
      <c r="CG119" s="749"/>
      <c r="CH119" s="749"/>
      <c r="CI119" s="749"/>
      <c r="CJ119" s="834"/>
      <c r="CK119" s="928"/>
      <c r="CL119" s="823"/>
      <c r="CM119" s="838" t="s">
        <v>481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28120</v>
      </c>
      <c r="DH119" s="764"/>
      <c r="DI119" s="764"/>
      <c r="DJ119" s="764"/>
      <c r="DK119" s="765"/>
      <c r="DL119" s="766">
        <v>10340</v>
      </c>
      <c r="DM119" s="764"/>
      <c r="DN119" s="764"/>
      <c r="DO119" s="764"/>
      <c r="DP119" s="765"/>
      <c r="DQ119" s="766" t="s">
        <v>452</v>
      </c>
      <c r="DR119" s="764"/>
      <c r="DS119" s="764"/>
      <c r="DT119" s="764"/>
      <c r="DU119" s="765"/>
      <c r="DV119" s="848" t="s">
        <v>422</v>
      </c>
      <c r="DW119" s="849"/>
      <c r="DX119" s="849"/>
      <c r="DY119" s="849"/>
      <c r="DZ119" s="850"/>
    </row>
    <row r="120" spans="1:130" s="230" customFormat="1" ht="26.25" customHeight="1">
      <c r="A120" s="820"/>
      <c r="B120" s="821"/>
      <c r="C120" s="815" t="s">
        <v>458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452</v>
      </c>
      <c r="AB120" s="780"/>
      <c r="AC120" s="780"/>
      <c r="AD120" s="780"/>
      <c r="AE120" s="781"/>
      <c r="AF120" s="782" t="s">
        <v>452</v>
      </c>
      <c r="AG120" s="780"/>
      <c r="AH120" s="780"/>
      <c r="AI120" s="780"/>
      <c r="AJ120" s="781"/>
      <c r="AK120" s="782" t="s">
        <v>131</v>
      </c>
      <c r="AL120" s="780"/>
      <c r="AM120" s="780"/>
      <c r="AN120" s="780"/>
      <c r="AO120" s="781"/>
      <c r="AP120" s="824" t="s">
        <v>452</v>
      </c>
      <c r="AQ120" s="825"/>
      <c r="AR120" s="825"/>
      <c r="AS120" s="825"/>
      <c r="AT120" s="826"/>
      <c r="AU120" s="880" t="s">
        <v>482</v>
      </c>
      <c r="AV120" s="881"/>
      <c r="AW120" s="881"/>
      <c r="AX120" s="881"/>
      <c r="AY120" s="882"/>
      <c r="AZ120" s="860" t="s">
        <v>483</v>
      </c>
      <c r="BA120" s="808"/>
      <c r="BB120" s="808"/>
      <c r="BC120" s="808"/>
      <c r="BD120" s="808"/>
      <c r="BE120" s="808"/>
      <c r="BF120" s="808"/>
      <c r="BG120" s="808"/>
      <c r="BH120" s="808"/>
      <c r="BI120" s="808"/>
      <c r="BJ120" s="808"/>
      <c r="BK120" s="808"/>
      <c r="BL120" s="808"/>
      <c r="BM120" s="808"/>
      <c r="BN120" s="808"/>
      <c r="BO120" s="808"/>
      <c r="BP120" s="809"/>
      <c r="BQ120" s="861">
        <v>9016373</v>
      </c>
      <c r="BR120" s="842"/>
      <c r="BS120" s="842"/>
      <c r="BT120" s="842"/>
      <c r="BU120" s="842"/>
      <c r="BV120" s="842">
        <v>11476949</v>
      </c>
      <c r="BW120" s="842"/>
      <c r="BX120" s="842"/>
      <c r="BY120" s="842"/>
      <c r="BZ120" s="842"/>
      <c r="CA120" s="842">
        <v>13860333</v>
      </c>
      <c r="CB120" s="842"/>
      <c r="CC120" s="842"/>
      <c r="CD120" s="842"/>
      <c r="CE120" s="842"/>
      <c r="CF120" s="866">
        <v>66.900000000000006</v>
      </c>
      <c r="CG120" s="867"/>
      <c r="CH120" s="867"/>
      <c r="CI120" s="867"/>
      <c r="CJ120" s="867"/>
      <c r="CK120" s="868" t="s">
        <v>484</v>
      </c>
      <c r="CL120" s="852"/>
      <c r="CM120" s="852"/>
      <c r="CN120" s="852"/>
      <c r="CO120" s="853"/>
      <c r="CP120" s="872" t="s">
        <v>485</v>
      </c>
      <c r="CQ120" s="873"/>
      <c r="CR120" s="873"/>
      <c r="CS120" s="873"/>
      <c r="CT120" s="873"/>
      <c r="CU120" s="873"/>
      <c r="CV120" s="873"/>
      <c r="CW120" s="873"/>
      <c r="CX120" s="873"/>
      <c r="CY120" s="873"/>
      <c r="CZ120" s="873"/>
      <c r="DA120" s="873"/>
      <c r="DB120" s="873"/>
      <c r="DC120" s="873"/>
      <c r="DD120" s="873"/>
      <c r="DE120" s="873"/>
      <c r="DF120" s="874"/>
      <c r="DG120" s="861">
        <v>5424886</v>
      </c>
      <c r="DH120" s="842"/>
      <c r="DI120" s="842"/>
      <c r="DJ120" s="842"/>
      <c r="DK120" s="842"/>
      <c r="DL120" s="842">
        <v>4965816</v>
      </c>
      <c r="DM120" s="842"/>
      <c r="DN120" s="842"/>
      <c r="DO120" s="842"/>
      <c r="DP120" s="842"/>
      <c r="DQ120" s="842">
        <v>4483156</v>
      </c>
      <c r="DR120" s="842"/>
      <c r="DS120" s="842"/>
      <c r="DT120" s="842"/>
      <c r="DU120" s="842"/>
      <c r="DV120" s="843">
        <v>21.7</v>
      </c>
      <c r="DW120" s="843"/>
      <c r="DX120" s="843"/>
      <c r="DY120" s="843"/>
      <c r="DZ120" s="844"/>
    </row>
    <row r="121" spans="1:130" s="230" customFormat="1" ht="26.25" customHeight="1">
      <c r="A121" s="820"/>
      <c r="B121" s="821"/>
      <c r="C121" s="863" t="s">
        <v>486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131</v>
      </c>
      <c r="AB121" s="780"/>
      <c r="AC121" s="780"/>
      <c r="AD121" s="780"/>
      <c r="AE121" s="781"/>
      <c r="AF121" s="782" t="s">
        <v>452</v>
      </c>
      <c r="AG121" s="780"/>
      <c r="AH121" s="780"/>
      <c r="AI121" s="780"/>
      <c r="AJ121" s="781"/>
      <c r="AK121" s="782" t="s">
        <v>452</v>
      </c>
      <c r="AL121" s="780"/>
      <c r="AM121" s="780"/>
      <c r="AN121" s="780"/>
      <c r="AO121" s="781"/>
      <c r="AP121" s="824" t="s">
        <v>452</v>
      </c>
      <c r="AQ121" s="825"/>
      <c r="AR121" s="825"/>
      <c r="AS121" s="825"/>
      <c r="AT121" s="826"/>
      <c r="AU121" s="883"/>
      <c r="AV121" s="884"/>
      <c r="AW121" s="884"/>
      <c r="AX121" s="884"/>
      <c r="AY121" s="885"/>
      <c r="AZ121" s="815" t="s">
        <v>487</v>
      </c>
      <c r="BA121" s="752"/>
      <c r="BB121" s="752"/>
      <c r="BC121" s="752"/>
      <c r="BD121" s="752"/>
      <c r="BE121" s="752"/>
      <c r="BF121" s="752"/>
      <c r="BG121" s="752"/>
      <c r="BH121" s="752"/>
      <c r="BI121" s="752"/>
      <c r="BJ121" s="752"/>
      <c r="BK121" s="752"/>
      <c r="BL121" s="752"/>
      <c r="BM121" s="752"/>
      <c r="BN121" s="752"/>
      <c r="BO121" s="752"/>
      <c r="BP121" s="753"/>
      <c r="BQ121" s="816">
        <v>259665</v>
      </c>
      <c r="BR121" s="817"/>
      <c r="BS121" s="817"/>
      <c r="BT121" s="817"/>
      <c r="BU121" s="817"/>
      <c r="BV121" s="817">
        <v>227856</v>
      </c>
      <c r="BW121" s="817"/>
      <c r="BX121" s="817"/>
      <c r="BY121" s="817"/>
      <c r="BZ121" s="817"/>
      <c r="CA121" s="817">
        <v>195621</v>
      </c>
      <c r="CB121" s="817"/>
      <c r="CC121" s="817"/>
      <c r="CD121" s="817"/>
      <c r="CE121" s="817"/>
      <c r="CF121" s="875">
        <v>0.9</v>
      </c>
      <c r="CG121" s="876"/>
      <c r="CH121" s="876"/>
      <c r="CI121" s="876"/>
      <c r="CJ121" s="876"/>
      <c r="CK121" s="869"/>
      <c r="CL121" s="855"/>
      <c r="CM121" s="855"/>
      <c r="CN121" s="855"/>
      <c r="CO121" s="856"/>
      <c r="CP121" s="835" t="s">
        <v>488</v>
      </c>
      <c r="CQ121" s="836"/>
      <c r="CR121" s="836"/>
      <c r="CS121" s="836"/>
      <c r="CT121" s="836"/>
      <c r="CU121" s="836"/>
      <c r="CV121" s="836"/>
      <c r="CW121" s="836"/>
      <c r="CX121" s="836"/>
      <c r="CY121" s="836"/>
      <c r="CZ121" s="836"/>
      <c r="DA121" s="836"/>
      <c r="DB121" s="836"/>
      <c r="DC121" s="836"/>
      <c r="DD121" s="836"/>
      <c r="DE121" s="836"/>
      <c r="DF121" s="837"/>
      <c r="DG121" s="816">
        <v>3148297</v>
      </c>
      <c r="DH121" s="817"/>
      <c r="DI121" s="817"/>
      <c r="DJ121" s="817"/>
      <c r="DK121" s="817"/>
      <c r="DL121" s="817">
        <v>3663301</v>
      </c>
      <c r="DM121" s="817"/>
      <c r="DN121" s="817"/>
      <c r="DO121" s="817"/>
      <c r="DP121" s="817"/>
      <c r="DQ121" s="817">
        <v>3888805</v>
      </c>
      <c r="DR121" s="817"/>
      <c r="DS121" s="817"/>
      <c r="DT121" s="817"/>
      <c r="DU121" s="817"/>
      <c r="DV121" s="794">
        <v>18.8</v>
      </c>
      <c r="DW121" s="794"/>
      <c r="DX121" s="794"/>
      <c r="DY121" s="794"/>
      <c r="DZ121" s="795"/>
    </row>
    <row r="122" spans="1:130" s="230" customFormat="1" ht="26.25" customHeight="1">
      <c r="A122" s="820"/>
      <c r="B122" s="821"/>
      <c r="C122" s="815" t="s">
        <v>468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452</v>
      </c>
      <c r="AB122" s="780"/>
      <c r="AC122" s="780"/>
      <c r="AD122" s="780"/>
      <c r="AE122" s="781"/>
      <c r="AF122" s="782" t="s">
        <v>131</v>
      </c>
      <c r="AG122" s="780"/>
      <c r="AH122" s="780"/>
      <c r="AI122" s="780"/>
      <c r="AJ122" s="781"/>
      <c r="AK122" s="782" t="s">
        <v>131</v>
      </c>
      <c r="AL122" s="780"/>
      <c r="AM122" s="780"/>
      <c r="AN122" s="780"/>
      <c r="AO122" s="781"/>
      <c r="AP122" s="824" t="s">
        <v>131</v>
      </c>
      <c r="AQ122" s="825"/>
      <c r="AR122" s="825"/>
      <c r="AS122" s="825"/>
      <c r="AT122" s="826"/>
      <c r="AU122" s="883"/>
      <c r="AV122" s="884"/>
      <c r="AW122" s="884"/>
      <c r="AX122" s="884"/>
      <c r="AY122" s="885"/>
      <c r="AZ122" s="838" t="s">
        <v>489</v>
      </c>
      <c r="BA122" s="839"/>
      <c r="BB122" s="839"/>
      <c r="BC122" s="839"/>
      <c r="BD122" s="839"/>
      <c r="BE122" s="839"/>
      <c r="BF122" s="839"/>
      <c r="BG122" s="839"/>
      <c r="BH122" s="839"/>
      <c r="BI122" s="839"/>
      <c r="BJ122" s="839"/>
      <c r="BK122" s="839"/>
      <c r="BL122" s="839"/>
      <c r="BM122" s="839"/>
      <c r="BN122" s="839"/>
      <c r="BO122" s="839"/>
      <c r="BP122" s="840"/>
      <c r="BQ122" s="879">
        <v>50001116</v>
      </c>
      <c r="BR122" s="845"/>
      <c r="BS122" s="845"/>
      <c r="BT122" s="845"/>
      <c r="BU122" s="845"/>
      <c r="BV122" s="845">
        <v>46678498</v>
      </c>
      <c r="BW122" s="845"/>
      <c r="BX122" s="845"/>
      <c r="BY122" s="845"/>
      <c r="BZ122" s="845"/>
      <c r="CA122" s="845">
        <v>45428017</v>
      </c>
      <c r="CB122" s="845"/>
      <c r="CC122" s="845"/>
      <c r="CD122" s="845"/>
      <c r="CE122" s="845"/>
      <c r="CF122" s="846">
        <v>219.4</v>
      </c>
      <c r="CG122" s="847"/>
      <c r="CH122" s="847"/>
      <c r="CI122" s="847"/>
      <c r="CJ122" s="847"/>
      <c r="CK122" s="869"/>
      <c r="CL122" s="855"/>
      <c r="CM122" s="855"/>
      <c r="CN122" s="855"/>
      <c r="CO122" s="856"/>
      <c r="CP122" s="835" t="s">
        <v>490</v>
      </c>
      <c r="CQ122" s="836"/>
      <c r="CR122" s="836"/>
      <c r="CS122" s="836"/>
      <c r="CT122" s="836"/>
      <c r="CU122" s="836"/>
      <c r="CV122" s="836"/>
      <c r="CW122" s="836"/>
      <c r="CX122" s="836"/>
      <c r="CY122" s="836"/>
      <c r="CZ122" s="836"/>
      <c r="DA122" s="836"/>
      <c r="DB122" s="836"/>
      <c r="DC122" s="836"/>
      <c r="DD122" s="836"/>
      <c r="DE122" s="836"/>
      <c r="DF122" s="837"/>
      <c r="DG122" s="816">
        <v>3402421</v>
      </c>
      <c r="DH122" s="817"/>
      <c r="DI122" s="817"/>
      <c r="DJ122" s="817"/>
      <c r="DK122" s="817"/>
      <c r="DL122" s="817">
        <v>3007474</v>
      </c>
      <c r="DM122" s="817"/>
      <c r="DN122" s="817"/>
      <c r="DO122" s="817"/>
      <c r="DP122" s="817"/>
      <c r="DQ122" s="817">
        <v>2633604</v>
      </c>
      <c r="DR122" s="817"/>
      <c r="DS122" s="817"/>
      <c r="DT122" s="817"/>
      <c r="DU122" s="817"/>
      <c r="DV122" s="794">
        <v>12.7</v>
      </c>
      <c r="DW122" s="794"/>
      <c r="DX122" s="794"/>
      <c r="DY122" s="794"/>
      <c r="DZ122" s="795"/>
    </row>
    <row r="123" spans="1:130" s="230" customFormat="1" ht="26.25" customHeight="1">
      <c r="A123" s="820"/>
      <c r="B123" s="821"/>
      <c r="C123" s="815" t="s">
        <v>474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35167</v>
      </c>
      <c r="AB123" s="780"/>
      <c r="AC123" s="780"/>
      <c r="AD123" s="780"/>
      <c r="AE123" s="781"/>
      <c r="AF123" s="782">
        <v>13379</v>
      </c>
      <c r="AG123" s="780"/>
      <c r="AH123" s="780"/>
      <c r="AI123" s="780"/>
      <c r="AJ123" s="781"/>
      <c r="AK123" s="782">
        <v>10370</v>
      </c>
      <c r="AL123" s="780"/>
      <c r="AM123" s="780"/>
      <c r="AN123" s="780"/>
      <c r="AO123" s="781"/>
      <c r="AP123" s="824">
        <v>0.1</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491</v>
      </c>
      <c r="BP123" s="878"/>
      <c r="BQ123" s="832">
        <v>59277154</v>
      </c>
      <c r="BR123" s="833"/>
      <c r="BS123" s="833"/>
      <c r="BT123" s="833"/>
      <c r="BU123" s="833"/>
      <c r="BV123" s="833">
        <v>58383303</v>
      </c>
      <c r="BW123" s="833"/>
      <c r="BX123" s="833"/>
      <c r="BY123" s="833"/>
      <c r="BZ123" s="833"/>
      <c r="CA123" s="833">
        <v>59483971</v>
      </c>
      <c r="CB123" s="833"/>
      <c r="CC123" s="833"/>
      <c r="CD123" s="833"/>
      <c r="CE123" s="833"/>
      <c r="CF123" s="748"/>
      <c r="CG123" s="749"/>
      <c r="CH123" s="749"/>
      <c r="CI123" s="749"/>
      <c r="CJ123" s="834"/>
      <c r="CK123" s="869"/>
      <c r="CL123" s="855"/>
      <c r="CM123" s="855"/>
      <c r="CN123" s="855"/>
      <c r="CO123" s="856"/>
      <c r="CP123" s="835" t="s">
        <v>492</v>
      </c>
      <c r="CQ123" s="836"/>
      <c r="CR123" s="836"/>
      <c r="CS123" s="836"/>
      <c r="CT123" s="836"/>
      <c r="CU123" s="836"/>
      <c r="CV123" s="836"/>
      <c r="CW123" s="836"/>
      <c r="CX123" s="836"/>
      <c r="CY123" s="836"/>
      <c r="CZ123" s="836"/>
      <c r="DA123" s="836"/>
      <c r="DB123" s="836"/>
      <c r="DC123" s="836"/>
      <c r="DD123" s="836"/>
      <c r="DE123" s="836"/>
      <c r="DF123" s="837"/>
      <c r="DG123" s="779">
        <v>7869</v>
      </c>
      <c r="DH123" s="780"/>
      <c r="DI123" s="780"/>
      <c r="DJ123" s="780"/>
      <c r="DK123" s="781"/>
      <c r="DL123" s="782">
        <v>6959</v>
      </c>
      <c r="DM123" s="780"/>
      <c r="DN123" s="780"/>
      <c r="DO123" s="780"/>
      <c r="DP123" s="781"/>
      <c r="DQ123" s="782">
        <v>7417</v>
      </c>
      <c r="DR123" s="780"/>
      <c r="DS123" s="780"/>
      <c r="DT123" s="780"/>
      <c r="DU123" s="781"/>
      <c r="DV123" s="824">
        <v>0</v>
      </c>
      <c r="DW123" s="825"/>
      <c r="DX123" s="825"/>
      <c r="DY123" s="825"/>
      <c r="DZ123" s="826"/>
    </row>
    <row r="124" spans="1:130" s="230" customFormat="1" ht="26.25" customHeight="1" thickBot="1">
      <c r="A124" s="820"/>
      <c r="B124" s="821"/>
      <c r="C124" s="815" t="s">
        <v>477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131</v>
      </c>
      <c r="AB124" s="780"/>
      <c r="AC124" s="780"/>
      <c r="AD124" s="780"/>
      <c r="AE124" s="781"/>
      <c r="AF124" s="782" t="s">
        <v>452</v>
      </c>
      <c r="AG124" s="780"/>
      <c r="AH124" s="780"/>
      <c r="AI124" s="780"/>
      <c r="AJ124" s="781"/>
      <c r="AK124" s="782" t="s">
        <v>131</v>
      </c>
      <c r="AL124" s="780"/>
      <c r="AM124" s="780"/>
      <c r="AN124" s="780"/>
      <c r="AO124" s="781"/>
      <c r="AP124" s="824" t="s">
        <v>131</v>
      </c>
      <c r="AQ124" s="825"/>
      <c r="AR124" s="825"/>
      <c r="AS124" s="825"/>
      <c r="AT124" s="826"/>
      <c r="AU124" s="827" t="s">
        <v>493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95.2</v>
      </c>
      <c r="BR124" s="831"/>
      <c r="BS124" s="831"/>
      <c r="BT124" s="831"/>
      <c r="BU124" s="831"/>
      <c r="BV124" s="831">
        <v>79.2</v>
      </c>
      <c r="BW124" s="831"/>
      <c r="BX124" s="831"/>
      <c r="BY124" s="831"/>
      <c r="BZ124" s="831"/>
      <c r="CA124" s="831">
        <v>59.1</v>
      </c>
      <c r="CB124" s="831"/>
      <c r="CC124" s="831"/>
      <c r="CD124" s="831"/>
      <c r="CE124" s="831"/>
      <c r="CF124" s="726"/>
      <c r="CG124" s="727"/>
      <c r="CH124" s="727"/>
      <c r="CI124" s="727"/>
      <c r="CJ124" s="862"/>
      <c r="CK124" s="870"/>
      <c r="CL124" s="870"/>
      <c r="CM124" s="870"/>
      <c r="CN124" s="870"/>
      <c r="CO124" s="871"/>
      <c r="CP124" s="835" t="s">
        <v>494</v>
      </c>
      <c r="CQ124" s="836"/>
      <c r="CR124" s="836"/>
      <c r="CS124" s="836"/>
      <c r="CT124" s="836"/>
      <c r="CU124" s="836"/>
      <c r="CV124" s="836"/>
      <c r="CW124" s="836"/>
      <c r="CX124" s="836"/>
      <c r="CY124" s="836"/>
      <c r="CZ124" s="836"/>
      <c r="DA124" s="836"/>
      <c r="DB124" s="836"/>
      <c r="DC124" s="836"/>
      <c r="DD124" s="836"/>
      <c r="DE124" s="836"/>
      <c r="DF124" s="837"/>
      <c r="DG124" s="763" t="s">
        <v>131</v>
      </c>
      <c r="DH124" s="764"/>
      <c r="DI124" s="764"/>
      <c r="DJ124" s="764"/>
      <c r="DK124" s="765"/>
      <c r="DL124" s="766" t="s">
        <v>131</v>
      </c>
      <c r="DM124" s="764"/>
      <c r="DN124" s="764"/>
      <c r="DO124" s="764"/>
      <c r="DP124" s="765"/>
      <c r="DQ124" s="766" t="s">
        <v>131</v>
      </c>
      <c r="DR124" s="764"/>
      <c r="DS124" s="764"/>
      <c r="DT124" s="764"/>
      <c r="DU124" s="765"/>
      <c r="DV124" s="848" t="s">
        <v>131</v>
      </c>
      <c r="DW124" s="849"/>
      <c r="DX124" s="849"/>
      <c r="DY124" s="849"/>
      <c r="DZ124" s="850"/>
    </row>
    <row r="125" spans="1:130" s="230" customFormat="1" ht="26.25" customHeight="1">
      <c r="A125" s="820"/>
      <c r="B125" s="821"/>
      <c r="C125" s="815" t="s">
        <v>479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131</v>
      </c>
      <c r="AB125" s="780"/>
      <c r="AC125" s="780"/>
      <c r="AD125" s="780"/>
      <c r="AE125" s="781"/>
      <c r="AF125" s="782" t="s">
        <v>131</v>
      </c>
      <c r="AG125" s="780"/>
      <c r="AH125" s="780"/>
      <c r="AI125" s="780"/>
      <c r="AJ125" s="781"/>
      <c r="AK125" s="782" t="s">
        <v>131</v>
      </c>
      <c r="AL125" s="780"/>
      <c r="AM125" s="780"/>
      <c r="AN125" s="780"/>
      <c r="AO125" s="781"/>
      <c r="AP125" s="824" t="s">
        <v>131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495</v>
      </c>
      <c r="CL125" s="852"/>
      <c r="CM125" s="852"/>
      <c r="CN125" s="852"/>
      <c r="CO125" s="853"/>
      <c r="CP125" s="860" t="s">
        <v>496</v>
      </c>
      <c r="CQ125" s="808"/>
      <c r="CR125" s="808"/>
      <c r="CS125" s="808"/>
      <c r="CT125" s="808"/>
      <c r="CU125" s="808"/>
      <c r="CV125" s="808"/>
      <c r="CW125" s="808"/>
      <c r="CX125" s="808"/>
      <c r="CY125" s="808"/>
      <c r="CZ125" s="808"/>
      <c r="DA125" s="808"/>
      <c r="DB125" s="808"/>
      <c r="DC125" s="808"/>
      <c r="DD125" s="808"/>
      <c r="DE125" s="808"/>
      <c r="DF125" s="809"/>
      <c r="DG125" s="861" t="s">
        <v>131</v>
      </c>
      <c r="DH125" s="842"/>
      <c r="DI125" s="842"/>
      <c r="DJ125" s="842"/>
      <c r="DK125" s="842"/>
      <c r="DL125" s="842" t="s">
        <v>131</v>
      </c>
      <c r="DM125" s="842"/>
      <c r="DN125" s="842"/>
      <c r="DO125" s="842"/>
      <c r="DP125" s="842"/>
      <c r="DQ125" s="842" t="s">
        <v>131</v>
      </c>
      <c r="DR125" s="842"/>
      <c r="DS125" s="842"/>
      <c r="DT125" s="842"/>
      <c r="DU125" s="842"/>
      <c r="DV125" s="843" t="s">
        <v>131</v>
      </c>
      <c r="DW125" s="843"/>
      <c r="DX125" s="843"/>
      <c r="DY125" s="843"/>
      <c r="DZ125" s="844"/>
    </row>
    <row r="126" spans="1:130" s="230" customFormat="1" ht="26.25" customHeight="1" thickBot="1">
      <c r="A126" s="820"/>
      <c r="B126" s="821"/>
      <c r="C126" s="815" t="s">
        <v>481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28586</v>
      </c>
      <c r="AB126" s="780"/>
      <c r="AC126" s="780"/>
      <c r="AD126" s="780"/>
      <c r="AE126" s="781"/>
      <c r="AF126" s="782">
        <v>13797</v>
      </c>
      <c r="AG126" s="780"/>
      <c r="AH126" s="780"/>
      <c r="AI126" s="780"/>
      <c r="AJ126" s="781"/>
      <c r="AK126" s="782">
        <v>13277</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497</v>
      </c>
      <c r="CQ126" s="752"/>
      <c r="CR126" s="752"/>
      <c r="CS126" s="752"/>
      <c r="CT126" s="752"/>
      <c r="CU126" s="752"/>
      <c r="CV126" s="752"/>
      <c r="CW126" s="752"/>
      <c r="CX126" s="752"/>
      <c r="CY126" s="752"/>
      <c r="CZ126" s="752"/>
      <c r="DA126" s="752"/>
      <c r="DB126" s="752"/>
      <c r="DC126" s="752"/>
      <c r="DD126" s="752"/>
      <c r="DE126" s="752"/>
      <c r="DF126" s="753"/>
      <c r="DG126" s="816" t="s">
        <v>131</v>
      </c>
      <c r="DH126" s="817"/>
      <c r="DI126" s="817"/>
      <c r="DJ126" s="817"/>
      <c r="DK126" s="817"/>
      <c r="DL126" s="817" t="s">
        <v>131</v>
      </c>
      <c r="DM126" s="817"/>
      <c r="DN126" s="817"/>
      <c r="DO126" s="817"/>
      <c r="DP126" s="817"/>
      <c r="DQ126" s="817" t="s">
        <v>131</v>
      </c>
      <c r="DR126" s="817"/>
      <c r="DS126" s="817"/>
      <c r="DT126" s="817"/>
      <c r="DU126" s="817"/>
      <c r="DV126" s="794" t="s">
        <v>131</v>
      </c>
      <c r="DW126" s="794"/>
      <c r="DX126" s="794"/>
      <c r="DY126" s="794"/>
      <c r="DZ126" s="795"/>
    </row>
    <row r="127" spans="1:130" s="230" customFormat="1" ht="26.25" customHeight="1">
      <c r="A127" s="822"/>
      <c r="B127" s="823"/>
      <c r="C127" s="838" t="s">
        <v>498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131</v>
      </c>
      <c r="AB127" s="780"/>
      <c r="AC127" s="780"/>
      <c r="AD127" s="780"/>
      <c r="AE127" s="781"/>
      <c r="AF127" s="782" t="s">
        <v>131</v>
      </c>
      <c r="AG127" s="780"/>
      <c r="AH127" s="780"/>
      <c r="AI127" s="780"/>
      <c r="AJ127" s="781"/>
      <c r="AK127" s="782" t="s">
        <v>131</v>
      </c>
      <c r="AL127" s="780"/>
      <c r="AM127" s="780"/>
      <c r="AN127" s="780"/>
      <c r="AO127" s="781"/>
      <c r="AP127" s="824" t="s">
        <v>131</v>
      </c>
      <c r="AQ127" s="825"/>
      <c r="AR127" s="825"/>
      <c r="AS127" s="825"/>
      <c r="AT127" s="826"/>
      <c r="AU127" s="232"/>
      <c r="AV127" s="232"/>
      <c r="AW127" s="232"/>
      <c r="AX127" s="841" t="s">
        <v>499</v>
      </c>
      <c r="AY127" s="812"/>
      <c r="AZ127" s="812"/>
      <c r="BA127" s="812"/>
      <c r="BB127" s="812"/>
      <c r="BC127" s="812"/>
      <c r="BD127" s="812"/>
      <c r="BE127" s="813"/>
      <c r="BF127" s="811" t="s">
        <v>500</v>
      </c>
      <c r="BG127" s="812"/>
      <c r="BH127" s="812"/>
      <c r="BI127" s="812"/>
      <c r="BJ127" s="812"/>
      <c r="BK127" s="812"/>
      <c r="BL127" s="813"/>
      <c r="BM127" s="811" t="s">
        <v>501</v>
      </c>
      <c r="BN127" s="812"/>
      <c r="BO127" s="812"/>
      <c r="BP127" s="812"/>
      <c r="BQ127" s="812"/>
      <c r="BR127" s="812"/>
      <c r="BS127" s="813"/>
      <c r="BT127" s="811" t="s">
        <v>502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503</v>
      </c>
      <c r="CQ127" s="752"/>
      <c r="CR127" s="752"/>
      <c r="CS127" s="752"/>
      <c r="CT127" s="752"/>
      <c r="CU127" s="752"/>
      <c r="CV127" s="752"/>
      <c r="CW127" s="752"/>
      <c r="CX127" s="752"/>
      <c r="CY127" s="752"/>
      <c r="CZ127" s="752"/>
      <c r="DA127" s="752"/>
      <c r="DB127" s="752"/>
      <c r="DC127" s="752"/>
      <c r="DD127" s="752"/>
      <c r="DE127" s="752"/>
      <c r="DF127" s="753"/>
      <c r="DG127" s="816" t="s">
        <v>131</v>
      </c>
      <c r="DH127" s="817"/>
      <c r="DI127" s="817"/>
      <c r="DJ127" s="817"/>
      <c r="DK127" s="817"/>
      <c r="DL127" s="817" t="s">
        <v>131</v>
      </c>
      <c r="DM127" s="817"/>
      <c r="DN127" s="817"/>
      <c r="DO127" s="817"/>
      <c r="DP127" s="817"/>
      <c r="DQ127" s="817" t="s">
        <v>131</v>
      </c>
      <c r="DR127" s="817"/>
      <c r="DS127" s="817"/>
      <c r="DT127" s="817"/>
      <c r="DU127" s="817"/>
      <c r="DV127" s="794" t="s">
        <v>131</v>
      </c>
      <c r="DW127" s="794"/>
      <c r="DX127" s="794"/>
      <c r="DY127" s="794"/>
      <c r="DZ127" s="795"/>
    </row>
    <row r="128" spans="1:130" s="230" customFormat="1" ht="26.25" customHeight="1" thickBot="1">
      <c r="A128" s="796" t="s">
        <v>504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505</v>
      </c>
      <c r="X128" s="798"/>
      <c r="Y128" s="798"/>
      <c r="Z128" s="799"/>
      <c r="AA128" s="800">
        <v>62712</v>
      </c>
      <c r="AB128" s="801"/>
      <c r="AC128" s="801"/>
      <c r="AD128" s="801"/>
      <c r="AE128" s="802"/>
      <c r="AF128" s="803">
        <v>56889</v>
      </c>
      <c r="AG128" s="801"/>
      <c r="AH128" s="801"/>
      <c r="AI128" s="801"/>
      <c r="AJ128" s="802"/>
      <c r="AK128" s="803">
        <v>46700</v>
      </c>
      <c r="AL128" s="801"/>
      <c r="AM128" s="801"/>
      <c r="AN128" s="801"/>
      <c r="AO128" s="802"/>
      <c r="AP128" s="804"/>
      <c r="AQ128" s="805"/>
      <c r="AR128" s="805"/>
      <c r="AS128" s="805"/>
      <c r="AT128" s="806"/>
      <c r="AU128" s="232"/>
      <c r="AV128" s="232"/>
      <c r="AW128" s="232"/>
      <c r="AX128" s="807" t="s">
        <v>506</v>
      </c>
      <c r="AY128" s="808"/>
      <c r="AZ128" s="808"/>
      <c r="BA128" s="808"/>
      <c r="BB128" s="808"/>
      <c r="BC128" s="808"/>
      <c r="BD128" s="808"/>
      <c r="BE128" s="809"/>
      <c r="BF128" s="786" t="s">
        <v>131</v>
      </c>
      <c r="BG128" s="787"/>
      <c r="BH128" s="787"/>
      <c r="BI128" s="787"/>
      <c r="BJ128" s="787"/>
      <c r="BK128" s="787"/>
      <c r="BL128" s="810"/>
      <c r="BM128" s="786">
        <v>12.1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507</v>
      </c>
      <c r="CQ128" s="730"/>
      <c r="CR128" s="730"/>
      <c r="CS128" s="730"/>
      <c r="CT128" s="730"/>
      <c r="CU128" s="730"/>
      <c r="CV128" s="730"/>
      <c r="CW128" s="730"/>
      <c r="CX128" s="730"/>
      <c r="CY128" s="730"/>
      <c r="CZ128" s="730"/>
      <c r="DA128" s="730"/>
      <c r="DB128" s="730"/>
      <c r="DC128" s="730"/>
      <c r="DD128" s="730"/>
      <c r="DE128" s="730"/>
      <c r="DF128" s="731"/>
      <c r="DG128" s="790" t="s">
        <v>131</v>
      </c>
      <c r="DH128" s="791"/>
      <c r="DI128" s="791"/>
      <c r="DJ128" s="791"/>
      <c r="DK128" s="791"/>
      <c r="DL128" s="791" t="s">
        <v>131</v>
      </c>
      <c r="DM128" s="791"/>
      <c r="DN128" s="791"/>
      <c r="DO128" s="791"/>
      <c r="DP128" s="791"/>
      <c r="DQ128" s="791" t="s">
        <v>131</v>
      </c>
      <c r="DR128" s="791"/>
      <c r="DS128" s="791"/>
      <c r="DT128" s="791"/>
      <c r="DU128" s="791"/>
      <c r="DV128" s="792" t="s">
        <v>131</v>
      </c>
      <c r="DW128" s="792"/>
      <c r="DX128" s="792"/>
      <c r="DY128" s="792"/>
      <c r="DZ128" s="793"/>
    </row>
    <row r="129" spans="1:131" s="230" customFormat="1" ht="26.25" customHeight="1">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508</v>
      </c>
      <c r="X129" s="777"/>
      <c r="Y129" s="777"/>
      <c r="Z129" s="778"/>
      <c r="AA129" s="779">
        <v>24483751</v>
      </c>
      <c r="AB129" s="780"/>
      <c r="AC129" s="780"/>
      <c r="AD129" s="780"/>
      <c r="AE129" s="781"/>
      <c r="AF129" s="782">
        <v>25912765</v>
      </c>
      <c r="AG129" s="780"/>
      <c r="AH129" s="780"/>
      <c r="AI129" s="780"/>
      <c r="AJ129" s="781"/>
      <c r="AK129" s="782">
        <v>24696224</v>
      </c>
      <c r="AL129" s="780"/>
      <c r="AM129" s="780"/>
      <c r="AN129" s="780"/>
      <c r="AO129" s="781"/>
      <c r="AP129" s="783"/>
      <c r="AQ129" s="784"/>
      <c r="AR129" s="784"/>
      <c r="AS129" s="784"/>
      <c r="AT129" s="785"/>
      <c r="AU129" s="233"/>
      <c r="AV129" s="233"/>
      <c r="AW129" s="233"/>
      <c r="AX129" s="751" t="s">
        <v>509</v>
      </c>
      <c r="AY129" s="752"/>
      <c r="AZ129" s="752"/>
      <c r="BA129" s="752"/>
      <c r="BB129" s="752"/>
      <c r="BC129" s="752"/>
      <c r="BD129" s="752"/>
      <c r="BE129" s="753"/>
      <c r="BF129" s="770" t="s">
        <v>131</v>
      </c>
      <c r="BG129" s="771"/>
      <c r="BH129" s="771"/>
      <c r="BI129" s="771"/>
      <c r="BJ129" s="771"/>
      <c r="BK129" s="771"/>
      <c r="BL129" s="772"/>
      <c r="BM129" s="770">
        <v>17.100000000000001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511</v>
      </c>
      <c r="X130" s="777"/>
      <c r="Y130" s="777"/>
      <c r="Z130" s="778"/>
      <c r="AA130" s="779">
        <v>4184451</v>
      </c>
      <c r="AB130" s="780"/>
      <c r="AC130" s="780"/>
      <c r="AD130" s="780"/>
      <c r="AE130" s="781"/>
      <c r="AF130" s="782">
        <v>4407871</v>
      </c>
      <c r="AG130" s="780"/>
      <c r="AH130" s="780"/>
      <c r="AI130" s="780"/>
      <c r="AJ130" s="781"/>
      <c r="AK130" s="782">
        <v>3991147</v>
      </c>
      <c r="AL130" s="780"/>
      <c r="AM130" s="780"/>
      <c r="AN130" s="780"/>
      <c r="AO130" s="781"/>
      <c r="AP130" s="783"/>
      <c r="AQ130" s="784"/>
      <c r="AR130" s="784"/>
      <c r="AS130" s="784"/>
      <c r="AT130" s="785"/>
      <c r="AU130" s="233"/>
      <c r="AV130" s="233"/>
      <c r="AW130" s="233"/>
      <c r="AX130" s="751" t="s">
        <v>512</v>
      </c>
      <c r="AY130" s="752"/>
      <c r="AZ130" s="752"/>
      <c r="BA130" s="752"/>
      <c r="BB130" s="752"/>
      <c r="BC130" s="752"/>
      <c r="BD130" s="752"/>
      <c r="BE130" s="753"/>
      <c r="BF130" s="754">
        <v>8.1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513</v>
      </c>
      <c r="X131" s="761"/>
      <c r="Y131" s="761"/>
      <c r="Z131" s="762"/>
      <c r="AA131" s="763">
        <v>20299300</v>
      </c>
      <c r="AB131" s="764"/>
      <c r="AC131" s="764"/>
      <c r="AD131" s="764"/>
      <c r="AE131" s="765"/>
      <c r="AF131" s="766">
        <v>21504894</v>
      </c>
      <c r="AG131" s="764"/>
      <c r="AH131" s="764"/>
      <c r="AI131" s="764"/>
      <c r="AJ131" s="765"/>
      <c r="AK131" s="766">
        <v>20705077</v>
      </c>
      <c r="AL131" s="764"/>
      <c r="AM131" s="764"/>
      <c r="AN131" s="764"/>
      <c r="AO131" s="765"/>
      <c r="AP131" s="767"/>
      <c r="AQ131" s="768"/>
      <c r="AR131" s="768"/>
      <c r="AS131" s="768"/>
      <c r="AT131" s="769"/>
      <c r="AU131" s="233"/>
      <c r="AV131" s="233"/>
      <c r="AW131" s="233"/>
      <c r="AX131" s="729" t="s">
        <v>514</v>
      </c>
      <c r="AY131" s="730"/>
      <c r="AZ131" s="730"/>
      <c r="BA131" s="730"/>
      <c r="BB131" s="730"/>
      <c r="BC131" s="730"/>
      <c r="BD131" s="730"/>
      <c r="BE131" s="731"/>
      <c r="BF131" s="732">
        <v>59.1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515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516</v>
      </c>
      <c r="W132" s="742"/>
      <c r="X132" s="742"/>
      <c r="Y132" s="742"/>
      <c r="Z132" s="743"/>
      <c r="AA132" s="744">
        <v>8.8122496829999992</v>
      </c>
      <c r="AB132" s="745"/>
      <c r="AC132" s="745"/>
      <c r="AD132" s="745"/>
      <c r="AE132" s="746"/>
      <c r="AF132" s="747">
        <v>7.0588676230000003</v>
      </c>
      <c r="AG132" s="745"/>
      <c r="AH132" s="745"/>
      <c r="AI132" s="745"/>
      <c r="AJ132" s="746"/>
      <c r="AK132" s="747">
        <v>8.5894874960000003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517</v>
      </c>
      <c r="W133" s="721"/>
      <c r="X133" s="721"/>
      <c r="Y133" s="721"/>
      <c r="Z133" s="722"/>
      <c r="AA133" s="723">
        <v>8.8000000000000007</v>
      </c>
      <c r="AB133" s="724"/>
      <c r="AC133" s="724"/>
      <c r="AD133" s="724"/>
      <c r="AE133" s="725"/>
      <c r="AF133" s="723">
        <v>8.1999999999999993</v>
      </c>
      <c r="AG133" s="724"/>
      <c r="AH133" s="724"/>
      <c r="AI133" s="724"/>
      <c r="AJ133" s="725"/>
      <c r="AK133" s="723">
        <v>8.1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x26y4DRRSAskTRkSF6agzYgZXNejdeIAwI7QFIzCLRz4vlp0ZUu15S9IVKMEmEoWofy48JN/NbDbktCLB5VEQ==" saltValue="ECvGlmN35uwfSu/eUgri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518</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b/zvfVwpyXFdTrAfD/IDVQhKyp0WD0HjTdmBV5RRNrksjTjR0/opgwoUO/DLUNc4gs7SqK7YEgvHyTja4BIl7w==" saltValue="6nkNZ8m7cR0tYWU0rx9f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sk3U/5khRRp7RqvvwmQxLCVFdOSdEb08910GSFukQp5cqf453/pynhx53/hPxpVrRvyDc9A+FReiMb0DNRJEg==" saltValue="6upgIms32CgYZdwt/4Xmb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521</v>
      </c>
      <c r="AP7" s="272"/>
      <c r="AQ7" s="273" t="s">
        <v>522</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523</v>
      </c>
      <c r="AQ8" s="279" t="s">
        <v>524</v>
      </c>
      <c r="AR8" s="280" t="s">
        <v>525</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526</v>
      </c>
      <c r="AL9" s="1131"/>
      <c r="AM9" s="1131"/>
      <c r="AN9" s="1132"/>
      <c r="AO9" s="281">
        <v>7297829</v>
      </c>
      <c r="AP9" s="281">
        <v>87477</v>
      </c>
      <c r="AQ9" s="282">
        <v>73449</v>
      </c>
      <c r="AR9" s="283">
        <v>19.100000000000001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527</v>
      </c>
      <c r="AL10" s="1131"/>
      <c r="AM10" s="1131"/>
      <c r="AN10" s="1132"/>
      <c r="AO10" s="284">
        <v>4189</v>
      </c>
      <c r="AP10" s="284">
        <v>50</v>
      </c>
      <c r="AQ10" s="285">
        <v>5917</v>
      </c>
      <c r="AR10" s="286">
        <v>-99.2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528</v>
      </c>
      <c r="AL11" s="1131"/>
      <c r="AM11" s="1131"/>
      <c r="AN11" s="1132"/>
      <c r="AO11" s="284">
        <v>43425</v>
      </c>
      <c r="AP11" s="284">
        <v>521</v>
      </c>
      <c r="AQ11" s="285">
        <v>1123</v>
      </c>
      <c r="AR11" s="286">
        <v>-53.6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529</v>
      </c>
      <c r="AL12" s="1131"/>
      <c r="AM12" s="1131"/>
      <c r="AN12" s="1132"/>
      <c r="AO12" s="284" t="s">
        <v>530</v>
      </c>
      <c r="AP12" s="284" t="s">
        <v>530</v>
      </c>
      <c r="AQ12" s="285">
        <v>9</v>
      </c>
      <c r="AR12" s="286" t="s">
        <v>530</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531</v>
      </c>
      <c r="AL13" s="1131"/>
      <c r="AM13" s="1131"/>
      <c r="AN13" s="1132"/>
      <c r="AO13" s="284">
        <v>456817</v>
      </c>
      <c r="AP13" s="284">
        <v>5476</v>
      </c>
      <c r="AQ13" s="285">
        <v>2374</v>
      </c>
      <c r="AR13" s="286">
        <v>130.69999999999999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532</v>
      </c>
      <c r="AL14" s="1131"/>
      <c r="AM14" s="1131"/>
      <c r="AN14" s="1132"/>
      <c r="AO14" s="284">
        <v>255960</v>
      </c>
      <c r="AP14" s="284">
        <v>3068</v>
      </c>
      <c r="AQ14" s="285">
        <v>1666</v>
      </c>
      <c r="AR14" s="286">
        <v>84.2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533</v>
      </c>
      <c r="AL15" s="1134"/>
      <c r="AM15" s="1134"/>
      <c r="AN15" s="1135"/>
      <c r="AO15" s="284">
        <v>-532020</v>
      </c>
      <c r="AP15" s="284">
        <v>-6377</v>
      </c>
      <c r="AQ15" s="285">
        <v>-4765</v>
      </c>
      <c r="AR15" s="286">
        <v>33.799999999999997</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7526200</v>
      </c>
      <c r="AP16" s="284">
        <v>90214</v>
      </c>
      <c r="AQ16" s="285">
        <v>79774</v>
      </c>
      <c r="AR16" s="286">
        <v>13.1</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538</v>
      </c>
      <c r="AL21" s="1137"/>
      <c r="AM21" s="1137"/>
      <c r="AN21" s="1138"/>
      <c r="AO21" s="297">
        <v>9.2100000000000009</v>
      </c>
      <c r="AP21" s="298">
        <v>7.58</v>
      </c>
      <c r="AQ21" s="299">
        <v>1.63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539</v>
      </c>
      <c r="AL22" s="1137"/>
      <c r="AM22" s="1137"/>
      <c r="AN22" s="1138"/>
      <c r="AO22" s="302">
        <v>98.2</v>
      </c>
      <c r="AP22" s="303">
        <v>98.4</v>
      </c>
      <c r="AQ22" s="304">
        <v>-0.2</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540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521</v>
      </c>
      <c r="AP30" s="272"/>
      <c r="AQ30" s="273" t="s">
        <v>522</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523</v>
      </c>
      <c r="AQ31" s="279" t="s">
        <v>524</v>
      </c>
      <c r="AR31" s="280" t="s">
        <v>525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543</v>
      </c>
      <c r="AL32" s="1121"/>
      <c r="AM32" s="1121"/>
      <c r="AN32" s="1122"/>
      <c r="AO32" s="312">
        <v>5059935</v>
      </c>
      <c r="AP32" s="312">
        <v>60652</v>
      </c>
      <c r="AQ32" s="313">
        <v>42324</v>
      </c>
      <c r="AR32" s="314">
        <v>43.3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544</v>
      </c>
      <c r="AL33" s="1121"/>
      <c r="AM33" s="1121"/>
      <c r="AN33" s="1122"/>
      <c r="AO33" s="312" t="s">
        <v>530</v>
      </c>
      <c r="AP33" s="312" t="s">
        <v>530</v>
      </c>
      <c r="AQ33" s="313" t="s">
        <v>530</v>
      </c>
      <c r="AR33" s="314" t="s">
        <v>530</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545</v>
      </c>
      <c r="AL34" s="1121"/>
      <c r="AM34" s="1121"/>
      <c r="AN34" s="1122"/>
      <c r="AO34" s="312" t="s">
        <v>530</v>
      </c>
      <c r="AP34" s="312" t="s">
        <v>530</v>
      </c>
      <c r="AQ34" s="313">
        <v>47</v>
      </c>
      <c r="AR34" s="314" t="s">
        <v>530</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546</v>
      </c>
      <c r="AL35" s="1121"/>
      <c r="AM35" s="1121"/>
      <c r="AN35" s="1122"/>
      <c r="AO35" s="312">
        <v>732725</v>
      </c>
      <c r="AP35" s="312">
        <v>8783</v>
      </c>
      <c r="AQ35" s="313">
        <v>12192</v>
      </c>
      <c r="AR35" s="314">
        <v>-28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547</v>
      </c>
      <c r="AL36" s="1121"/>
      <c r="AM36" s="1121"/>
      <c r="AN36" s="1122"/>
      <c r="AO36" s="312" t="s">
        <v>530</v>
      </c>
      <c r="AP36" s="312" t="s">
        <v>530</v>
      </c>
      <c r="AQ36" s="313">
        <v>2056</v>
      </c>
      <c r="AR36" s="314" t="s">
        <v>530</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548</v>
      </c>
      <c r="AL37" s="1121"/>
      <c r="AM37" s="1121"/>
      <c r="AN37" s="1122"/>
      <c r="AO37" s="312">
        <v>23647</v>
      </c>
      <c r="AP37" s="312">
        <v>283</v>
      </c>
      <c r="AQ37" s="313">
        <v>621</v>
      </c>
      <c r="AR37" s="314">
        <v>-54.4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549</v>
      </c>
      <c r="AL38" s="1124"/>
      <c r="AM38" s="1124"/>
      <c r="AN38" s="1125"/>
      <c r="AO38" s="315" t="s">
        <v>530</v>
      </c>
      <c r="AP38" s="315" t="s">
        <v>530</v>
      </c>
      <c r="AQ38" s="316">
        <v>1</v>
      </c>
      <c r="AR38" s="304" t="s">
        <v>530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550</v>
      </c>
      <c r="AL39" s="1124"/>
      <c r="AM39" s="1124"/>
      <c r="AN39" s="1125"/>
      <c r="AO39" s="312">
        <v>-46700</v>
      </c>
      <c r="AP39" s="312">
        <v>-560</v>
      </c>
      <c r="AQ39" s="313">
        <v>-5206</v>
      </c>
      <c r="AR39" s="314">
        <v>-89.2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551</v>
      </c>
      <c r="AL40" s="1121"/>
      <c r="AM40" s="1121"/>
      <c r="AN40" s="1122"/>
      <c r="AO40" s="312">
        <v>-3991147</v>
      </c>
      <c r="AP40" s="312">
        <v>-47841</v>
      </c>
      <c r="AQ40" s="313">
        <v>-36761</v>
      </c>
      <c r="AR40" s="314">
        <v>30.1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1778460</v>
      </c>
      <c r="AP41" s="312">
        <v>21318</v>
      </c>
      <c r="AQ41" s="313">
        <v>15273</v>
      </c>
      <c r="AR41" s="314">
        <v>39.6</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521</v>
      </c>
      <c r="AN49" s="1115" t="s">
        <v>555</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556</v>
      </c>
      <c r="AO50" s="329" t="s">
        <v>557</v>
      </c>
      <c r="AP50" s="330" t="s">
        <v>558</v>
      </c>
      <c r="AQ50" s="331" t="s">
        <v>559</v>
      </c>
      <c r="AR50" s="332" t="s">
        <v>560</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9021362</v>
      </c>
      <c r="AN51" s="334">
        <v>103122</v>
      </c>
      <c r="AO51" s="335">
        <v>49.6</v>
      </c>
      <c r="AP51" s="336">
        <v>54684</v>
      </c>
      <c r="AQ51" s="337">
        <v>1.1000000000000001</v>
      </c>
      <c r="AR51" s="338">
        <v>48.5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6563024</v>
      </c>
      <c r="AN52" s="342">
        <v>75021</v>
      </c>
      <c r="AO52" s="343">
        <v>120.9</v>
      </c>
      <c r="AP52" s="344">
        <v>32829</v>
      </c>
      <c r="AQ52" s="345">
        <v>7.2</v>
      </c>
      <c r="AR52" s="346">
        <v>113.7</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10879362</v>
      </c>
      <c r="AN53" s="334">
        <v>125910</v>
      </c>
      <c r="AO53" s="335">
        <v>22.1</v>
      </c>
      <c r="AP53" s="336">
        <v>62383</v>
      </c>
      <c r="AQ53" s="337">
        <v>14.1</v>
      </c>
      <c r="AR53" s="338">
        <v>8</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7831777</v>
      </c>
      <c r="AN54" s="342">
        <v>90639</v>
      </c>
      <c r="AO54" s="343">
        <v>20.8</v>
      </c>
      <c r="AP54" s="344">
        <v>35325</v>
      </c>
      <c r="AQ54" s="345">
        <v>7.6</v>
      </c>
      <c r="AR54" s="346">
        <v>13.2</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4513683</v>
      </c>
      <c r="AN55" s="334">
        <v>52823</v>
      </c>
      <c r="AO55" s="335">
        <v>-58</v>
      </c>
      <c r="AP55" s="336">
        <v>63812</v>
      </c>
      <c r="AQ55" s="337">
        <v>2.2999999999999998</v>
      </c>
      <c r="AR55" s="338">
        <v>-60.3</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2156972</v>
      </c>
      <c r="AN56" s="342">
        <v>25243</v>
      </c>
      <c r="AO56" s="343">
        <v>-72.099999999999994</v>
      </c>
      <c r="AP56" s="344">
        <v>33848</v>
      </c>
      <c r="AQ56" s="345">
        <v>-4.2</v>
      </c>
      <c r="AR56" s="346">
        <v>-67.900000000000006</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3994202</v>
      </c>
      <c r="AN57" s="334">
        <v>47322</v>
      </c>
      <c r="AO57" s="335">
        <v>-10.4</v>
      </c>
      <c r="AP57" s="336">
        <v>54225</v>
      </c>
      <c r="AQ57" s="337">
        <v>-15</v>
      </c>
      <c r="AR57" s="338">
        <v>4.5999999999999996</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2442331</v>
      </c>
      <c r="AN58" s="342">
        <v>28936</v>
      </c>
      <c r="AO58" s="343">
        <v>14.6</v>
      </c>
      <c r="AP58" s="344">
        <v>27337</v>
      </c>
      <c r="AQ58" s="345">
        <v>-19.2</v>
      </c>
      <c r="AR58" s="346">
        <v>33.799999999999997</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4051981</v>
      </c>
      <c r="AN59" s="334">
        <v>48570</v>
      </c>
      <c r="AO59" s="335">
        <v>2.6</v>
      </c>
      <c r="AP59" s="336">
        <v>54016</v>
      </c>
      <c r="AQ59" s="337">
        <v>-0.4</v>
      </c>
      <c r="AR59" s="338">
        <v>3</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2173288</v>
      </c>
      <c r="AN60" s="342">
        <v>26050</v>
      </c>
      <c r="AO60" s="343">
        <v>-10</v>
      </c>
      <c r="AP60" s="344">
        <v>28078</v>
      </c>
      <c r="AQ60" s="345">
        <v>2.7</v>
      </c>
      <c r="AR60" s="346">
        <v>-12.7</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6492118</v>
      </c>
      <c r="AN61" s="349">
        <v>75549</v>
      </c>
      <c r="AO61" s="350">
        <v>1.2</v>
      </c>
      <c r="AP61" s="351">
        <v>57824</v>
      </c>
      <c r="AQ61" s="352">
        <v>0.4</v>
      </c>
      <c r="AR61" s="338">
        <v>0.8</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4233478</v>
      </c>
      <c r="AN62" s="342">
        <v>49178</v>
      </c>
      <c r="AO62" s="343">
        <v>14.8</v>
      </c>
      <c r="AP62" s="344">
        <v>31483</v>
      </c>
      <c r="AQ62" s="345">
        <v>-1.2</v>
      </c>
      <c r="AR62" s="346">
        <v>16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flUwndWDhR7puGLhbt8z/g4qVkhiMdv/pVDXW1DpQBujHPLNhMaaTgBA5e6GbbKXjRIsUHFfNImEyFvcFtj7GA==" saltValue="2An4lrRDu0C+bguHVkgp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569</v>
      </c>
    </row>
    <row r="120" spans="125:125" ht="13.5" hidden="1" customHeight="1"/>
    <row r="121" spans="125:125" ht="13.5" hidden="1" customHeight="1">
      <c r="DU121" s="259"/>
    </row>
  </sheetData>
  <sheetProtection algorithmName="SHA-512" hashValue="jes+QdLW2WyRlRtN7my9acheiiBWBdMQzbJMZpi1/dr+ls1QVoZuBkGPfrLSQb+61dnO8/92b2Dif0CFu3ILrg==" saltValue="kiB7TDpDSpYYEdHdZCaU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570</v>
      </c>
    </row>
  </sheetData>
  <sheetProtection algorithmName="SHA-512" hashValue="fn7T9ntMpJIwfMsxWkOFS7UV4hbDKJKl9k+mFXv45VGhVOYfL9flA4joCA4XvPZKqv/4N/M1sbZ66K6M0nyUqQ==" saltValue="6HN1hgCiHwH2rIlOgpFP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571</v>
      </c>
      <c r="G46" s="8" t="s">
        <v>572</v>
      </c>
      <c r="H46" s="8" t="s">
        <v>573</v>
      </c>
      <c r="I46" s="8" t="s">
        <v>574</v>
      </c>
      <c r="J46" s="9" t="s">
        <v>575</v>
      </c>
    </row>
    <row r="47" spans="2:10" ht="57.75" customHeight="1">
      <c r="B47" s="10"/>
      <c r="C47" s="1139" t="s">
        <v>3</v>
      </c>
      <c r="D47" s="1139"/>
      <c r="E47" s="1140"/>
      <c r="F47" s="11">
        <v>26.72</v>
      </c>
      <c r="G47" s="12">
        <v>26.69</v>
      </c>
      <c r="H47" s="12">
        <v>25.83</v>
      </c>
      <c r="I47" s="12">
        <v>24.4</v>
      </c>
      <c r="J47" s="13">
        <v>25.61</v>
      </c>
    </row>
    <row r="48" spans="2:10" ht="57.75" customHeight="1">
      <c r="B48" s="14"/>
      <c r="C48" s="1141" t="s">
        <v>4</v>
      </c>
      <c r="D48" s="1141"/>
      <c r="E48" s="1142"/>
      <c r="F48" s="15">
        <v>10.23</v>
      </c>
      <c r="G48" s="16">
        <v>8.25</v>
      </c>
      <c r="H48" s="16">
        <v>13.16</v>
      </c>
      <c r="I48" s="16">
        <v>16.12</v>
      </c>
      <c r="J48" s="17">
        <v>13.48</v>
      </c>
    </row>
    <row r="49" spans="2:10" ht="57.75" customHeight="1" thickBot="1">
      <c r="B49" s="18"/>
      <c r="C49" s="1143" t="s">
        <v>5</v>
      </c>
      <c r="D49" s="1143"/>
      <c r="E49" s="1144"/>
      <c r="F49" s="19">
        <v>5.49</v>
      </c>
      <c r="G49" s="20" t="s">
        <v>576</v>
      </c>
      <c r="H49" s="20">
        <v>7.32</v>
      </c>
      <c r="I49" s="20">
        <v>3.69</v>
      </c>
      <c r="J49" s="21" t="s">
        <v>577</v>
      </c>
    </row>
    <row r="50" spans="2:10"/>
  </sheetData>
  <sheetProtection algorithmName="SHA-512" hashValue="1JmlW4wZirpOysidA8ov6nXOicI+o5MA/Q92e7xbZcbnb9yC7qDrkyGQ92Qkssm13bbcPH+bzWrzjKgFezfLig==" saltValue="IsVaqCbQ1kLu+NfAw28x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2024-03-25T00:04:41Z</cp:lastPrinted>
  <dcterms:created xsi:type="dcterms:W3CDTF">2024-02-05T03:08:12Z</dcterms:created>
  <dcterms:modified xsi:type="dcterms:W3CDTF">2024-09-12T01:10:37Z</dcterms:modified>
  <cp:category/>
</cp:coreProperties>
</file>