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updateLinks="neve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E8C354F5-7655-44B9-987B-0BF3272F929B}" xr6:coauthVersionLast="36" xr6:coauthVersionMax="36" xr10:uidLastSave="{00000000-0000-0000-0000-000000000000}"/>
  <bookViews>
    <workbookView xWindow="0" yWindow="0" windowWidth="15360" windowHeight="7635" xr2:uid="{00000000-000D-0000-FFFF-FFFF00000000}"/>
  </bookViews>
  <sheets>
    <sheet name="総括表" sheetId="18" r:id="rId1"/>
    <sheet name="普通会計の状況" sheetId="19" r:id="rId2"/>
    <sheet name="各会計、関係団体の財政状況及び健全化判断比率" sheetId="20" r:id="rId3"/>
    <sheet name="財政比較分析表" sheetId="13" r:id="rId4"/>
    <sheet name="経常経費分析表（経常収支比率の分析）" sheetId="21" r:id="rId5"/>
    <sheet name="経常経費分析表（人件費・公債費・普通建設事業費の分析）" sheetId="22" r:id="rId6"/>
    <sheet name="性質別歳出決算分析表（住民一人当たりのコスト）" sheetId="23" r:id="rId7"/>
    <sheet name="目的別歳出決算分析表（住民一人当たりのコスト）" sheetId="24" r:id="rId8"/>
    <sheet name="実質収支比率等に係る経年分析" sheetId="25" r:id="rId9"/>
    <sheet name="連結実質赤字比率に係る赤字・黒字の構成分析" sheetId="26" r:id="rId10"/>
    <sheet name="実質公債費比率（分子）の構造" sheetId="27" r:id="rId11"/>
    <sheet name="将来負担比率（分子）の構造" sheetId="28" r:id="rId12"/>
    <sheet name="基金残高に係る経年分析" sheetId="29" r:id="rId13"/>
    <sheet name="公会計指標分析・財政指標組合せ分析表" sheetId="30" r:id="rId14"/>
    <sheet name="施設類型別ストック情報分析表①" sheetId="31" r:id="rId15"/>
    <sheet name="施設類型別ストック情報分析表②" sheetId="32"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18" l="1"/>
  <c r="CQ43" i="18"/>
  <c r="CO43" i="18" s="1"/>
  <c r="BY43" i="18"/>
  <c r="BW43" i="18" s="1"/>
  <c r="BE43" i="18"/>
  <c r="AM43" i="18"/>
  <c r="U43" i="18"/>
  <c r="E43" i="18"/>
  <c r="C43" i="18" s="1"/>
  <c r="DG42" i="18"/>
  <c r="CQ42" i="18"/>
  <c r="CO42" i="18"/>
  <c r="BY42" i="18"/>
  <c r="BE42" i="18"/>
  <c r="AM42" i="18"/>
  <c r="U42" i="18"/>
  <c r="E42" i="18"/>
  <c r="C42" i="18"/>
  <c r="DG41" i="18"/>
  <c r="CQ41" i="18"/>
  <c r="CO41" i="18" s="1"/>
  <c r="BY41" i="18"/>
  <c r="BE41" i="18"/>
  <c r="AM41" i="18"/>
  <c r="U41" i="18"/>
  <c r="E41" i="18"/>
  <c r="C41" i="18"/>
  <c r="DG40" i="18"/>
  <c r="CQ40" i="18"/>
  <c r="CO40" i="18"/>
  <c r="BY40" i="18"/>
  <c r="BE40" i="18"/>
  <c r="AM40" i="18"/>
  <c r="U40" i="18"/>
  <c r="E40" i="18"/>
  <c r="C40" i="18"/>
  <c r="DG39" i="18"/>
  <c r="CQ39" i="18"/>
  <c r="CO39" i="18"/>
  <c r="BY39" i="18"/>
  <c r="BE39" i="18"/>
  <c r="AM39" i="18"/>
  <c r="W39" i="18"/>
  <c r="E39" i="18"/>
  <c r="C39" i="18" s="1"/>
  <c r="DG38" i="18"/>
  <c r="CQ38" i="18"/>
  <c r="CO38" i="18"/>
  <c r="BY38" i="18"/>
  <c r="BG38" i="18"/>
  <c r="AM38" i="18"/>
  <c r="W38" i="18"/>
  <c r="E38" i="18"/>
  <c r="C38" i="18"/>
  <c r="DG37" i="18"/>
  <c r="CQ37" i="18"/>
  <c r="CO37" i="18" s="1"/>
  <c r="BY37" i="18"/>
  <c r="BG37" i="18"/>
  <c r="AM37" i="18"/>
  <c r="W37" i="18"/>
  <c r="E37" i="18"/>
  <c r="C37" i="18"/>
  <c r="DG36" i="18"/>
  <c r="CQ36" i="18"/>
  <c r="CO36" i="18"/>
  <c r="BY36" i="18"/>
  <c r="BG36" i="18"/>
  <c r="AM36" i="18"/>
  <c r="W36" i="18"/>
  <c r="E36" i="18"/>
  <c r="DG35" i="18"/>
  <c r="CQ35" i="18"/>
  <c r="BY35" i="18"/>
  <c r="BG35" i="18"/>
  <c r="AM35" i="18"/>
  <c r="W35" i="18"/>
  <c r="E35" i="18"/>
  <c r="DG34" i="18"/>
  <c r="CQ34" i="18"/>
  <c r="BY34" i="18"/>
  <c r="BG34" i="18"/>
  <c r="AO34" i="18"/>
  <c r="W34" i="18"/>
  <c r="E34" i="18"/>
  <c r="C34" i="18" s="1"/>
  <c r="C35" i="18" s="1"/>
  <c r="C36" i="18" s="1"/>
  <c r="U34" i="18" l="1"/>
  <c r="U35" i="18" s="1"/>
  <c r="U36" i="18" s="1"/>
  <c r="U37" i="18" s="1"/>
  <c r="U38" i="18" s="1"/>
  <c r="U39" i="18" s="1"/>
  <c r="AM34" i="18" l="1"/>
  <c r="BE34" i="18"/>
  <c r="BE35" i="18" s="1"/>
  <c r="BE36" i="18" s="1"/>
  <c r="BE37" i="18" s="1"/>
  <c r="BE38" i="18" s="1"/>
  <c r="BW34" i="18" l="1"/>
  <c r="BW35" i="18" s="1"/>
  <c r="BW36" i="18" s="1"/>
  <c r="BW37" i="18" s="1"/>
  <c r="BW38" i="18" s="1"/>
  <c r="BW39" i="18" s="1"/>
  <c r="BW40" i="18" s="1"/>
  <c r="BW41" i="18" s="1"/>
  <c r="BW42" i="18" s="1"/>
  <c r="CO34" i="18" l="1"/>
  <c r="CO35" i="18"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<sst xmlns="http://schemas.openxmlformats.org/spreadsheetml/2006/main" count="1231" uniqueCount="593">
  <si>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</si>
  <si>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</si>
  <si>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</si>
  <si>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</si>
  <si>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</si>
  <si>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</si>
  <si>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</si>
  <si>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</si>
  <si>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</si>
  <si>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</si>
  <si>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</si>
  <si>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</si>
  <si>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</si>
  <si>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</si>
  <si>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</si>
  <si>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</si>
  <si>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</si>
  <si>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</si>
  <si>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</si>
  <si>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</si>
  <si>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</si>
  <si>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</si>
  <si>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</si>
  <si>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</si>
  <si>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</si>
  <si>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</si>
  <si>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</si>
  <si>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</si>
  <si>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</si>
  <si>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</si>
  <si>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</si>
  <si>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</si>
  <si>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</si>
  <si>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</si>
  <si>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</si>
  <si>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</si>
  <si>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</si>
  <si>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</si>
  <si>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</si>
  <si>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</si>
  <si>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</si>
  <si>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</si>
  <si>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</si>
  <si>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</si>
  <si>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</si>
  <si>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</si>
  <si>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</si>
  <si>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</si>
  <si>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</si>
  <si>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</si>
  <si>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</si>
  <si>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</si>
  <si>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</si>
  <si>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</si>
  <si>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</si>
  <si>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</si>
  <si>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</si>
  <si>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</si>
  <si>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</si>
  <si>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</si>
  <si>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</si>
  <si>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</si>
  <si>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</si>
  <si>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</si>
  <si>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</si>
  <si>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</si>
  <si>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</si>
  <si>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</si>
  <si>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</si>
  <si>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</si>
  <si>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</si>
  <si>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</si>
  <si>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</si>
  <si>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</si>
  <si>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</si>
  <si>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</si>
  <si>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</si>
  <si>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</si>
  <si>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</si>
  <si>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</si>
  <si>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</si>
  <si>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</si>
  <si>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</si>
  <si>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</si>
  <si>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</si>
  <si>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</si>
  <si>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</si>
  <si>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</si>
  <si>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</si>
  <si>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</si>
  <si>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</si>
  <si>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</si>
  <si>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</si>
  <si>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</si>
  <si>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</si>
  <si>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</si>
  <si>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</si>
  <si>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</si>
  <si>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</si>
  <si>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</si>
  <si>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</si>
  <si>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</si>
  <si>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</si>
  <si>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</si>
  <si>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</si>
  <si>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</si>
  <si>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</si>
  <si>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</si>
  <si>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</si>
  <si>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</si>
  <si>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</si>
  <si>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</si>
  <si>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</si>
  <si>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</si>
  <si>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</si>
  <si>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</si>
  <si>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</si>
  <si>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</si>
  <si>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</si>
  <si>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</si>
  <si>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</si>
  <si>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</si>
  <si>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</si>
  <si>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</si>
  <si>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</si>
  <si>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</si>
  <si>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</si>
  <si>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</si>
  <si>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</si>
  <si>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</si>
  <si>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</si>
  <si>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</si>
  <si>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</si>
  <si>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</si>
  <si>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</si>
  <si>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</si>
  <si>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</si>
  <si>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</si>
  <si>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</si>
  <si>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</si>
  <si>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</si>
  <si>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</si>
  <si>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</si>
  <si>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</si>
  <si>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</si>
  <si>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</si>
  <si>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</si>
  <si>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</si>
  <si>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</si>
  <si>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</si>
  <si>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</si>
  <si>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</si>
  <si>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</si>
  <si>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</si>
  <si>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</si>
  <si>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</si>
  <si>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</si>
  <si>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</si>
  <si>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</si>
  <si>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</si>
  <si>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</si>
  <si>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</si>
  <si>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</si>
  <si>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</si>
  <si>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</si>
  <si>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</si>
  <si>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</si>
  <si>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</si>
  <si>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</si>
  <si>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</si>
  <si>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</si>
  <si>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</si>
  <si>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</si>
  <si>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</si>
  <si>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</si>
  <si>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</si>
  <si>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</si>
  <si>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</si>
  <si>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</si>
  <si>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</si>
  <si>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</si>
  <si>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</si>
  <si>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</si>
  <si>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</si>
  <si>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</si>
  <si>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</si>
  <si>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</si>
  <si>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</si>
  <si>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</si>
  <si>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</si>
  <si>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</si>
  <si>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</si>
  <si>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</si>
  <si>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</si>
  <si>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</si>
  <si>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</si>
  <si>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</si>
  <si>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</si>
  <si>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</si>
  <si>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</si>
  <si>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</si>
  <si>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</si>
  <si>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</si>
  <si>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</si>
  <si>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</si>
  <si>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</si>
  <si>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</si>
  <si>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</si>
  <si>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愛媛県上島町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</si>
  <si>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</si>
  <si>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</si>
  <si>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</si>
  <si>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</si>
  <si>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</si>
  <si>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</si>
  <si>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</si>
  <si>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</si>
  <si>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</si>
  <si>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</si>
  <si>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</si>
  <si>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</si>
  <si>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</si>
  <si>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</si>
  <si>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</si>
  <si>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</si>
  <si>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</si>
  <si>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</si>
  <si>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</si>
  <si>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</si>
  <si>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</si>
  <si>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</si>
  <si>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</si>
  <si>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</si>
  <si>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</si>
  <si>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</si>
  <si>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</si>
  <si>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</si>
  <si>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</si>
  <si>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</si>
  <si>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</si>
  <si>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</si>
  <si>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</si>
  <si>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</si>
  <si>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</si>
  <si>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</si>
  <si>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</si>
  <si>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</si>
  <si>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</si>
  <si>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</si>
  <si>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</si>
  <si>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</si>
  <si>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</si>
  <si>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</si>
  <si>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</si>
  <si>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</si>
  <si>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</si>
  <si>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</si>
  <si>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</si>
  <si>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</si>
  <si>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</si>
  <si>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</si>
  <si>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</si>
  <si>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</si>
  <si>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</si>
  <si>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</si>
  <si>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</si>
  <si>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</si>
  <si>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</si>
  <si>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</si>
  <si>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</si>
  <si>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</si>
  <si>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</si>
  <si>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</si>
  <si>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</si>
  <si>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</si>
  <si>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</si>
  <si>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</si>
  <si>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</si>
  <si>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</si>
  <si>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</si>
  <si>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</si>
  <si>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</si>
  <si>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</si>
  <si>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</si>
  <si>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</si>
  <si>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</si>
  <si>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</si>
  <si>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</si>
  <si>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</si>
  <si>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</si>
  <si>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</si>
  <si>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</si>
  <si>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</si>
  <si>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</si>
  <si>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</si>
  <si>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</si>
  <si>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</si>
  <si>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</si>
  <si>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</si>
  <si>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</si>
  <si>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</si>
  <si>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</si>
  <si>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</si>
  <si>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</si>
  <si>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</si>
  <si>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</si>
  <si>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</si>
  <si>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</si>
  <si>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</si>
  <si>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</si>
  <si>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</si>
  <si>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</si>
  <si>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</si>
  <si>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</si>
  <si>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</si>
  <si>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</si>
  <si>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</si>
  <si>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</si>
  <si>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</si>
  <si>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</si>
  <si>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</si>
  <si>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</si>
  <si>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</si>
  <si>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</si>
  <si>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</si>
  <si>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</si>
  <si>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</si>
  <si>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</si>
  <si>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</si>
  <si>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</si>
  <si>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</si>
  <si>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</si>
  <si>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</si>
  <si>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</si>
  <si>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</si>
  <si>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</si>
  <si>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</si>
  <si>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</si>
  <si>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</si>
  <si>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</si>
  <si>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</si>
  <si>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</si>
  <si>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</si>
  <si>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</si>
  <si>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</si>
  <si>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</si>
  <si>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</si>
  <si>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</si>
  <si>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</si>
  <si>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</si>
  <si>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</si>
  <si>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</si>
  <si>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</si>
  <si>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</si>
  <si>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</si>
  <si>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</si>
  <si>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</si>
  <si>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</si>
  <si>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</si>
  <si>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愛媛県上島町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</si>
  <si>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</si>
  <si>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</si>
  <si>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</si>
  <si>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</si>
  <si>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</si>
  <si>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</si>
  <si>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</si>
  <si>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</si>
  <si>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</si>
  <si>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</si>
  <si>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</si>
  <si>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</si>
  <si>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</si>
  <si>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</si>
  <si>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</si>
  <si>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</si>
  <si>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</si>
  <si>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</si>
  <si>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</si>
  <si>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</si>
  <si>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ＣＡＴＶ事業会計</t>
    <phoneticPr fontId="5"/>
  </si>
  <si>
    <t>へき地出張診療所事業会計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</si>
  <si>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</si>
  <si>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</si>
  <si>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</si>
  <si>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</si>
  <si>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</si>
  <si>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</si>
  <si>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</si>
  <si>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</si>
  <si>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</si>
  <si>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</si>
  <si>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</si>
  <si>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</si>
  <si>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</si>
  <si>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</si>
  <si>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</si>
  <si>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介護サービス事業会計</t>
    <phoneticPr fontId="5"/>
  </si>
  <si>
    <t>国民健康保険診療所事業会計</t>
    <phoneticPr fontId="5"/>
  </si>
  <si>
    <t>特別養護老人ホーム事業会計</t>
    <phoneticPr fontId="5"/>
  </si>
  <si>
    <t>後期高齢者医療事業会計</t>
    <phoneticPr fontId="5"/>
  </si>
  <si>
    <t>上水道事業会計</t>
    <phoneticPr fontId="5"/>
  </si>
  <si>
    <t>法適用企業</t>
    <phoneticPr fontId="5"/>
  </si>
  <si>
    <t>簡易水道事業会計</t>
    <phoneticPr fontId="5"/>
  </si>
  <si>
    <t>法非適用企業</t>
    <phoneticPr fontId="5"/>
  </si>
  <si>
    <t>公共下水道事業会計</t>
    <phoneticPr fontId="5"/>
  </si>
  <si>
    <t>農業集落排水事業会計</t>
    <phoneticPr fontId="5"/>
  </si>
  <si>
    <t>浄化槽事業会計</t>
    <phoneticPr fontId="5"/>
  </si>
  <si>
    <t>船舶事業会計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</si>
  <si>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</si>
  <si>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</si>
  <si>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</si>
  <si>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</si>
  <si>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</si>
  <si>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</si>
  <si>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</si>
  <si>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</si>
  <si>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</si>
  <si>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</si>
  <si>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</si>
  <si>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</si>
  <si>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</si>
  <si>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</si>
  <si>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</si>
  <si>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</si>
  <si>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</si>
  <si>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</si>
  <si>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</si>
  <si>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</si>
  <si>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</si>
  <si>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</si>
  <si>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</si>
  <si>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</si>
  <si>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</si>
  <si>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</si>
  <si>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</si>
  <si>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</si>
  <si>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</si>
  <si>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</si>
  <si>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</si>
  <si>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</si>
  <si>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</si>
  <si>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</si>
  <si>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</si>
  <si>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</si>
  <si>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</si>
  <si>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</si>
  <si>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</si>
  <si>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</si>
  <si>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</si>
  <si>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</si>
  <si>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</si>
  <si>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</si>
  <si>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</si>
  <si>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</si>
  <si>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</si>
  <si>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</si>
  <si>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</si>
  <si>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</si>
  <si>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</si>
  <si>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</si>
  <si>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</si>
  <si>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</si>
  <si>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</si>
  <si>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</si>
  <si>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</si>
  <si>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</si>
  <si>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</si>
  <si>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</si>
  <si>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</si>
  <si>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</si>
  <si>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</si>
  <si>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</si>
  <si>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</si>
  <si>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</si>
  <si>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</si>
  <si>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</si>
  <si>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</si>
  <si>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</si>
  <si>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</si>
  <si>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</si>
  <si>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</si>
  <si>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</si>
  <si>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</si>
  <si>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</si>
  <si>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</si>
  <si>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</si>
  <si>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</si>
  <si>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</si>
  <si>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</si>
  <si>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</si>
  <si>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</si>
  <si>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</si>
  <si>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</si>
  <si>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</si>
  <si>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</si>
  <si>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</si>
  <si>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</si>
  <si>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</si>
  <si>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</si>
  <si>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</si>
  <si>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</si>
  <si>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</si>
  <si>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</si>
  <si>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</si>
  <si>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</si>
  <si>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</si>
  <si>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</si>
  <si>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</si>
  <si>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</si>
  <si>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</si>
  <si>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</si>
  <si>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</si>
  <si>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</si>
  <si>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</si>
  <si>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</si>
  <si>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</si>
  <si>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</si>
  <si>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</si>
  <si>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</si>
  <si>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</si>
  <si>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</si>
  <si>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</si>
  <si>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</si>
  <si>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</si>
  <si>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</si>
  <si>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</si>
  <si>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</si>
  <si>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</si>
  <si>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</si>
  <si>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</si>
  <si>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</si>
  <si>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</si>
  <si>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</si>
  <si>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</si>
  <si>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</si>
  <si>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</si>
  <si>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</si>
  <si>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</si>
  <si>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</si>
  <si>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</si>
  <si>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</si>
  <si>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</si>
  <si>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</si>
  <si>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</si>
  <si>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 5.47</t>
  </si>
  <si>
    <t>▲ 3.66</t>
  </si>
  <si>
    <t>▲ 0.21</t>
  </si>
  <si>
    <t>上水道事業会計</t>
  </si>
  <si>
    <t>一般会計</t>
  </si>
  <si>
    <t>船舶事業会計</t>
  </si>
  <si>
    <t>介護保険事業会計</t>
  </si>
  <si>
    <t>国民健康保険事業会計</t>
  </si>
  <si>
    <t>特別養護老人ホーム事業会計</t>
  </si>
  <si>
    <t>後期高齢者医療事業会計</t>
  </si>
  <si>
    <t>公共下水道事業会計</t>
  </si>
  <si>
    <t>その他会計（赤字）</t>
  </si>
  <si>
    <t>その他会計（黒字）</t>
  </si>
  <si>
    <t>（百万円）</t>
    <phoneticPr fontId="5"/>
  </si>
  <si>
    <t>H30</t>
    <phoneticPr fontId="5"/>
  </si>
  <si>
    <t>R01</t>
    <phoneticPr fontId="5"/>
  </si>
  <si>
    <t>R02</t>
    <phoneticPr fontId="5"/>
  </si>
  <si>
    <t>R03</t>
    <phoneticPr fontId="5"/>
  </si>
  <si>
    <t>R04</t>
    <phoneticPr fontId="5"/>
  </si>
  <si>
    <t>いわぎ物産センター</t>
    <rPh sb="3" eb="5">
      <t>ブッサン</t>
    </rPh>
    <phoneticPr fontId="2"/>
  </si>
  <si>
    <t>-</t>
    <phoneticPr fontId="2"/>
  </si>
  <si>
    <t>株式会社いきなスポレク</t>
    <rPh sb="0" eb="4">
      <t>カブシキカイシャ</t>
    </rPh>
    <phoneticPr fontId="2"/>
  </si>
  <si>
    <t>愛媛県市町総合事務組合（退職手当事業分）</t>
    <rPh sb="0" eb="3">
      <t>エヒメケン</t>
    </rPh>
    <rPh sb="3" eb="4">
      <t>シ</t>
    </rPh>
    <rPh sb="4" eb="5">
      <t>マチ</t>
    </rPh>
    <rPh sb="5" eb="7">
      <t>ソウゴウ</t>
    </rPh>
    <rPh sb="7" eb="9">
      <t>ジム</t>
    </rPh>
    <rPh sb="9" eb="11">
      <t>クミアイ</t>
    </rPh>
    <rPh sb="12" eb="16">
      <t>タイショクテアテ</t>
    </rPh>
    <rPh sb="16" eb="18">
      <t>ジギョウ</t>
    </rPh>
    <rPh sb="18" eb="19">
      <t>ブン</t>
    </rPh>
    <phoneticPr fontId="2"/>
  </si>
  <si>
    <t>愛媛県市町総合事務組合（消防補償事業分）</t>
    <rPh sb="0" eb="3">
      <t>エヒメケン</t>
    </rPh>
    <rPh sb="3" eb="4">
      <t>シ</t>
    </rPh>
    <rPh sb="4" eb="5">
      <t>マチ</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</si>
  <si>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4">
      <t>シ</t>
    </rPh>
    <rPh sb="4" eb="5">
      <t>マチ</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</si>
  <si>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4">
      <t>シ</t>
    </rPh>
    <rPh sb="4" eb="5">
      <t>マチ</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</si>
  <si>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4">
      <t>シ</t>
    </rPh>
    <rPh sb="4" eb="5">
      <t>マチ</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</si>
  <si>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4">
      <t>シ</t>
    </rPh>
    <rPh sb="4" eb="5">
      <t>マチ</t>
    </rPh>
    <rPh sb="5" eb="7">
      <t>ソウゴウ</t>
    </rPh>
    <rPh sb="7" eb="9">
      <t>ジム</t>
    </rPh>
    <rPh sb="9" eb="11">
      <t>クミアイ</t>
    </rPh>
    <rPh sb="12" eb="14">
      <t>キョウツウ</t>
    </rPh>
    <rPh sb="14" eb="16">
      <t>ケイヒ</t>
    </rPh>
    <rPh sb="16" eb="17">
      <t>ブン</t>
    </rPh>
    <phoneticPr fontId="2"/>
  </si>
  <si>
    <t>愛媛地方税滞納整理機構</t>
    <rPh sb="0" eb="2">
      <t>エヒメ</t>
    </rPh>
    <rPh sb="2" eb="5">
      <t>チホウゼイ</t>
    </rPh>
    <rPh sb="5" eb="9">
      <t>タイノウセイリ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</si>
  <si>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9">
      <t>イッパンカイケイ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</si>
  <si>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</si>
  <si>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ふるさと整備基金</t>
    <rPh sb="4" eb="8">
      <t>セイビキキン</t>
    </rPh>
    <phoneticPr fontId="5"/>
  </si>
  <si>
    <t>地域振興基金</t>
    <rPh sb="0" eb="4">
      <t>チイキシンコウ</t>
    </rPh>
    <rPh sb="4" eb="6">
      <t>キキン</t>
    </rPh>
    <phoneticPr fontId="2"/>
  </si>
  <si>
    <t>水と土保全基金</t>
    <rPh sb="0" eb="1">
      <t>ミズ</t>
    </rPh>
    <rPh sb="2" eb="5">
      <t>ツチホゼン</t>
    </rPh>
    <rPh sb="5" eb="7">
      <t>キキン</t>
    </rPh>
    <phoneticPr fontId="2"/>
  </si>
  <si>
    <t>森林環境譲与税基金</t>
    <rPh sb="0" eb="7">
      <t>シンリンカンキョウジョウヨゼイ</t>
    </rPh>
    <rPh sb="7" eb="9">
      <t>キキン</t>
    </rPh>
    <phoneticPr fontId="2"/>
  </si>
  <si>
    <t>ふるさと振興基金</t>
    <rPh sb="4" eb="6">
      <t>シンコウ</t>
    </rPh>
    <rPh sb="6" eb="8">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</si>
  <si>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</si>
  <si>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</si>
  <si>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</si>
  <si>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</si>
  <si>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</si>
  <si>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</si>
  <si>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令和４年度の将来負担比率は、地方債現在高の減少などにより、前年度と比べて９．５ポイント減少している。実質公債費比率は普通交付税額の減少により、３ヵ年平均では０．４ポイント増加したことと、類似団体に比べ高い水準で推移していることから、計画的な財政運営が求められる。今後は、人口減少等により税収や普通交付税、臨時財政対策債などの一般財源が不足していくことが予想され、厳しい財政状況が見込まれることから、将来負担に配慮した計画的な地方債発行や交付税措置のある地方債の優先活用など、一般財源における公債費を抑制しつつ、事務事業の見直しによる財政規模に応じた財政運営に努める。</t>
    <rPh sb="65" eb="67">
      <t>ゲンショウ</t>
    </rPh>
    <rPh sb="73" eb="74">
      <t>ネン</t>
    </rPh>
    <rPh sb="74" eb="76">
      <t>ヘイキン</t>
    </rPh>
    <rPh sb="85" eb="87">
      <t>ゾウカ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</si>
  <si>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</si>
  <si>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</si>
  <si>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</si>
  <si>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毎年度の将来負担比率は減少しているものの、類似団体と比べると高い状況にある。有形固定資産減価償却率は類似団体よりも低く、老朽化も進んでいないことから、公共施設の大規模改修等がすぐに必要な状況にはない。今後は、岩城橋開通により弓削島・佐島・生名島・岩城島の４つの有人島が陸続きとなったことから、公共施設等総合管理計画に基づき、公共施設の集約化及び予防保全による施設の長寿命化や公共施設等の適正化に努め、施設更新・管理費用の抑制をするなど将来にわたって、町の持続的な発展のために必要な財源の確保を図る。また、老朽化対策による地方債の発行等により、将来負担比率の悪化が懸念されるため、交付税措置のある地方債の優先活用など、将来負担比率への影響にも配慮しながら、健全な財政運営に努める。</t>
    <rPh sb="12" eb="14">
      <t>ゲンショウ</t>
    </rPh>
    <rPh sb="22" eb="24">
      <t>ルイジ</t>
    </rPh>
    <rPh sb="24" eb="26">
      <t>ダンタイ</t>
    </rPh>
    <rPh sb="27" eb="28">
      <t>クラ</t>
    </rPh>
    <rPh sb="31" eb="32">
      <t>タカ</t>
    </rPh>
    <rPh sb="33" eb="35">
      <t>ジョウキョウ</t>
    </rPh>
    <rPh sb="163" eb="165">
      <t>コウキョウ</t>
    </rPh>
    <rPh sb="165" eb="167">
      <t>シセツ</t>
    </rPh>
    <rPh sb="168" eb="171">
      <t>シュウヤクカ</t>
    </rPh>
    <rPh sb="171" eb="172">
      <t>オヨ</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</si>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</sst>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8" applyFont="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0" xfId="11" applyFont="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0" xfId="12" applyFont="1" applyFill="1">
      <alignment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4" fillId="6" borderId="75" xfId="12" applyFont="1" applyFill="1" applyBorder="1" applyAlignment="1">
      <alignment horizontal="center"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F08CA05-19CB-43EC-AA1F-BA986B6CD82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94AE-471C-BBBE-CCE594A0130D}"/>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177205</c:v>
                </c:pt>
                <c:pt idx="1">
                  <c:v>168713</c:v>
                </c:pt>
                <c:pt idx="2">
                  <c:v>252371</c:v>
                </c:pt>
                <c:pt idx="3">
                  <c:v>231471</c:v>
                </c:pt>
                <c:pt idx="4">
                  <c:v>133933</c:v>
                </c:pt>
              </c:numCache>
            </c:numRef>
          </c:val>
          <c:smooth val="0"/>
          <c:extLst>
            <c:ext xmlns:c16="http://schemas.microsoft.com/office/drawing/2014/chart" uri="{C3380CC4-5D6E-409C-BE32-E72D297353CC}">
              <c16:uniqueId val="{00000001-94AE-471C-BBBE-CCE594A013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2</c:v>
                </c:pt>
                <c:pt idx="1">
                  <c:v>1.79</c:v>
                </c:pt>
                <c:pt idx="2">
                  <c:v>1.1299999999999999</c:v>
                </c:pt>
                <c:pt idx="3">
                  <c:v>3.09</c:v>
                </c:pt>
                <c:pt idx="4">
                  <c:v>1.78</c:v>
                </c:pt>
              </c:numCache>
            </c:numRef>
          </c:val>
          <c:extLst>
            <c:ext xmlns:c16="http://schemas.microsoft.com/office/drawing/2014/chart" uri="{C3380CC4-5D6E-409C-BE32-E72D297353CC}">
              <c16:uniqueId val="{00000000-1372-4CD2-851D-3ED1B5BF797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26.61</c:v>
                </c:pt>
                <c:pt idx="1">
                  <c:v>23.61</c:v>
                </c:pt>
                <c:pt idx="2">
                  <c:v>25.65</c:v>
                </c:pt>
                <c:pt idx="3">
                  <c:v>24.54</c:v>
                </c:pt>
                <c:pt idx="4">
                  <c:v>27.56</c:v>
                </c:pt>
              </c:numCache>
            </c:numRef>
          </c:val>
          <c:extLst>
            <c:ext xmlns:c16="http://schemas.microsoft.com/office/drawing/2014/chart" uri="{C3380CC4-5D6E-409C-BE32-E72D297353CC}">
              <c16:uniqueId val="{00000001-1372-4CD2-851D-3ED1B5BF79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-5.47</c:v>
                </c:pt>
                <c:pt idx="1">
                  <c:v>-3.66</c:v>
                </c:pt>
                <c:pt idx="2">
                  <c:v>1.78</c:v>
                </c:pt>
                <c:pt idx="3">
                  <c:v>2.0099999999999998</c:v>
                </c:pt>
                <c:pt idx="4">
                  <c:v>-0.21</c:v>
                </c:pt>
              </c:numCache>
            </c:numRef>
          </c:val>
          <c:smooth val="0"/>
          <c:extLst>
            <c:ext xmlns:c16="http://schemas.microsoft.com/office/drawing/2014/chart" uri="{C3380CC4-5D6E-409C-BE32-E72D297353CC}">
              <c16:uniqueId val="{00000002-1372-4CD2-851D-3ED1B5BF79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0.15</c:v>
                </c:pt>
                <c:pt idx="2">
                  <c:v>#N/A</c:v>
                </c:pt>
                <c:pt idx="3">
                  <c:v>0.12</c:v>
                </c:pt>
                <c:pt idx="4">
                  <c:v>#N/A</c:v>
                </c:pt>
                <c:pt idx="5">
                  <c:v>0.3</c:v>
                </c:pt>
                <c:pt idx="6">
                  <c:v>#N/A</c:v>
                </c:pt>
                <c:pt idx="7">
                  <c:v>0.1</c:v>
                </c:pt>
                <c:pt idx="8">
                  <c:v>#N/A</c:v>
                </c:pt>
                <c:pt idx="9">
                  <c:v>0.09</c:v>
                </c:pt>
              </c:numCache>
            </c:numRef>
          </c:val>
          <c:extLst>
            <c:ext xmlns:c16="http://schemas.microsoft.com/office/drawing/2014/chart" uri="{C3380CC4-5D6E-409C-BE32-E72D297353CC}">
              <c16:uniqueId val="{00000000-9B51-4ADE-96DB-717B0515765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51-4ADE-96DB-717B0515765C}"/>
            </c:ext>
          </c:extLst>
        </c:ser>
        <c:ser>
          <c:idx val="2"/>
          <c:order val="2"/>
          <c:tx>
            <c:strRef>
              <c:f>[1]データシート!$A$29</c:f>
              <c:strCache>
                <c:ptCount val="1"/>
                <c:pt idx="0">
                  <c:v>公共下水道事業会計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0.02</c:v>
                </c:pt>
                <c:pt idx="2">
                  <c:v>#N/A</c:v>
                </c:pt>
                <c:pt idx="3">
                  <c:v>0.02</c:v>
                </c:pt>
                <c:pt idx="4">
                  <c:v>#N/A</c:v>
                </c:pt>
                <c:pt idx="5">
                  <c:v>0.21</c:v>
                </c:pt>
                <c:pt idx="6">
                  <c:v>#N/A</c:v>
                </c:pt>
                <c:pt idx="7">
                  <c:v>0.03</c:v>
                </c:pt>
                <c:pt idx="8">
                  <c:v>#N/A</c:v>
                </c:pt>
                <c:pt idx="9">
                  <c:v>0.02</c:v>
                </c:pt>
              </c:numCache>
            </c:numRef>
          </c:val>
          <c:extLst>
            <c:ext xmlns:c16="http://schemas.microsoft.com/office/drawing/2014/chart" uri="{C3380CC4-5D6E-409C-BE32-E72D297353CC}">
              <c16:uniqueId val="{00000002-9B51-4ADE-96DB-717B0515765C}"/>
            </c:ext>
          </c:extLst>
        </c:ser>
        <c:ser>
          <c:idx val="3"/>
          <c:order val="3"/>
          <c:tx>
            <c:strRef>
              <c:f>[1]データシート!$A$30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9B51-4ADE-96DB-717B0515765C}"/>
            </c:ext>
          </c:extLst>
        </c:ser>
        <c:ser>
          <c:idx val="4"/>
          <c:order val="4"/>
          <c:tx>
            <c:strRef>
              <c:f>[1]データシート!$A$31</c:f>
              <c:strCache>
                <c:ptCount val="1"/>
                <c:pt idx="0">
                  <c:v>特別養護老人ホーム事業会計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0.06</c:v>
                </c:pt>
                <c:pt idx="2">
                  <c:v>#N/A</c:v>
                </c:pt>
                <c:pt idx="3">
                  <c:v>0.05</c:v>
                </c:pt>
                <c:pt idx="4">
                  <c:v>#N/A</c:v>
                </c:pt>
                <c:pt idx="5">
                  <c:v>0.05</c:v>
                </c:pt>
                <c:pt idx="6">
                  <c:v>#N/A</c:v>
                </c:pt>
                <c:pt idx="7">
                  <c:v>0.04</c:v>
                </c:pt>
                <c:pt idx="8">
                  <c:v>#N/A</c:v>
                </c:pt>
                <c:pt idx="9">
                  <c:v>0.05</c:v>
                </c:pt>
              </c:numCache>
            </c:numRef>
          </c:val>
          <c:extLst>
            <c:ext xmlns:c16="http://schemas.microsoft.com/office/drawing/2014/chart" uri="{C3380CC4-5D6E-409C-BE32-E72D297353CC}">
              <c16:uniqueId val="{00000004-9B51-4ADE-96DB-717B0515765C}"/>
            </c:ext>
          </c:extLst>
        </c:ser>
        <c:ser>
          <c:idx val="5"/>
          <c:order val="5"/>
          <c:tx>
            <c:strRef>
              <c:f>[1]データシート!$A$32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0.6</c:v>
                </c:pt>
                <c:pt idx="2">
                  <c:v>#N/A</c:v>
                </c:pt>
                <c:pt idx="3">
                  <c:v>0.48</c:v>
                </c:pt>
                <c:pt idx="4">
                  <c:v>#N/A</c:v>
                </c:pt>
                <c:pt idx="5">
                  <c:v>0.41</c:v>
                </c:pt>
                <c:pt idx="6">
                  <c:v>#N/A</c:v>
                </c:pt>
                <c:pt idx="7">
                  <c:v>0.26</c:v>
                </c:pt>
                <c:pt idx="8">
                  <c:v>#N/A</c:v>
                </c:pt>
                <c:pt idx="9">
                  <c:v>0.36</c:v>
                </c:pt>
              </c:numCache>
            </c:numRef>
          </c:val>
          <c:extLst>
            <c:ext xmlns:c16="http://schemas.microsoft.com/office/drawing/2014/chart" uri="{C3380CC4-5D6E-409C-BE32-E72D297353CC}">
              <c16:uniqueId val="{00000005-9B51-4ADE-96DB-717B0515765C}"/>
            </c:ext>
          </c:extLst>
        </c:ser>
        <c:ser>
          <c:idx val="6"/>
          <c:order val="6"/>
          <c:tx>
            <c:strRef>
              <c:f>[1]データシート!$A$33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0.09</c:v>
                </c:pt>
                <c:pt idx="2">
                  <c:v>#N/A</c:v>
                </c:pt>
                <c:pt idx="3">
                  <c:v>0.17</c:v>
                </c:pt>
                <c:pt idx="4">
                  <c:v>#N/A</c:v>
                </c:pt>
                <c:pt idx="5">
                  <c:v>0.4</c:v>
                </c:pt>
                <c:pt idx="6">
                  <c:v>#N/A</c:v>
                </c:pt>
                <c:pt idx="7">
                  <c:v>0.25</c:v>
                </c:pt>
                <c:pt idx="8">
                  <c:v>#N/A</c:v>
                </c:pt>
                <c:pt idx="9">
                  <c:v>0.43</c:v>
                </c:pt>
              </c:numCache>
            </c:numRef>
          </c:val>
          <c:extLst>
            <c:ext xmlns:c16="http://schemas.microsoft.com/office/drawing/2014/chart" uri="{C3380CC4-5D6E-409C-BE32-E72D297353CC}">
              <c16:uniqueId val="{00000006-9B51-4ADE-96DB-717B0515765C}"/>
            </c:ext>
          </c:extLst>
        </c:ser>
        <c:ser>
          <c:idx val="7"/>
          <c:order val="7"/>
          <c:tx>
            <c:strRef>
              <c:f>[1]データシート!$A$34</c:f>
              <c:strCache>
                <c:ptCount val="1"/>
                <c:pt idx="0">
                  <c:v>船舶事業会計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2.72</c:v>
                </c:pt>
                <c:pt idx="2">
                  <c:v>#N/A</c:v>
                </c:pt>
                <c:pt idx="3">
                  <c:v>1.89</c:v>
                </c:pt>
                <c:pt idx="4">
                  <c:v>#N/A</c:v>
                </c:pt>
                <c:pt idx="5">
                  <c:v>1.27</c:v>
                </c:pt>
                <c:pt idx="6">
                  <c:v>#N/A</c:v>
                </c:pt>
                <c:pt idx="7">
                  <c:v>1.39</c:v>
                </c:pt>
                <c:pt idx="8">
                  <c:v>#N/A</c:v>
                </c:pt>
                <c:pt idx="9">
                  <c:v>0.96</c:v>
                </c:pt>
              </c:numCache>
            </c:numRef>
          </c:val>
          <c:extLst>
            <c:ext xmlns:c16="http://schemas.microsoft.com/office/drawing/2014/chart" uri="{C3380CC4-5D6E-409C-BE32-E72D297353CC}">
              <c16:uniqueId val="{00000007-9B51-4ADE-96DB-717B0515765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1.96</c:v>
                </c:pt>
                <c:pt idx="2">
                  <c:v>#N/A</c:v>
                </c:pt>
                <c:pt idx="3">
                  <c:v>1.75</c:v>
                </c:pt>
                <c:pt idx="4">
                  <c:v>#N/A</c:v>
                </c:pt>
                <c:pt idx="5">
                  <c:v>1.08</c:v>
                </c:pt>
                <c:pt idx="6">
                  <c:v>#N/A</c:v>
                </c:pt>
                <c:pt idx="7">
                  <c:v>3.05</c:v>
                </c:pt>
                <c:pt idx="8">
                  <c:v>#N/A</c:v>
                </c:pt>
                <c:pt idx="9">
                  <c:v>1.74</c:v>
                </c:pt>
              </c:numCache>
            </c:numRef>
          </c:val>
          <c:extLst>
            <c:ext xmlns:c16="http://schemas.microsoft.com/office/drawing/2014/chart" uri="{C3380CC4-5D6E-409C-BE32-E72D297353CC}">
              <c16:uniqueId val="{00000008-9B51-4ADE-96DB-717B0515765C}"/>
            </c:ext>
          </c:extLst>
        </c:ser>
        <c:ser>
          <c:idx val="9"/>
          <c:order val="9"/>
          <c:tx>
            <c:strRef>
              <c:f>[1]データシート!$A$36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13.12</c:v>
                </c:pt>
                <c:pt idx="2">
                  <c:v>#N/A</c:v>
                </c:pt>
                <c:pt idx="3">
                  <c:v>12.48</c:v>
                </c:pt>
                <c:pt idx="4">
                  <c:v>#N/A</c:v>
                </c:pt>
                <c:pt idx="5">
                  <c:v>12.52</c:v>
                </c:pt>
                <c:pt idx="6">
                  <c:v>#N/A</c:v>
                </c:pt>
                <c:pt idx="7">
                  <c:v>13.36</c:v>
                </c:pt>
                <c:pt idx="8">
                  <c:v>#N/A</c:v>
                </c:pt>
                <c:pt idx="9">
                  <c:v>15.79</c:v>
                </c:pt>
              </c:numCache>
            </c:numRef>
          </c:val>
          <c:extLst>
            <c:ext xmlns:c16="http://schemas.microsoft.com/office/drawing/2014/chart" uri="{C3380CC4-5D6E-409C-BE32-E72D297353CC}">
              <c16:uniqueId val="{00000009-9B51-4ADE-96DB-717B0515765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1134</c:v>
                </c:pt>
                <c:pt idx="5">
                  <c:v>1133</c:v>
                </c:pt>
                <c:pt idx="8">
                  <c:v>1077</c:v>
                </c:pt>
                <c:pt idx="11">
                  <c:v>1021</c:v>
                </c:pt>
                <c:pt idx="14">
                  <c:v>977</c:v>
                </c:pt>
              </c:numCache>
            </c:numRef>
          </c:val>
          <c:extLst>
            <c:ext xmlns:c16="http://schemas.microsoft.com/office/drawing/2014/chart" uri="{C3380CC4-5D6E-409C-BE32-E72D297353CC}">
              <c16:uniqueId val="{00000000-F35F-4F92-B1A8-006053F46C46}"/>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5F-4F92-B1A8-006053F46C46}"/>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35F-4F92-B1A8-006053F46C46}"/>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5F-4F92-B1A8-006053F46C46}"/>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250</c:v>
                </c:pt>
                <c:pt idx="3">
                  <c:v>256</c:v>
                </c:pt>
                <c:pt idx="6">
                  <c:v>255</c:v>
                </c:pt>
                <c:pt idx="9">
                  <c:v>265</c:v>
                </c:pt>
                <c:pt idx="12">
                  <c:v>248</c:v>
                </c:pt>
              </c:numCache>
            </c:numRef>
          </c:val>
          <c:extLst>
            <c:ext xmlns:c16="http://schemas.microsoft.com/office/drawing/2014/chart" uri="{C3380CC4-5D6E-409C-BE32-E72D297353CC}">
              <c16:uniqueId val="{00000004-F35F-4F92-B1A8-006053F46C46}"/>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5F-4F92-B1A8-006053F46C46}"/>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5F-4F92-B1A8-006053F46C46}"/>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1260</c:v>
                </c:pt>
                <c:pt idx="3">
                  <c:v>1287</c:v>
                </c:pt>
                <c:pt idx="6">
                  <c:v>1235</c:v>
                </c:pt>
                <c:pt idx="9">
                  <c:v>1173</c:v>
                </c:pt>
                <c:pt idx="12">
                  <c:v>1188</c:v>
                </c:pt>
              </c:numCache>
            </c:numRef>
          </c:val>
          <c:extLst>
            <c:ext xmlns:c16="http://schemas.microsoft.com/office/drawing/2014/chart" uri="{C3380CC4-5D6E-409C-BE32-E72D297353CC}">
              <c16:uniqueId val="{00000007-F35F-4F92-B1A8-006053F46C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376</c:v>
                </c:pt>
                <c:pt idx="2">
                  <c:v>#N/A</c:v>
                </c:pt>
                <c:pt idx="3">
                  <c:v>#N/A</c:v>
                </c:pt>
                <c:pt idx="4">
                  <c:v>410</c:v>
                </c:pt>
                <c:pt idx="5">
                  <c:v>#N/A</c:v>
                </c:pt>
                <c:pt idx="6">
                  <c:v>#N/A</c:v>
                </c:pt>
                <c:pt idx="7">
                  <c:v>413</c:v>
                </c:pt>
                <c:pt idx="8">
                  <c:v>#N/A</c:v>
                </c:pt>
                <c:pt idx="9">
                  <c:v>#N/A</c:v>
                </c:pt>
                <c:pt idx="10">
                  <c:v>417</c:v>
                </c:pt>
                <c:pt idx="11">
                  <c:v>#N/A</c:v>
                </c:pt>
                <c:pt idx="12">
                  <c:v>#N/A</c:v>
                </c:pt>
                <c:pt idx="13">
                  <c:v>459</c:v>
                </c:pt>
                <c:pt idx="14">
                  <c:v>#N/A</c:v>
                </c:pt>
              </c:numCache>
            </c:numRef>
          </c:val>
          <c:smooth val="0"/>
          <c:extLst>
            <c:ext xmlns:c16="http://schemas.microsoft.com/office/drawing/2014/chart" uri="{C3380CC4-5D6E-409C-BE32-E72D297353CC}">
              <c16:uniqueId val="{00000008-F35F-4F92-B1A8-006053F46C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8468</c:v>
                </c:pt>
                <c:pt idx="5">
                  <c:v>7855</c:v>
                </c:pt>
                <c:pt idx="8">
                  <c:v>7690</c:v>
                </c:pt>
                <c:pt idx="11">
                  <c:v>7442</c:v>
                </c:pt>
                <c:pt idx="14">
                  <c:v>6887</c:v>
                </c:pt>
              </c:numCache>
            </c:numRef>
          </c:val>
          <c:extLst>
            <c:ext xmlns:c16="http://schemas.microsoft.com/office/drawing/2014/chart" uri="{C3380CC4-5D6E-409C-BE32-E72D297353CC}">
              <c16:uniqueId val="{00000000-25C5-45C0-8478-95AB2E53312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1251</c:v>
                </c:pt>
                <c:pt idx="5">
                  <c:v>1159</c:v>
                </c:pt>
                <c:pt idx="8">
                  <c:v>1078</c:v>
                </c:pt>
                <c:pt idx="11">
                  <c:v>983</c:v>
                </c:pt>
                <c:pt idx="14">
                  <c:v>889</c:v>
                </c:pt>
              </c:numCache>
            </c:numRef>
          </c:val>
          <c:extLst>
            <c:ext xmlns:c16="http://schemas.microsoft.com/office/drawing/2014/chart" uri="{C3380CC4-5D6E-409C-BE32-E72D297353CC}">
              <c16:uniqueId val="{00000001-25C5-45C0-8478-95AB2E53312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2761</c:v>
                </c:pt>
                <c:pt idx="5">
                  <c:v>2380</c:v>
                </c:pt>
                <c:pt idx="8">
                  <c:v>2084</c:v>
                </c:pt>
                <c:pt idx="11">
                  <c:v>2136</c:v>
                </c:pt>
                <c:pt idx="14">
                  <c:v>2213</c:v>
                </c:pt>
              </c:numCache>
            </c:numRef>
          </c:val>
          <c:extLst>
            <c:ext xmlns:c16="http://schemas.microsoft.com/office/drawing/2014/chart" uri="{C3380CC4-5D6E-409C-BE32-E72D297353CC}">
              <c16:uniqueId val="{00000002-25C5-45C0-8478-95AB2E53312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C5-45C0-8478-95AB2E53312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C5-45C0-8478-95AB2E53312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C5-45C0-8478-95AB2E53312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474</c:v>
                </c:pt>
                <c:pt idx="3">
                  <c:v>391</c:v>
                </c:pt>
                <c:pt idx="6">
                  <c:v>315</c:v>
                </c:pt>
                <c:pt idx="9">
                  <c:v>297</c:v>
                </c:pt>
                <c:pt idx="12">
                  <c:v>271</c:v>
                </c:pt>
              </c:numCache>
            </c:numRef>
          </c:val>
          <c:extLst>
            <c:ext xmlns:c16="http://schemas.microsoft.com/office/drawing/2014/chart" uri="{C3380CC4-5D6E-409C-BE32-E72D297353CC}">
              <c16:uniqueId val="{00000006-25C5-45C0-8478-95AB2E53312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5C5-45C0-8478-95AB2E53312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2225</c:v>
                </c:pt>
                <c:pt idx="3">
                  <c:v>2082</c:v>
                </c:pt>
                <c:pt idx="6">
                  <c:v>1971</c:v>
                </c:pt>
                <c:pt idx="9">
                  <c:v>1817</c:v>
                </c:pt>
                <c:pt idx="12">
                  <c:v>1650</c:v>
                </c:pt>
              </c:numCache>
            </c:numRef>
          </c:val>
          <c:extLst>
            <c:ext xmlns:c16="http://schemas.microsoft.com/office/drawing/2014/chart" uri="{C3380CC4-5D6E-409C-BE32-E72D297353CC}">
              <c16:uniqueId val="{00000008-25C5-45C0-8478-95AB2E53312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5C5-45C0-8478-95AB2E53312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10688</c:v>
                </c:pt>
                <c:pt idx="3">
                  <c:v>10263</c:v>
                </c:pt>
                <c:pt idx="6">
                  <c:v>9981</c:v>
                </c:pt>
                <c:pt idx="9">
                  <c:v>9777</c:v>
                </c:pt>
                <c:pt idx="12">
                  <c:v>9004</c:v>
                </c:pt>
              </c:numCache>
            </c:numRef>
          </c:val>
          <c:extLst>
            <c:ext xmlns:c16="http://schemas.microsoft.com/office/drawing/2014/chart" uri="{C3380CC4-5D6E-409C-BE32-E72D297353CC}">
              <c16:uniqueId val="{0000000A-25C5-45C0-8478-95AB2E5331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906</c:v>
                </c:pt>
                <c:pt idx="2">
                  <c:v>#N/A</c:v>
                </c:pt>
                <c:pt idx="3">
                  <c:v>#N/A</c:v>
                </c:pt>
                <c:pt idx="4">
                  <c:v>1342</c:v>
                </c:pt>
                <c:pt idx="5">
                  <c:v>#N/A</c:v>
                </c:pt>
                <c:pt idx="6">
                  <c:v>#N/A</c:v>
                </c:pt>
                <c:pt idx="7">
                  <c:v>1415</c:v>
                </c:pt>
                <c:pt idx="8">
                  <c:v>#N/A</c:v>
                </c:pt>
                <c:pt idx="9">
                  <c:v>#N/A</c:v>
                </c:pt>
                <c:pt idx="10">
                  <c:v>1330</c:v>
                </c:pt>
                <c:pt idx="11">
                  <c:v>#N/A</c:v>
                </c:pt>
                <c:pt idx="12">
                  <c:v>#N/A</c:v>
                </c:pt>
                <c:pt idx="13">
                  <c:v>935</c:v>
                </c:pt>
                <c:pt idx="14">
                  <c:v>#N/A</c:v>
                </c:pt>
              </c:numCache>
            </c:numRef>
          </c:val>
          <c:smooth val="0"/>
          <c:extLst>
            <c:ext xmlns:c16="http://schemas.microsoft.com/office/drawing/2014/chart" uri="{C3380CC4-5D6E-409C-BE32-E72D297353CC}">
              <c16:uniqueId val="{0000000B-25C5-45C0-8478-95AB2E5331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1064</c:v>
                </c:pt>
                <c:pt idx="1">
                  <c:v>1064</c:v>
                </c:pt>
                <c:pt idx="2">
                  <c:v>1118</c:v>
                </c:pt>
              </c:numCache>
            </c:numRef>
          </c:val>
          <c:extLst>
            <c:ext xmlns:c16="http://schemas.microsoft.com/office/drawing/2014/chart" uri="{C3380CC4-5D6E-409C-BE32-E72D297353CC}">
              <c16:uniqueId val="{00000000-CF9E-41DC-82FB-B955FAF6B71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409</c:v>
                </c:pt>
                <c:pt idx="1">
                  <c:v>446</c:v>
                </c:pt>
                <c:pt idx="2">
                  <c:v>446</c:v>
                </c:pt>
              </c:numCache>
            </c:numRef>
          </c:val>
          <c:extLst>
            <c:ext xmlns:c16="http://schemas.microsoft.com/office/drawing/2014/chart" uri="{C3380CC4-5D6E-409C-BE32-E72D297353CC}">
              <c16:uniqueId val="{00000001-CF9E-41DC-82FB-B955FAF6B71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752</c:v>
                </c:pt>
                <c:pt idx="1">
                  <c:v>757</c:v>
                </c:pt>
                <c:pt idx="2">
                  <c:v>774</c:v>
                </c:pt>
              </c:numCache>
            </c:numRef>
          </c:val>
          <c:extLst>
            <c:ext xmlns:c16="http://schemas.microsoft.com/office/drawing/2014/chart" uri="{C3380CC4-5D6E-409C-BE32-E72D297353CC}">
              <c16:uniqueId val="{00000002-CF9E-41DC-82FB-B955FAF6B7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{8B39ABDA-F61E-4FA5-9870-0271C9CF6622}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150-4EE5-93B3-55FA16AC64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{927E1043-FC6B-4A34-8223-0F6913D5C138}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50-4EE5-93B3-55FA16AC64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{C015ECF1-766F-4FF3-90FC-3CCCD9D1B984}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50-4EE5-93B3-55FA16AC64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{B5515651-F0F3-4179-A0E7-BA4053DCBD00}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50-4EE5-93B3-55FA16AC64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{20AA85F2-C51A-4B90-944F-751B32B5DD19}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50-4EE5-93B3-55FA16AC640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{B4970151-E9C7-469A-8FF5-5DDDB41D1370}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150-4EE5-93B3-55FA16AC640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{037BBD99-5A1D-432F-844C-CC0BBA5E1CD9}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150-4EE5-93B3-55FA16AC640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{6BD60D01-9F72-4D60-8313-8ADFF3F8AA9A}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150-4EE5-93B3-55FA16AC640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{C123DF84-85BE-433F-988C-53428AE45E22}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150-4EE5-93B3-55FA16AC64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48.3</c:v>
                </c:pt>
                <c:pt idx="8">
                  <c:v>49.8</c:v>
                </c:pt>
                <c:pt idx="16">
                  <c:v>51</c:v>
                </c:pt>
                <c:pt idx="24">
                  <c:v>52.5</c:v>
                </c:pt>
                <c:pt idx="32">
                  <c:v>54.2</c:v>
                </c:pt>
              </c:numCache>
            </c:numRef>
          </c:xVal>
          <c:yVal>
            <c:numRef>
              <c:f>公会計指標分析・財政指標組合せ分析表!$BP$51:$DC$51</c:f>
              <c:numCache>
                <c:formatCode>#,##0.0;"▲ "#,##0.0</c:formatCode>
                <c:ptCount val="40"/>
                <c:pt idx="0">
                  <c:v>29.1</c:v>
                </c:pt>
                <c:pt idx="8">
                  <c:v>44.2</c:v>
                </c:pt>
                <c:pt idx="16">
                  <c:v>44.9</c:v>
                </c:pt>
                <c:pt idx="24">
                  <c:v>39.200000000000003</c:v>
                </c:pt>
                <c:pt idx="32">
                  <c:v>29.7</c:v>
                </c:pt>
              </c:numCache>
            </c:numRef>
          </c:yVal>
          <c:smooth val="0"/>
          <c:extLst>
            <c:ext xmlns:c16="http://schemas.microsoft.com/office/drawing/2014/chart" uri="{C3380CC4-5D6E-409C-BE32-E72D297353CC}">
              <c16:uniqueId val="{00000009-A150-4EE5-93B3-55FA16AC64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{2E01233B-DB33-498F-963A-82033CAF9261}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150-4EE5-93B3-55FA16AC64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{11FFBAAE-554E-4088-A6C2-3D0853C99F14}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50-4EE5-93B3-55FA16AC64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{B4D6E7D8-9E89-4EB0-A0C1-B8F050DAE5FD}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50-4EE5-93B3-55FA16AC64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{690786AC-1B07-4D0A-A86D-6B1B16B1073A}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50-4EE5-93B3-55FA16AC64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{C9CE1A7B-1468-4E58-AB76-132BBCCB5312}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50-4EE5-93B3-55FA16AC640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{A284DEAB-768B-4546-B7EC-DB416D71A539}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150-4EE5-93B3-55FA16AC640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{421BA5CB-9E04-420C-A775-846C93FBFA37}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150-4EE5-93B3-55FA16AC6400}"/>
                </c:ext>
              </c:extLst>
            </c:dLbl>
            <c:dLbl>
              <c:idx val="24"/>
              <c:layout>
                <c:manualLayout>
                  <c:x val="-3.1359255137876435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{58FB0764-840D-4A36-BD81-EA1505DD9328}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150-4EE5-93B3-55FA16AC6400}"/>
                </c:ext>
              </c:extLst>
            </c:dLbl>
            <c:dLbl>
              <c:idx val="32"/>
              <c:layout>
                <c:manualLayout>
                  <c:x val="-3.267224616259192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{9E17E808-561A-41DE-8BBF-31D4B9CF44FE}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150-4EE5-93B3-55FA16AC64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150-4EE5-93B3-55FA16AC6400}"/>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{A888C993-D993-4ECB-8574-CEDFDCFFB283}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F5E-44C1-96E1-F90D096385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{781296CB-B35C-4E92-9349-BA5BF7726700}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5E-44C1-96E1-F90D096385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{7D5E6191-8A45-4F9C-87A4-934CE2D5BB06}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5E-44C1-96E1-F90D096385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{7D83753E-AFC4-4EC3-AB2D-FCC58946CFF3}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5E-44C1-96E1-F90D096385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{2FB438D2-489A-4493-B3AC-61F5FF38E96A}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5E-44C1-96E1-F90D096385F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{0E77D788-25EC-4D42-82AA-7FC21A1C4F70}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F5E-44C1-96E1-F90D096385F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{F949F6D3-8B54-4B6B-AE00-A8EE910D6441}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F5E-44C1-96E1-F90D096385F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{76FB65BC-9164-401F-B4E6-EDC43B706E54}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F5E-44C1-96E1-F90D096385F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{58A87336-04AE-40CB-8814-6282506EE219}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F5E-44C1-96E1-F90D096385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12.3</c:v>
                </c:pt>
                <c:pt idx="16">
                  <c:v>12.9</c:v>
                </c:pt>
                <c:pt idx="24">
                  <c:v>12.9</c:v>
                </c:pt>
                <c:pt idx="32">
                  <c:v>13.3</c:v>
                </c:pt>
              </c:numCache>
            </c:numRef>
          </c:xVal>
          <c:yVal>
            <c:numRef>
              <c:f>公会計指標分析・財政指標組合せ分析表!$BP$73:$DC$73</c:f>
              <c:numCache>
                <c:formatCode>#,##0.0;"▲ "#,##0.0</c:formatCode>
                <c:ptCount val="40"/>
                <c:pt idx="0">
                  <c:v>29.1</c:v>
                </c:pt>
                <c:pt idx="8">
                  <c:v>44.2</c:v>
                </c:pt>
                <c:pt idx="16">
                  <c:v>44.9</c:v>
                </c:pt>
                <c:pt idx="24">
                  <c:v>39.200000000000003</c:v>
                </c:pt>
                <c:pt idx="32">
                  <c:v>29.7</c:v>
                </c:pt>
              </c:numCache>
            </c:numRef>
          </c:yVal>
          <c:smooth val="0"/>
          <c:extLst>
            <c:ext xmlns:c16="http://schemas.microsoft.com/office/drawing/2014/chart" uri="{C3380CC4-5D6E-409C-BE32-E72D297353CC}">
              <c16:uniqueId val="{00000009-AF5E-44C1-96E1-F90D096385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{67E66026-5384-4F75-A4A3-F8CCB50C809E}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F5E-44C1-96E1-F90D096385F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{29B8E22B-EAED-4675-AE63-320D13613F1B}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5E-44C1-96E1-F90D096385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{306DA6E5-A8FE-43CD-807F-9464F81205AD}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5E-44C1-96E1-F90D096385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{82746EDD-602E-484A-A922-26E44CEB69D9}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5E-44C1-96E1-F90D096385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{2E396764-211E-449F-9477-02F1C4C68C17}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5E-44C1-96E1-F90D096385FC}"/>
                </c:ext>
              </c:extLst>
            </c:dLbl>
            <c:dLbl>
              <c:idx val="8"/>
              <c:layout>
                <c:manualLayout>
                  <c:x val="-3.1570342725075584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{3123EF64-CF1A-48AD-8E0E-BA042E0C6618}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F5E-44C1-96E1-F90D096385FC}"/>
                </c:ext>
              </c:extLst>
            </c:dLbl>
            <c:dLbl>
              <c:idx val="16"/>
              <c:layout>
                <c:manualLayout>
                  <c:x val="-4.4905057365901176E-2"/>
                  <c:y val="-6.892031478717480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{BE411710-C40E-4C3D-B359-C79BCEC09F0B}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F5E-44C1-96E1-F90D096385FC}"/>
                </c:ext>
              </c:extLst>
            </c:dLbl>
            <c:dLbl>
              <c:idx val="24"/>
              <c:layout>
                <c:manualLayout>
                  <c:x val="-1.8235628084250128E-2"/>
                  <c:y val="-0.106170632786883"/>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{5DB4D2BE-DF2F-405D-A89C-42303A3C5183}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F5E-44C1-96E1-F90D096385FC}"/>
                </c:ext>
              </c:extLst>
            </c:dLbl>
            <c:dLbl>
              <c:idx val="32"/>
              <c:layout>
                <c:manualLayout>
                  <c:x val="-3.1570342725075584E-2"/>
                  <c:y val="-3.107886324265862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{3731A616-26EA-4604-9602-D8CE6D85550D}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F5E-44C1-96E1-F90D096385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F5E-44C1-96E1-F90D096385FC}"/>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元利償還金の額は平成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年度に実施した魚島コミュニティプラント改修事業（辺地債）等の償還開始により前年度から増加しており、平成</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年度に実施した消防庁舎建設事業（合併特例債）や平成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年度に実施した海光園整備事業（辺地債）等の交付税算入率が高い起債の償還を終えたことに伴い、公債費における交付税措置分が減少したため、単年度実質公債費率は</a:t>
          </a:r>
          <a:r>
            <a:rPr kumimoji="1" lang="en-US" altLang="ja-JP" sz="1200">
              <a:latin typeface="ＭＳ ゴシック" pitchFamily="49" charset="-128"/>
              <a:ea typeface="ＭＳ ゴシック" pitchFamily="49" charset="-128"/>
            </a:rPr>
            <a:t>14.6</a:t>
          </a:r>
          <a:r>
            <a:rPr kumimoji="1" lang="ja-JP" altLang="en-US" sz="1200">
              <a:latin typeface="ＭＳ ゴシック" pitchFamily="49" charset="-128"/>
              <a:ea typeface="ＭＳ ゴシック" pitchFamily="49" charset="-128"/>
            </a:rPr>
            <a:t>％と前年度比</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ポイントの上昇となり、３か年平均も</a:t>
          </a:r>
          <a:r>
            <a:rPr kumimoji="1" lang="en-US" altLang="ja-JP" sz="1200">
              <a:latin typeface="ＭＳ ゴシック" pitchFamily="49" charset="-128"/>
              <a:ea typeface="ＭＳ ゴシック" pitchFamily="49" charset="-128"/>
            </a:rPr>
            <a:t>13.3</a:t>
          </a:r>
          <a:r>
            <a:rPr kumimoji="1" lang="ja-JP" altLang="en-US" sz="1200">
              <a:latin typeface="ＭＳ ゴシック" pitchFamily="49" charset="-128"/>
              <a:ea typeface="ＭＳ ゴシック" pitchFamily="49" charset="-128"/>
            </a:rPr>
            <a:t>％と</a:t>
          </a:r>
          <a:r>
            <a:rPr kumimoji="1" lang="en-US" altLang="ja-JP" sz="1200">
              <a:latin typeface="ＭＳ ゴシック" pitchFamily="49" charset="-128"/>
              <a:ea typeface="ＭＳ ゴシック" pitchFamily="49" charset="-128"/>
            </a:rPr>
            <a:t>0.4</a:t>
          </a:r>
          <a:r>
            <a:rPr kumimoji="1" lang="ja-JP" altLang="en-US" sz="1200">
              <a:latin typeface="ＭＳ ゴシック" pitchFamily="49" charset="-128"/>
              <a:ea typeface="ＭＳ ゴシック" pitchFamily="49" charset="-128"/>
            </a:rPr>
            <a:t>ポイント上昇している。　</a:t>
          </a:r>
        </a:p>
        <a:p>
          <a:r>
            <a:rPr kumimoji="1" lang="ja-JP" altLang="en-US" sz="1200">
              <a:latin typeface="ＭＳ ゴシック" pitchFamily="49" charset="-128"/>
              <a:ea typeface="ＭＳ ゴシック" pitchFamily="49" charset="-128"/>
            </a:rPr>
            <a:t>　合併後に実施した情報通信基盤整備事業等の大型普通建設事業の償還を徐々に終えていることもあり、令和元年度をピークに元利償還金等は減少傾向にある。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a:t>
          </a:r>
          <a:r>
            <a:rPr kumimoji="1" lang="en-US" altLang="ja-JP" sz="1400">
              <a:latin typeface="ＭＳ ゴシック" pitchFamily="49" charset="-128"/>
              <a:ea typeface="ＭＳ ゴシック" pitchFamily="49" charset="-128"/>
            </a:rPr>
            <a:t>29.7</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ポイントの低下となった。これは、地方債現在高の減や財政調整基金の積立を行ったことによる充当可能基金の増加が主な要因である。</a:t>
          </a:r>
        </a:p>
        <a:p>
          <a:r>
            <a:rPr kumimoji="1" lang="ja-JP" altLang="en-US" sz="1400">
              <a:latin typeface="ＭＳ ゴシック" pitchFamily="49" charset="-128"/>
              <a:ea typeface="ＭＳ ゴシック" pitchFamily="49" charset="-128"/>
            </a:rPr>
            <a:t>　今後は普通交付税の減額や臨時財政対策債発行可能額の減額が懸念され、比率の上昇が想定されることから、施設の統廃合・組織再編による人件費の削減や徹底した経費削減等により、数値の上昇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財政調整基金及びその他特定目的基金（ふるさと整備基金・森林環境譲与税基金）の積み立て等により、基金全体としては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財政調整基金と減債基金を合わせると約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千万円で、適正範囲（標準財政規模の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％）で基金残高を確保しているが、公共施設の更新等による大型事業や大規模災害などの不測の事態に備えて、今後も一定の金額の確保に努める。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ふるさと整備基金・・・・ふるさとの振興を円滑かつ効果的に行う経費の財源に充てることを目的としている。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地域振興基金・・・・・・町民の連帯の強化又は地域振興に要する経費の財源に充てることを目的としている。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ふるさと振興基金・・・・行政の広域化の要請に対処し、効率化と均衡のある発展を促進するため今治地区広域市町村圏の振興に関する施策の推進を図る経費の財源に充てることを目的としている。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水と土保全基金・・・・・土地改良施設の公益的機能を有効に発揮し、集落住民の共同活動を促進する経費の財源に充てることを目的としている。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森林環境譲与税基金・・・森林の整備及びその促進に関する施策の支援等を図る経費の財源に充てることを目的としている。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ふるさと整備基金は、ふるさと振興に係る事業の推進により７百万円取り崩したが、寄付金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森林環境譲与税基金は、森林環境整備等に係る事業の推進により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百万円取り崩したが、配分額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ふるさと整備基金は、ふるさと振興事業を推進するため、引き続き財源として活用する。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地域振興基金は、合併特例債の償還に合わせ、毎年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百万円を地域振興事業の財源に充てる予定。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義務的経費の増加等に伴う財源不足の補填のため、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百万円の取り崩しがあったものの、前年度決算に基づく剰余金を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は、前年度決算に基づく剰余金の積立を行ったことにより基金は増加したものの、景気の変動等による税収の減少や自然災害など不測の事態に備えるため、組織改革や業務改善による人件費の抑制、公共施設等の統廃合による物件費・公債費の縮減に努め、標準財政規模の１０％を下回らない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前年度同額となっており、基金の預金利息を積み立てた以外に増減はない。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は徐々に減少していくものの、一般会計歳出総額に占める負担割合は高い傾向にあり、財源確保のための基金取崩しが続く見込みであるが、財政の健全な運営に資するため、標準財政規模の５％を下回らない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D7ECB7-6E1E-41D5-85BF-B91CA211E0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20A9995-3CF9-47E4-B57B-2774188181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9B83774-EFA1-4AE0-80F8-456EEF30EAF3}"/>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BB94DBA-FD36-4BD3-A679-7D537DADB15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A4063BD-8FAE-411C-BEB5-AE0EC55E102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FD9D03D-3F10-4BA5-8DBD-19FFD84A3E2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F69729B-B6B7-4FCE-B51D-B4A3D8D3CE1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388A2C3-C212-4337-A3FF-AEB7DA6E138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435DB78-3EC6-4F10-A273-CDC3E421FD3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8325E40-58CE-4B80-A4F2-4CF2C068668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1656D27-9D59-4A2C-B917-1F3502AC2D3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9807210-8A39-4C10-9E02-C367B8737DEA}"/>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6,283
6,032
30.38
6,614,693
6,469,444
71,989
4,055,693
9,004,016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D51661E-9B87-4755-A862-4E8A84E0D2EB}"/>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73B57C4-DF5F-439F-9E8A-5AD92DD1C787}"/>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CF9B398-86B6-480B-A313-F36D9452BBB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D3194AC-372D-413D-B945-543DCA57087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4DCFE9A-67FE-4B9A-BFC0-99A0C217ECEA}"/>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4C2F7BE-99EA-415D-B33F-D9AD0187A45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1A58190-F8A1-4D83-862F-8775A6796BA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107D3C3-95F4-4533-A15C-78F85431E9C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41329D6-459D-4EC6-9E8A-B93AD8C2EF4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EEE328D-E9B4-451B-97A0-51300FC0E00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B863C8B-7711-4599-AF89-D3F2203F064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1E91C98-5591-4467-B543-101D5F571D5A}"/>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F7127B1-9561-4676-918D-9172DD38A16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3045D20-CC05-4FB0-A50F-94443B38370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0DE9F51-BC5C-4CAC-AA85-21DB7ED2798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00331A5-888B-4478-A044-B61086DF9FC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E2D5FC8-8EB3-4A76-AEC0-347E915F33B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8CEDDEF-F97E-40D4-83EF-0A08E97914C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3F8D43F-BB75-41CA-BEFF-232D545FCE3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0B263D3-BC7C-4709-B029-EB709D59A62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56B0CB1E-3648-4537-AFA0-088C39665B30}"/>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282146F-7E78-4AB8-BFFC-8F829545719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9BD9101-885A-43F6-8F86-8807931B1FB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84AAE7C-EEFB-4D5C-B910-3308D7FB3EA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99B2A9B-FB8A-45D3-8C3D-E257B14AD09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D3A94E9-37D3-4712-A17E-D6B83A7DCAF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9974511-4AFE-4E16-AEE0-AC6D4E3FA76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0C2378C-2562-43F3-9959-83217511240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E9C38D1-9F2F-49A2-8A40-D3EEA0077D9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B81E6AE-B1E7-493D-8BFB-24E4A06A6CE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C4F62BF-7A88-4A53-B94F-5E4E8B0A86E3}"/>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4BC372C-FA1E-4A49-B6E2-CAF859197A5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3733AEC-BF48-4A80-9586-2F80DFDBE96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4775371-0CD6-42E2-BA22-506F0EEDEC3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8571C24-78E6-41F7-99FE-D7BD0B0208A8}"/>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有形固定資産減価償却率は全国平均よりも低く、建物の老朽化は進んでいない</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岩城橋開通（令和３年度）に伴い</a:t>
          </a:r>
          <a:r>
            <a:rPr kumimoji="1" lang="ja-JP" altLang="en-US" sz="1100" b="0" i="0" baseline="0">
              <a:solidFill>
                <a:schemeClr val="dk1"/>
              </a:solidFill>
              <a:effectLst/>
              <a:latin typeface="+mn-lt"/>
              <a:ea typeface="+mn-ea"/>
              <a:cs typeface="+mn-cs"/>
            </a:rPr>
            <a:t>実施した</a:t>
          </a:r>
          <a:r>
            <a:rPr kumimoji="1" lang="ja-JP" altLang="ja-JP" sz="1100" b="0" i="0" baseline="0">
              <a:solidFill>
                <a:schemeClr val="dk1"/>
              </a:solidFill>
              <a:effectLst/>
              <a:latin typeface="+mn-lt"/>
              <a:ea typeface="+mn-ea"/>
              <a:cs typeface="+mn-cs"/>
            </a:rPr>
            <a:t>公共施設のあり方</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検討</a:t>
          </a:r>
          <a:r>
            <a:rPr kumimoji="1" lang="ja-JP" altLang="en-US" sz="1100" b="0" i="0" baseline="0">
              <a:solidFill>
                <a:schemeClr val="dk1"/>
              </a:solidFill>
              <a:effectLst/>
              <a:latin typeface="+mn-lt"/>
              <a:ea typeface="+mn-ea"/>
              <a:cs typeface="+mn-cs"/>
            </a:rPr>
            <a:t>が令和５年度に終了した。</a:t>
          </a:r>
          <a:r>
            <a:rPr kumimoji="1" lang="ja-JP" altLang="ja-JP" sz="1100" b="0" i="0" baseline="0">
              <a:solidFill>
                <a:schemeClr val="dk1"/>
              </a:solidFill>
              <a:effectLst/>
              <a:latin typeface="+mn-lt"/>
              <a:ea typeface="+mn-ea"/>
              <a:cs typeface="+mn-cs"/>
            </a:rPr>
            <a:t>令和４年３月に改訂した公共施設等総合管理計画に基づき、さらなる公共施設の適正管理に努める。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0A0B1AB-0DBE-4A20-AD50-9641CF110DF6}"/>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3DB0E0E-41FD-4F6C-ABA6-0CD785C61863}"/>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B728630-957F-40DF-92B1-80868296621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3357905E-44F5-4B4A-BBAE-A1EAB12B62D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814345B8-7DA7-4159-8681-43BC6DEC5E03}"/>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ABCEACE-14FD-453B-88F1-C0319C497E7D}"/>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8E6D426D-CEFE-427E-B1DF-17F2340EBF24}"/>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AED7F87C-AD9F-4892-ADBF-2112A51236B1}"/>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DB3B6604-D50F-446C-AEEA-9482AD108E27}"/>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CF33CD4-A856-4918-AE85-A5FF4FA5C6B6}"/>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2F38A5A5-27C2-442D-811A-DA4F9FD3F5DD}"/>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8ED65E49-F29B-450B-A677-265514E9650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24563F3C-A46C-4167-856F-70F6537B458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3DFD1B8-63A1-4DE9-A8DA-DD673C706A7E}"/>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3" name="直線コネクタ 62">
          <a:extLst>
            <a:ext uri="{FF2B5EF4-FFF2-40B4-BE49-F238E27FC236}">
              <a16:creationId xmlns:a16="http://schemas.microsoft.com/office/drawing/2014/main" id="{63B23B4B-AF74-4295-85DF-3C874EBB449B}"/>
            </a:ext>
          </a:extLst>
        </xdr:cNvPr>
        <xdr:cNvCxnSpPr/>
      </xdr:nvCxnSpPr>
      <xdr:spPr>
        <a:xfrm flipV="1">
          <a:off x="4760595" y="4535551"/>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4" name="有形固定資産減価償却率最小値テキスト">
          <a:extLst>
            <a:ext uri="{FF2B5EF4-FFF2-40B4-BE49-F238E27FC236}">
              <a16:creationId xmlns:a16="http://schemas.microsoft.com/office/drawing/2014/main" id="{02351308-601E-459A-B6D4-89D34083760C}"/>
            </a:ext>
          </a:extLst>
        </xdr:cNvPr>
        <xdr:cNvSpPr txBox="1"/>
      </xdr:nvSpPr>
      <xdr:spPr>
        <a:xfrm>
          <a:off x="4813300" y="567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5" name="直線コネクタ 64">
          <a:extLst>
            <a:ext uri="{FF2B5EF4-FFF2-40B4-BE49-F238E27FC236}">
              <a16:creationId xmlns:a16="http://schemas.microsoft.com/office/drawing/2014/main" id="{89B38545-417F-4DA5-89AC-A8CAE2B83DB2}"/>
            </a:ext>
          </a:extLst>
        </xdr:cNvPr>
        <xdr:cNvCxnSpPr/>
      </xdr:nvCxnSpPr>
      <xdr:spPr>
        <a:xfrm>
          <a:off x="4673600" y="567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6" name="有形固定資産減価償却率最大値テキスト">
          <a:extLst>
            <a:ext uri="{FF2B5EF4-FFF2-40B4-BE49-F238E27FC236}">
              <a16:creationId xmlns:a16="http://schemas.microsoft.com/office/drawing/2014/main" id="{33A27175-1E2A-4E2B-B9E5-F20E0C38254B}"/>
            </a:ext>
          </a:extLst>
        </xdr:cNvPr>
        <xdr:cNvSpPr txBox="1"/>
      </xdr:nvSpPr>
      <xdr:spPr>
        <a:xfrm>
          <a:off x="4813300" y="43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7" name="直線コネクタ 66">
          <a:extLst>
            <a:ext uri="{FF2B5EF4-FFF2-40B4-BE49-F238E27FC236}">
              <a16:creationId xmlns:a16="http://schemas.microsoft.com/office/drawing/2014/main" id="{97419DF8-E05D-44E9-BF7F-45536B237596}"/>
            </a:ext>
          </a:extLst>
        </xdr:cNvPr>
        <xdr:cNvCxnSpPr/>
      </xdr:nvCxnSpPr>
      <xdr:spPr>
        <a:xfrm>
          <a:off x="4673600" y="4535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68" name="有形固定資産減価償却率平均値テキスト">
          <a:extLst>
            <a:ext uri="{FF2B5EF4-FFF2-40B4-BE49-F238E27FC236}">
              <a16:creationId xmlns:a16="http://schemas.microsoft.com/office/drawing/2014/main" id="{7C9866B0-82DF-4DC3-9D82-E31B85B60CC9}"/>
            </a:ext>
          </a:extLst>
        </xdr:cNvPr>
        <xdr:cNvSpPr txBox="1"/>
      </xdr:nvSpPr>
      <xdr:spPr>
        <a:xfrm>
          <a:off x="4813300" y="5125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69" name="フローチャート: 判断 68">
          <a:extLst>
            <a:ext uri="{FF2B5EF4-FFF2-40B4-BE49-F238E27FC236}">
              <a16:creationId xmlns:a16="http://schemas.microsoft.com/office/drawing/2014/main" id="{956E0DC9-DCC0-490E-866F-D710612A5CE7}"/>
            </a:ext>
          </a:extLst>
        </xdr:cNvPr>
        <xdr:cNvSpPr/>
      </xdr:nvSpPr>
      <xdr:spPr>
        <a:xfrm>
          <a:off x="4711700" y="51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0" name="フローチャート: 判断 69">
          <a:extLst>
            <a:ext uri="{FF2B5EF4-FFF2-40B4-BE49-F238E27FC236}">
              <a16:creationId xmlns:a16="http://schemas.microsoft.com/office/drawing/2014/main" id="{39329B51-830A-4913-97AA-C4F1DB737D67}"/>
            </a:ext>
          </a:extLst>
        </xdr:cNvPr>
        <xdr:cNvSpPr/>
      </xdr:nvSpPr>
      <xdr:spPr>
        <a:xfrm>
          <a:off x="40005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1" name="フローチャート: 判断 70">
          <a:extLst>
            <a:ext uri="{FF2B5EF4-FFF2-40B4-BE49-F238E27FC236}">
              <a16:creationId xmlns:a16="http://schemas.microsoft.com/office/drawing/2014/main" id="{8AD9B562-867A-4A5E-B291-7B98C5ED85A7}"/>
            </a:ext>
          </a:extLst>
        </xdr:cNvPr>
        <xdr:cNvSpPr/>
      </xdr:nvSpPr>
      <xdr:spPr>
        <a:xfrm>
          <a:off x="3238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2" name="フローチャート: 判断 71">
          <a:extLst>
            <a:ext uri="{FF2B5EF4-FFF2-40B4-BE49-F238E27FC236}">
              <a16:creationId xmlns:a16="http://schemas.microsoft.com/office/drawing/2014/main" id="{95D84E7C-79B3-4678-A2A8-B8514A5C7A0A}"/>
            </a:ext>
          </a:extLst>
        </xdr:cNvPr>
        <xdr:cNvSpPr/>
      </xdr:nvSpPr>
      <xdr:spPr>
        <a:xfrm>
          <a:off x="2476500" y="50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71579801-D014-4793-9D0B-C6F1492C6FC7}"/>
            </a:ext>
          </a:extLst>
        </xdr:cNvPr>
        <xdr:cNvSpPr/>
      </xdr:nvSpPr>
      <xdr:spPr>
        <a:xfrm>
          <a:off x="1714500" y="502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B7FE44B3-1F7A-4E60-8908-A1EA9AF828D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C8ED047-2194-482C-BC04-D90048F7D47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DB555E3-57FA-4442-9684-F3ABB5E0D88B}"/>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10769AA-1E0B-42F3-97F7-E40806F77333}"/>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A088832-BADA-4896-9D8F-04BDF1ED39C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68453</xdr:rowOff>
    </xdr:from>
    <xdr:to>
      <xdr:col>23</xdr:col>
      <xdr:colOff>136525</xdr:colOff>
      <xdr:row>28</xdr:row>
      <xdr:rowOff>170053</xdr:rowOff>
    </xdr:to>
    <xdr:sp macro="" textlink="">
      <xdr:nvSpPr>
        <xdr:cNvPr id="79" name="楕円 78">
          <a:extLst>
            <a:ext uri="{FF2B5EF4-FFF2-40B4-BE49-F238E27FC236}">
              <a16:creationId xmlns:a16="http://schemas.microsoft.com/office/drawing/2014/main" id="{4D81BF4E-C8CB-4D97-A1AC-B778451EF81A}"/>
            </a:ext>
          </a:extLst>
        </xdr:cNvPr>
        <xdr:cNvSpPr/>
      </xdr:nvSpPr>
      <xdr:spPr>
        <a:xfrm>
          <a:off x="4711700" y="486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91330</xdr:rowOff>
    </xdr:from>
    <xdr:ext cx="405111" cy="259045"/>
    <xdr:sp macro="" textlink="">
      <xdr:nvSpPr>
        <xdr:cNvPr id="80" name="有形固定資産減価償却率該当値テキスト">
          <a:extLst>
            <a:ext uri="{FF2B5EF4-FFF2-40B4-BE49-F238E27FC236}">
              <a16:creationId xmlns:a16="http://schemas.microsoft.com/office/drawing/2014/main" id="{D0C4ABCA-701B-4E5F-A6C8-AA08FCE12A26}"/>
            </a:ext>
          </a:extLst>
        </xdr:cNvPr>
        <xdr:cNvSpPr txBox="1"/>
      </xdr:nvSpPr>
      <xdr:spPr>
        <a:xfrm>
          <a:off x="4813300" y="4720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31750</xdr:rowOff>
    </xdr:from>
    <xdr:to>
      <xdr:col>19</xdr:col>
      <xdr:colOff>187325</xdr:colOff>
      <xdr:row>28</xdr:row>
      <xdr:rowOff>133350</xdr:rowOff>
    </xdr:to>
    <xdr:sp macro="" textlink="">
      <xdr:nvSpPr>
        <xdr:cNvPr id="81" name="楕円 80">
          <a:extLst>
            <a:ext uri="{FF2B5EF4-FFF2-40B4-BE49-F238E27FC236}">
              <a16:creationId xmlns:a16="http://schemas.microsoft.com/office/drawing/2014/main" id="{6E5B83E7-3D0A-4070-BB24-B0DBA236B36B}"/>
            </a:ext>
          </a:extLst>
        </xdr:cNvPr>
        <xdr:cNvSpPr/>
      </xdr:nvSpPr>
      <xdr:spPr>
        <a:xfrm>
          <a:off x="4000500" y="48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82550</xdr:rowOff>
    </xdr:from>
    <xdr:to>
      <xdr:col>23</xdr:col>
      <xdr:colOff>85725</xdr:colOff>
      <xdr:row>28</xdr:row>
      <xdr:rowOff>119253</xdr:rowOff>
    </xdr:to>
    <xdr:cxnSp macro="">
      <xdr:nvCxnSpPr>
        <xdr:cNvPr id="82" name="直線コネクタ 81">
          <a:extLst>
            <a:ext uri="{FF2B5EF4-FFF2-40B4-BE49-F238E27FC236}">
              <a16:creationId xmlns:a16="http://schemas.microsoft.com/office/drawing/2014/main" id="{4086E0C4-270B-41D5-AA60-91A7F182DD79}"/>
            </a:ext>
          </a:extLst>
        </xdr:cNvPr>
        <xdr:cNvCxnSpPr/>
      </xdr:nvCxnSpPr>
      <xdr:spPr>
        <a:xfrm>
          <a:off x="4051300" y="4883150"/>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170815</xdr:rowOff>
    </xdr:from>
    <xdr:to>
      <xdr:col>15</xdr:col>
      <xdr:colOff>187325</xdr:colOff>
      <xdr:row>28</xdr:row>
      <xdr:rowOff>100965</xdr:rowOff>
    </xdr:to>
    <xdr:sp macro="" textlink="">
      <xdr:nvSpPr>
        <xdr:cNvPr id="83" name="楕円 82">
          <a:extLst>
            <a:ext uri="{FF2B5EF4-FFF2-40B4-BE49-F238E27FC236}">
              <a16:creationId xmlns:a16="http://schemas.microsoft.com/office/drawing/2014/main" id="{E9D9362F-6FE3-49FC-952F-23A7175D07E9}"/>
            </a:ext>
          </a:extLst>
        </xdr:cNvPr>
        <xdr:cNvSpPr/>
      </xdr:nvSpPr>
      <xdr:spPr>
        <a:xfrm>
          <a:off x="3238500" y="47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50165</xdr:rowOff>
    </xdr:from>
    <xdr:to>
      <xdr:col>19</xdr:col>
      <xdr:colOff>136525</xdr:colOff>
      <xdr:row>28</xdr:row>
      <xdr:rowOff>82550</xdr:rowOff>
    </xdr:to>
    <xdr:cxnSp macro="">
      <xdr:nvCxnSpPr>
        <xdr:cNvPr id="84" name="直線コネクタ 83">
          <a:extLst>
            <a:ext uri="{FF2B5EF4-FFF2-40B4-BE49-F238E27FC236}">
              <a16:creationId xmlns:a16="http://schemas.microsoft.com/office/drawing/2014/main" id="{2514DDD6-C578-4B2E-B546-212FDB230A9B}"/>
            </a:ext>
          </a:extLst>
        </xdr:cNvPr>
        <xdr:cNvCxnSpPr/>
      </xdr:nvCxnSpPr>
      <xdr:spPr>
        <a:xfrm>
          <a:off x="3289300" y="485076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144907</xdr:rowOff>
    </xdr:from>
    <xdr:to>
      <xdr:col>11</xdr:col>
      <xdr:colOff>187325</xdr:colOff>
      <xdr:row>28</xdr:row>
      <xdr:rowOff>75057</xdr:rowOff>
    </xdr:to>
    <xdr:sp macro="" textlink="">
      <xdr:nvSpPr>
        <xdr:cNvPr id="85" name="楕円 84">
          <a:extLst>
            <a:ext uri="{FF2B5EF4-FFF2-40B4-BE49-F238E27FC236}">
              <a16:creationId xmlns:a16="http://schemas.microsoft.com/office/drawing/2014/main" id="{08DE52D0-58D6-4C2C-9595-A18F22759D18}"/>
            </a:ext>
          </a:extLst>
        </xdr:cNvPr>
        <xdr:cNvSpPr/>
      </xdr:nvSpPr>
      <xdr:spPr>
        <a:xfrm>
          <a:off x="2476500" y="47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24257</xdr:rowOff>
    </xdr:from>
    <xdr:to>
      <xdr:col>15</xdr:col>
      <xdr:colOff>136525</xdr:colOff>
      <xdr:row>28</xdr:row>
      <xdr:rowOff>50165</xdr:rowOff>
    </xdr:to>
    <xdr:cxnSp macro="">
      <xdr:nvCxnSpPr>
        <xdr:cNvPr id="86" name="直線コネクタ 85">
          <a:extLst>
            <a:ext uri="{FF2B5EF4-FFF2-40B4-BE49-F238E27FC236}">
              <a16:creationId xmlns:a16="http://schemas.microsoft.com/office/drawing/2014/main" id="{000C5869-1333-41CA-BB6B-5EF9A5F0F647}"/>
            </a:ext>
          </a:extLst>
        </xdr:cNvPr>
        <xdr:cNvCxnSpPr/>
      </xdr:nvCxnSpPr>
      <xdr:spPr>
        <a:xfrm>
          <a:off x="2527300" y="4824857"/>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112522</xdr:rowOff>
    </xdr:from>
    <xdr:to>
      <xdr:col>7</xdr:col>
      <xdr:colOff>187325</xdr:colOff>
      <xdr:row>28</xdr:row>
      <xdr:rowOff>42672</xdr:rowOff>
    </xdr:to>
    <xdr:sp macro="" textlink="">
      <xdr:nvSpPr>
        <xdr:cNvPr id="87" name="楕円 86">
          <a:extLst>
            <a:ext uri="{FF2B5EF4-FFF2-40B4-BE49-F238E27FC236}">
              <a16:creationId xmlns:a16="http://schemas.microsoft.com/office/drawing/2014/main" id="{EA9EB7DA-5AA8-4D94-851A-F8C7B32CEC86}"/>
            </a:ext>
          </a:extLst>
        </xdr:cNvPr>
        <xdr:cNvSpPr/>
      </xdr:nvSpPr>
      <xdr:spPr>
        <a:xfrm>
          <a:off x="1714500" y="47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163322</xdr:rowOff>
    </xdr:from>
    <xdr:to>
      <xdr:col>11</xdr:col>
      <xdr:colOff>136525</xdr:colOff>
      <xdr:row>28</xdr:row>
      <xdr:rowOff>24257</xdr:rowOff>
    </xdr:to>
    <xdr:cxnSp macro="">
      <xdr:nvCxnSpPr>
        <xdr:cNvPr id="88" name="直線コネクタ 87">
          <a:extLst>
            <a:ext uri="{FF2B5EF4-FFF2-40B4-BE49-F238E27FC236}">
              <a16:creationId xmlns:a16="http://schemas.microsoft.com/office/drawing/2014/main" id="{242A8143-2A7A-40E7-9C54-D2C9FA00B829}"/>
            </a:ext>
          </a:extLst>
        </xdr:cNvPr>
        <xdr:cNvCxnSpPr/>
      </xdr:nvCxnSpPr>
      <xdr:spPr>
        <a:xfrm>
          <a:off x="1765300" y="479247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89" name="n_1aveValue有形固定資産減価償却率">
          <a:extLst>
            <a:ext uri="{FF2B5EF4-FFF2-40B4-BE49-F238E27FC236}">
              <a16:creationId xmlns:a16="http://schemas.microsoft.com/office/drawing/2014/main" id="{33B44960-6924-40A6-AEFB-4514096AE385}"/>
            </a:ext>
          </a:extLst>
        </xdr:cNvPr>
        <xdr:cNvSpPr txBox="1"/>
      </xdr:nvSpPr>
      <xdr:spPr>
        <a:xfrm>
          <a:off x="3836044" y="522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0" name="n_2aveValue有形固定資産減価償却率">
          <a:extLst>
            <a:ext uri="{FF2B5EF4-FFF2-40B4-BE49-F238E27FC236}">
              <a16:creationId xmlns:a16="http://schemas.microsoft.com/office/drawing/2014/main" id="{06D5D4B5-2C5D-4113-8BCB-FFC2F356CCCD}"/>
            </a:ext>
          </a:extLst>
        </xdr:cNvPr>
        <xdr:cNvSpPr txBox="1"/>
      </xdr:nvSpPr>
      <xdr:spPr>
        <a:xfrm>
          <a:off x="3086744" y="517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91" name="n_3aveValue有形固定資産減価償却率">
          <a:extLst>
            <a:ext uri="{FF2B5EF4-FFF2-40B4-BE49-F238E27FC236}">
              <a16:creationId xmlns:a16="http://schemas.microsoft.com/office/drawing/2014/main" id="{755CE9C0-51CE-4E51-A800-2F36E361AC68}"/>
            </a:ext>
          </a:extLst>
        </xdr:cNvPr>
        <xdr:cNvSpPr txBox="1"/>
      </xdr:nvSpPr>
      <xdr:spPr>
        <a:xfrm>
          <a:off x="2324744" y="5147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92" name="n_4aveValue有形固定資産減価償却率">
          <a:extLst>
            <a:ext uri="{FF2B5EF4-FFF2-40B4-BE49-F238E27FC236}">
              <a16:creationId xmlns:a16="http://schemas.microsoft.com/office/drawing/2014/main" id="{97E61F82-7F92-4299-A316-383EF7B4A313}"/>
            </a:ext>
          </a:extLst>
        </xdr:cNvPr>
        <xdr:cNvSpPr txBox="1"/>
      </xdr:nvSpPr>
      <xdr:spPr>
        <a:xfrm>
          <a:off x="1562744" y="511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149877</xdr:rowOff>
    </xdr:from>
    <xdr:ext cx="405111" cy="259045"/>
    <xdr:sp macro="" textlink="">
      <xdr:nvSpPr>
        <xdr:cNvPr id="93" name="n_1mainValue有形固定資産減価償却率">
          <a:extLst>
            <a:ext uri="{FF2B5EF4-FFF2-40B4-BE49-F238E27FC236}">
              <a16:creationId xmlns:a16="http://schemas.microsoft.com/office/drawing/2014/main" id="{68C96756-0FB6-4CE3-9057-475CCBAB590E}"/>
            </a:ext>
          </a:extLst>
        </xdr:cNvPr>
        <xdr:cNvSpPr txBox="1"/>
      </xdr:nvSpPr>
      <xdr:spPr>
        <a:xfrm>
          <a:off x="3836044" y="46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117492</xdr:rowOff>
    </xdr:from>
    <xdr:ext cx="405111" cy="259045"/>
    <xdr:sp macro="" textlink="">
      <xdr:nvSpPr>
        <xdr:cNvPr id="94" name="n_2mainValue有形固定資産減価償却率">
          <a:extLst>
            <a:ext uri="{FF2B5EF4-FFF2-40B4-BE49-F238E27FC236}">
              <a16:creationId xmlns:a16="http://schemas.microsoft.com/office/drawing/2014/main" id="{EB53143E-8558-427C-B2CA-F6B8570BEB74}"/>
            </a:ext>
          </a:extLst>
        </xdr:cNvPr>
        <xdr:cNvSpPr txBox="1"/>
      </xdr:nvSpPr>
      <xdr:spPr>
        <a:xfrm>
          <a:off x="3086744" y="45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91584</xdr:rowOff>
    </xdr:from>
    <xdr:ext cx="405111" cy="259045"/>
    <xdr:sp macro="" textlink="">
      <xdr:nvSpPr>
        <xdr:cNvPr id="95" name="n_3mainValue有形固定資産減価償却率">
          <a:extLst>
            <a:ext uri="{FF2B5EF4-FFF2-40B4-BE49-F238E27FC236}">
              <a16:creationId xmlns:a16="http://schemas.microsoft.com/office/drawing/2014/main" id="{98A5624D-A4E5-400E-908D-3934330BA2A6}"/>
            </a:ext>
          </a:extLst>
        </xdr:cNvPr>
        <xdr:cNvSpPr txBox="1"/>
      </xdr:nvSpPr>
      <xdr:spPr>
        <a:xfrm>
          <a:off x="2324744" y="454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59199</xdr:rowOff>
    </xdr:from>
    <xdr:ext cx="405111" cy="259045"/>
    <xdr:sp macro="" textlink="">
      <xdr:nvSpPr>
        <xdr:cNvPr id="96" name="n_4mainValue有形固定資産減価償却率">
          <a:extLst>
            <a:ext uri="{FF2B5EF4-FFF2-40B4-BE49-F238E27FC236}">
              <a16:creationId xmlns:a16="http://schemas.microsoft.com/office/drawing/2014/main" id="{7987CF98-865E-48F1-8355-8611F8E2C7DB}"/>
            </a:ext>
          </a:extLst>
        </xdr:cNvPr>
        <xdr:cNvSpPr txBox="1"/>
      </xdr:nvSpPr>
      <xdr:spPr>
        <a:xfrm>
          <a:off x="1562744" y="45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3BC0512-6500-4236-827C-17D89A9F8ADF}"/>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760B345D-CEE1-4A5B-9C22-414FC1E102C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BC644095-2AA2-4EE7-A78B-1A79DA0D2351}"/>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81FF28E5-03D1-4D7A-83A3-CA8A4D6730A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C8C518B3-C3DE-4C22-9F55-29F90F89B0A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BA1C9FD5-63D0-4B1C-B42A-E643AB9B30A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6461D6DD-0863-4215-BE01-F1820A87A92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91435485-FB54-475B-BE5F-48CD380719C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985255E6-41B1-470D-9D59-1CEFAB3409F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5E270327-422B-47F1-8E7F-ACF444127224}"/>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E1EC21F7-AAED-4BDF-B462-8BCE5DB5371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39F6E39-A3B7-4643-BE66-16307A2F716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2B9369BD-5BAC-4BBD-AF86-7AEACD515E98}"/>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普通会計での公債費の構成比は高い状況が続いているが、償還は進んでいるため、地方債残高は</a:t>
          </a:r>
          <a:r>
            <a:rPr kumimoji="1" lang="ja-JP" altLang="en-US" sz="1100" b="0" i="0" baseline="0">
              <a:solidFill>
                <a:schemeClr val="dk1"/>
              </a:solidFill>
              <a:effectLst/>
              <a:latin typeface="+mn-lt"/>
              <a:ea typeface="+mn-ea"/>
              <a:cs typeface="+mn-cs"/>
            </a:rPr>
            <a:t>年々</a:t>
          </a:r>
          <a:r>
            <a:rPr kumimoji="1" lang="ja-JP" altLang="ja-JP" sz="1100" b="0" i="0" baseline="0">
              <a:solidFill>
                <a:schemeClr val="dk1"/>
              </a:solidFill>
              <a:effectLst/>
              <a:latin typeface="+mn-lt"/>
              <a:ea typeface="+mn-ea"/>
              <a:cs typeface="+mn-cs"/>
            </a:rPr>
            <a:t>減少し</a:t>
          </a:r>
          <a:r>
            <a:rPr kumimoji="1" lang="ja-JP" altLang="en-US" sz="1100" b="0" i="0" baseline="0">
              <a:solidFill>
                <a:schemeClr val="dk1"/>
              </a:solidFill>
              <a:effectLst/>
              <a:latin typeface="+mn-lt"/>
              <a:ea typeface="+mn-ea"/>
              <a:cs typeface="+mn-cs"/>
            </a:rPr>
            <a:t>ている。</a:t>
          </a:r>
          <a:r>
            <a:rPr kumimoji="1" lang="ja-JP" altLang="ja-JP" sz="1100" b="0" i="0" baseline="0">
              <a:solidFill>
                <a:schemeClr val="dk1"/>
              </a:solidFill>
              <a:effectLst/>
              <a:latin typeface="+mn-lt"/>
              <a:ea typeface="+mn-ea"/>
              <a:cs typeface="+mn-cs"/>
            </a:rPr>
            <a:t>将来的な負担は軽減されているが、依然として類似団体平均を上回っているため、今後も地方債の借入額と残高のバランスを見ながら、公債費の削減に努める。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9DBE1B49-D8F9-4711-88A0-372B9687702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9E4D01EF-177B-48DE-8616-3A31BE5896C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166AFF41-3BBA-4560-8591-9F39791F3E1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C91DB72A-E7A7-4D1B-90C0-C9627B420FC5}"/>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CCE3EE90-2636-4848-8E49-A7B490193EB7}"/>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ACE3D86A-36BA-4B27-882A-737DEF723582}"/>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DD8329F1-77A6-459E-8939-4B03DEA87201}"/>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9BCEE308-18E6-410E-A231-0E71BBD26416}"/>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A3AB430E-663B-4C3D-BE39-8764D2298242}"/>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FC316B08-2837-49D7-895F-AA7794E18C6C}"/>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F737E2F3-7D7E-4886-9A60-5078BCFABA8F}"/>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D204020A-170F-4FED-88CB-7F3E0BE6AA11}"/>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3C3CA75E-01FE-4ECC-8A1A-E146C60E11F9}"/>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E0A4F330-E734-45FD-A115-5504936792B2}"/>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7F33D7C2-EB44-4AFD-90F3-AF4733EF5223}"/>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EB19A0FD-A0C5-4AE8-AC59-9512E442423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C604FE7-242C-4F5A-B1A3-8B7EAA08F62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27" name="直線コネクタ 126">
          <a:extLst>
            <a:ext uri="{FF2B5EF4-FFF2-40B4-BE49-F238E27FC236}">
              <a16:creationId xmlns:a16="http://schemas.microsoft.com/office/drawing/2014/main" id="{C98191D1-A263-417C-9628-789F42BD0F4D}"/>
            </a:ext>
          </a:extLst>
        </xdr:cNvPr>
        <xdr:cNvCxnSpPr/>
      </xdr:nvCxnSpPr>
      <xdr:spPr>
        <a:xfrm flipV="1">
          <a:off x="14793595" y="4489903"/>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28" name="債務償還比率最小値テキスト">
          <a:extLst>
            <a:ext uri="{FF2B5EF4-FFF2-40B4-BE49-F238E27FC236}">
              <a16:creationId xmlns:a16="http://schemas.microsoft.com/office/drawing/2014/main" id="{368D932C-4691-4BC2-A5B6-AC233B52C779}"/>
            </a:ext>
          </a:extLst>
        </xdr:cNvPr>
        <xdr:cNvSpPr txBox="1"/>
      </xdr:nvSpPr>
      <xdr:spPr>
        <a:xfrm>
          <a:off x="14846300" y="59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29" name="直線コネクタ 128">
          <a:extLst>
            <a:ext uri="{FF2B5EF4-FFF2-40B4-BE49-F238E27FC236}">
              <a16:creationId xmlns:a16="http://schemas.microsoft.com/office/drawing/2014/main" id="{260E60FD-19B9-43BD-AE2C-BD0B22CC2391}"/>
            </a:ext>
          </a:extLst>
        </xdr:cNvPr>
        <xdr:cNvCxnSpPr/>
      </xdr:nvCxnSpPr>
      <xdr:spPr>
        <a:xfrm>
          <a:off x="14706600" y="597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51B04412-7C4B-4AEC-A784-1FC36A208E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1C0E6305-6B21-4C70-8078-106EFB995A1D}"/>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32" name="債務償還比率平均値テキスト">
          <a:extLst>
            <a:ext uri="{FF2B5EF4-FFF2-40B4-BE49-F238E27FC236}">
              <a16:creationId xmlns:a16="http://schemas.microsoft.com/office/drawing/2014/main" id="{567D37BF-0C2D-4932-A781-E25D0EA29AE5}"/>
            </a:ext>
          </a:extLst>
        </xdr:cNvPr>
        <xdr:cNvSpPr txBox="1"/>
      </xdr:nvSpPr>
      <xdr:spPr>
        <a:xfrm>
          <a:off x="14846300" y="480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3" name="フローチャート: 判断 132">
          <a:extLst>
            <a:ext uri="{FF2B5EF4-FFF2-40B4-BE49-F238E27FC236}">
              <a16:creationId xmlns:a16="http://schemas.microsoft.com/office/drawing/2014/main" id="{B31D6CF1-814B-42C5-92F0-090AF8D5EF8D}"/>
            </a:ext>
          </a:extLst>
        </xdr:cNvPr>
        <xdr:cNvSpPr/>
      </xdr:nvSpPr>
      <xdr:spPr>
        <a:xfrm>
          <a:off x="14744700" y="49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34" name="フローチャート: 判断 133">
          <a:extLst>
            <a:ext uri="{FF2B5EF4-FFF2-40B4-BE49-F238E27FC236}">
              <a16:creationId xmlns:a16="http://schemas.microsoft.com/office/drawing/2014/main" id="{473AF216-F0B4-4E84-9598-EA1954A2D15E}"/>
            </a:ext>
          </a:extLst>
        </xdr:cNvPr>
        <xdr:cNvSpPr/>
      </xdr:nvSpPr>
      <xdr:spPr>
        <a:xfrm>
          <a:off x="14033500" y="493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5" name="フローチャート: 判断 134">
          <a:extLst>
            <a:ext uri="{FF2B5EF4-FFF2-40B4-BE49-F238E27FC236}">
              <a16:creationId xmlns:a16="http://schemas.microsoft.com/office/drawing/2014/main" id="{5A3DDD21-50E3-47B8-9455-6A34E583FDCA}"/>
            </a:ext>
          </a:extLst>
        </xdr:cNvPr>
        <xdr:cNvSpPr/>
      </xdr:nvSpPr>
      <xdr:spPr>
        <a:xfrm>
          <a:off x="13271500" y="51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36" name="フローチャート: 判断 135">
          <a:extLst>
            <a:ext uri="{FF2B5EF4-FFF2-40B4-BE49-F238E27FC236}">
              <a16:creationId xmlns:a16="http://schemas.microsoft.com/office/drawing/2014/main" id="{5E1B59A6-E71A-43A5-A8A6-CCB0B2F36EDF}"/>
            </a:ext>
          </a:extLst>
        </xdr:cNvPr>
        <xdr:cNvSpPr/>
      </xdr:nvSpPr>
      <xdr:spPr>
        <a:xfrm>
          <a:off x="12509500" y="51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37" name="フローチャート: 判断 136">
          <a:extLst>
            <a:ext uri="{FF2B5EF4-FFF2-40B4-BE49-F238E27FC236}">
              <a16:creationId xmlns:a16="http://schemas.microsoft.com/office/drawing/2014/main" id="{0A0FDA29-C6CD-42F5-9B91-D7094AED5EB4}"/>
            </a:ext>
          </a:extLst>
        </xdr:cNvPr>
        <xdr:cNvSpPr/>
      </xdr:nvSpPr>
      <xdr:spPr>
        <a:xfrm>
          <a:off x="11747500" y="515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D4B4F36-22C3-4B57-BC31-31C52CFADE6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A64C89F-E550-4E7B-A147-970981BADC8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9A8061F-7B73-4204-A96E-A10E63787BC3}"/>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0AD2C25-3FB4-4803-8724-E6ECC52A39A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52C9872-C631-4538-A24B-60D68A2B34D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44622</xdr:rowOff>
    </xdr:from>
    <xdr:to>
      <xdr:col>76</xdr:col>
      <xdr:colOff>73025</xdr:colOff>
      <xdr:row>30</xdr:row>
      <xdr:rowOff>146222</xdr:rowOff>
    </xdr:to>
    <xdr:sp macro="" textlink="">
      <xdr:nvSpPr>
        <xdr:cNvPr id="143" name="楕円 142">
          <a:extLst>
            <a:ext uri="{FF2B5EF4-FFF2-40B4-BE49-F238E27FC236}">
              <a16:creationId xmlns:a16="http://schemas.microsoft.com/office/drawing/2014/main" id="{38CF8343-9BF5-41B8-BC4E-94796D6A4B10}"/>
            </a:ext>
          </a:extLst>
        </xdr:cNvPr>
        <xdr:cNvSpPr/>
      </xdr:nvSpPr>
      <xdr:spPr>
        <a:xfrm>
          <a:off x="14744700" y="518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23049</xdr:rowOff>
    </xdr:from>
    <xdr:ext cx="469744" cy="259045"/>
    <xdr:sp macro="" textlink="">
      <xdr:nvSpPr>
        <xdr:cNvPr id="144" name="債務償還比率該当値テキスト">
          <a:extLst>
            <a:ext uri="{FF2B5EF4-FFF2-40B4-BE49-F238E27FC236}">
              <a16:creationId xmlns:a16="http://schemas.microsoft.com/office/drawing/2014/main" id="{27CE382A-2457-4F48-AE24-C13F7129266E}"/>
            </a:ext>
          </a:extLst>
        </xdr:cNvPr>
        <xdr:cNvSpPr txBox="1"/>
      </xdr:nvSpPr>
      <xdr:spPr>
        <a:xfrm>
          <a:off x="14846300" y="5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48478</xdr:rowOff>
    </xdr:from>
    <xdr:to>
      <xdr:col>72</xdr:col>
      <xdr:colOff>123825</xdr:colOff>
      <xdr:row>30</xdr:row>
      <xdr:rowOff>150078</xdr:rowOff>
    </xdr:to>
    <xdr:sp macro="" textlink="">
      <xdr:nvSpPr>
        <xdr:cNvPr id="145" name="楕円 144">
          <a:extLst>
            <a:ext uri="{FF2B5EF4-FFF2-40B4-BE49-F238E27FC236}">
              <a16:creationId xmlns:a16="http://schemas.microsoft.com/office/drawing/2014/main" id="{94734C0F-D395-4B4A-85C0-D0ADCC3B1761}"/>
            </a:ext>
          </a:extLst>
        </xdr:cNvPr>
        <xdr:cNvSpPr/>
      </xdr:nvSpPr>
      <xdr:spPr>
        <a:xfrm>
          <a:off x="14033500" y="519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95422</xdr:rowOff>
    </xdr:from>
    <xdr:to>
      <xdr:col>76</xdr:col>
      <xdr:colOff>22225</xdr:colOff>
      <xdr:row>30</xdr:row>
      <xdr:rowOff>99278</xdr:rowOff>
    </xdr:to>
    <xdr:cxnSp macro="">
      <xdr:nvCxnSpPr>
        <xdr:cNvPr id="146" name="直線コネクタ 145">
          <a:extLst>
            <a:ext uri="{FF2B5EF4-FFF2-40B4-BE49-F238E27FC236}">
              <a16:creationId xmlns:a16="http://schemas.microsoft.com/office/drawing/2014/main" id="{6D3C2770-122A-4F75-BFD8-950624619734}"/>
            </a:ext>
          </a:extLst>
        </xdr:cNvPr>
        <xdr:cNvCxnSpPr/>
      </xdr:nvCxnSpPr>
      <xdr:spPr>
        <a:xfrm flipV="1">
          <a:off x="14084300" y="5238922"/>
          <a:ext cx="7112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57304</xdr:rowOff>
    </xdr:from>
    <xdr:to>
      <xdr:col>68</xdr:col>
      <xdr:colOff>123825</xdr:colOff>
      <xdr:row>31</xdr:row>
      <xdr:rowOff>158904</xdr:rowOff>
    </xdr:to>
    <xdr:sp macro="" textlink="">
      <xdr:nvSpPr>
        <xdr:cNvPr id="147" name="楕円 146">
          <a:extLst>
            <a:ext uri="{FF2B5EF4-FFF2-40B4-BE49-F238E27FC236}">
              <a16:creationId xmlns:a16="http://schemas.microsoft.com/office/drawing/2014/main" id="{BCB435EC-2888-404A-BFBA-678310D24636}"/>
            </a:ext>
          </a:extLst>
        </xdr:cNvPr>
        <xdr:cNvSpPr/>
      </xdr:nvSpPr>
      <xdr:spPr>
        <a:xfrm>
          <a:off x="13271500" y="537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99278</xdr:rowOff>
    </xdr:from>
    <xdr:to>
      <xdr:col>72</xdr:col>
      <xdr:colOff>73025</xdr:colOff>
      <xdr:row>31</xdr:row>
      <xdr:rowOff>108104</xdr:rowOff>
    </xdr:to>
    <xdr:cxnSp macro="">
      <xdr:nvCxnSpPr>
        <xdr:cNvPr id="148" name="直線コネクタ 147">
          <a:extLst>
            <a:ext uri="{FF2B5EF4-FFF2-40B4-BE49-F238E27FC236}">
              <a16:creationId xmlns:a16="http://schemas.microsoft.com/office/drawing/2014/main" id="{4E1699CC-B9F7-457F-B5A8-77FCE2095CB9}"/>
            </a:ext>
          </a:extLst>
        </xdr:cNvPr>
        <xdr:cNvCxnSpPr/>
      </xdr:nvCxnSpPr>
      <xdr:spPr>
        <a:xfrm flipV="1">
          <a:off x="13322300" y="5242778"/>
          <a:ext cx="762000" cy="18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129631</xdr:rowOff>
    </xdr:from>
    <xdr:to>
      <xdr:col>64</xdr:col>
      <xdr:colOff>123825</xdr:colOff>
      <xdr:row>32</xdr:row>
      <xdr:rowOff>59781</xdr:rowOff>
    </xdr:to>
    <xdr:sp macro="" textlink="">
      <xdr:nvSpPr>
        <xdr:cNvPr id="149" name="楕円 148">
          <a:extLst>
            <a:ext uri="{FF2B5EF4-FFF2-40B4-BE49-F238E27FC236}">
              <a16:creationId xmlns:a16="http://schemas.microsoft.com/office/drawing/2014/main" id="{3F2F541B-90D1-4E69-B1D6-6ADC04223BAE}"/>
            </a:ext>
          </a:extLst>
        </xdr:cNvPr>
        <xdr:cNvSpPr/>
      </xdr:nvSpPr>
      <xdr:spPr>
        <a:xfrm>
          <a:off x="12509500" y="54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108104</xdr:rowOff>
    </xdr:from>
    <xdr:to>
      <xdr:col>68</xdr:col>
      <xdr:colOff>73025</xdr:colOff>
      <xdr:row>32</xdr:row>
      <xdr:rowOff>8981</xdr:rowOff>
    </xdr:to>
    <xdr:cxnSp macro="">
      <xdr:nvCxnSpPr>
        <xdr:cNvPr id="150" name="直線コネクタ 149">
          <a:extLst>
            <a:ext uri="{FF2B5EF4-FFF2-40B4-BE49-F238E27FC236}">
              <a16:creationId xmlns:a16="http://schemas.microsoft.com/office/drawing/2014/main" id="{4EEE4E76-6C51-4610-BB32-9AE7DDD78BD2}"/>
            </a:ext>
          </a:extLst>
        </xdr:cNvPr>
        <xdr:cNvCxnSpPr/>
      </xdr:nvCxnSpPr>
      <xdr:spPr>
        <a:xfrm flipV="1">
          <a:off x="12560300" y="5423054"/>
          <a:ext cx="762000" cy="7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119144</xdr:rowOff>
    </xdr:from>
    <xdr:to>
      <xdr:col>60</xdr:col>
      <xdr:colOff>123825</xdr:colOff>
      <xdr:row>32</xdr:row>
      <xdr:rowOff>49294</xdr:rowOff>
    </xdr:to>
    <xdr:sp macro="" textlink="">
      <xdr:nvSpPr>
        <xdr:cNvPr id="151" name="楕円 150">
          <a:extLst>
            <a:ext uri="{FF2B5EF4-FFF2-40B4-BE49-F238E27FC236}">
              <a16:creationId xmlns:a16="http://schemas.microsoft.com/office/drawing/2014/main" id="{DF6507FA-2762-4A3D-AC60-BE8C4A352F7C}"/>
            </a:ext>
          </a:extLst>
        </xdr:cNvPr>
        <xdr:cNvSpPr/>
      </xdr:nvSpPr>
      <xdr:spPr>
        <a:xfrm>
          <a:off x="11747500" y="54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169944</xdr:rowOff>
    </xdr:from>
    <xdr:to>
      <xdr:col>64</xdr:col>
      <xdr:colOff>73025</xdr:colOff>
      <xdr:row>32</xdr:row>
      <xdr:rowOff>8981</xdr:rowOff>
    </xdr:to>
    <xdr:cxnSp macro="">
      <xdr:nvCxnSpPr>
        <xdr:cNvPr id="152" name="直線コネクタ 151">
          <a:extLst>
            <a:ext uri="{FF2B5EF4-FFF2-40B4-BE49-F238E27FC236}">
              <a16:creationId xmlns:a16="http://schemas.microsoft.com/office/drawing/2014/main" id="{197453EA-4D65-4689-9826-E1314AFF5CFF}"/>
            </a:ext>
          </a:extLst>
        </xdr:cNvPr>
        <xdr:cNvCxnSpPr/>
      </xdr:nvCxnSpPr>
      <xdr:spPr>
        <a:xfrm>
          <a:off x="11798300" y="5484894"/>
          <a:ext cx="762000" cy="1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53" name="n_1aveValue債務償還比率">
          <a:extLst>
            <a:ext uri="{FF2B5EF4-FFF2-40B4-BE49-F238E27FC236}">
              <a16:creationId xmlns:a16="http://schemas.microsoft.com/office/drawing/2014/main" id="{8AADC95A-1998-4353-9248-17E44BC98957}"/>
            </a:ext>
          </a:extLst>
        </xdr:cNvPr>
        <xdr:cNvSpPr txBox="1"/>
      </xdr:nvSpPr>
      <xdr:spPr>
        <a:xfrm>
          <a:off x="13836727" y="471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4" name="n_2aveValue債務償還比率">
          <a:extLst>
            <a:ext uri="{FF2B5EF4-FFF2-40B4-BE49-F238E27FC236}">
              <a16:creationId xmlns:a16="http://schemas.microsoft.com/office/drawing/2014/main" id="{B1EFA969-FE3F-47AC-B2C8-926F53BA3728}"/>
            </a:ext>
          </a:extLst>
        </xdr:cNvPr>
        <xdr:cNvSpPr txBox="1"/>
      </xdr:nvSpPr>
      <xdr:spPr>
        <a:xfrm>
          <a:off x="13087427" y="488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55" name="n_3aveValue債務償還比率">
          <a:extLst>
            <a:ext uri="{FF2B5EF4-FFF2-40B4-BE49-F238E27FC236}">
              <a16:creationId xmlns:a16="http://schemas.microsoft.com/office/drawing/2014/main" id="{DF4C50C7-FCE1-4FBB-A289-E11564B11760}"/>
            </a:ext>
          </a:extLst>
        </xdr:cNvPr>
        <xdr:cNvSpPr txBox="1"/>
      </xdr:nvSpPr>
      <xdr:spPr>
        <a:xfrm>
          <a:off x="12325427" y="49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6" name="n_4aveValue債務償還比率">
          <a:extLst>
            <a:ext uri="{FF2B5EF4-FFF2-40B4-BE49-F238E27FC236}">
              <a16:creationId xmlns:a16="http://schemas.microsoft.com/office/drawing/2014/main" id="{61BD6477-2A90-4B65-9FB7-124E14D52076}"/>
            </a:ext>
          </a:extLst>
        </xdr:cNvPr>
        <xdr:cNvSpPr txBox="1"/>
      </xdr:nvSpPr>
      <xdr:spPr>
        <a:xfrm>
          <a:off x="11563427" y="492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141205</xdr:rowOff>
    </xdr:from>
    <xdr:ext cx="469744" cy="259045"/>
    <xdr:sp macro="" textlink="">
      <xdr:nvSpPr>
        <xdr:cNvPr id="157" name="n_1mainValue債務償還比率">
          <a:extLst>
            <a:ext uri="{FF2B5EF4-FFF2-40B4-BE49-F238E27FC236}">
              <a16:creationId xmlns:a16="http://schemas.microsoft.com/office/drawing/2014/main" id="{580C5A53-A3DD-4E79-A6FE-D3CB11F62B77}"/>
            </a:ext>
          </a:extLst>
        </xdr:cNvPr>
        <xdr:cNvSpPr txBox="1"/>
      </xdr:nvSpPr>
      <xdr:spPr>
        <a:xfrm>
          <a:off x="13836727" y="528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150031</xdr:rowOff>
    </xdr:from>
    <xdr:ext cx="469744" cy="259045"/>
    <xdr:sp macro="" textlink="">
      <xdr:nvSpPr>
        <xdr:cNvPr id="158" name="n_2mainValue債務償還比率">
          <a:extLst>
            <a:ext uri="{FF2B5EF4-FFF2-40B4-BE49-F238E27FC236}">
              <a16:creationId xmlns:a16="http://schemas.microsoft.com/office/drawing/2014/main" id="{19B102FE-AB98-40A9-94F3-0B585A3A8B27}"/>
            </a:ext>
          </a:extLst>
        </xdr:cNvPr>
        <xdr:cNvSpPr txBox="1"/>
      </xdr:nvSpPr>
      <xdr:spPr>
        <a:xfrm>
          <a:off x="13087427" y="546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50908</xdr:rowOff>
    </xdr:from>
    <xdr:ext cx="469744" cy="259045"/>
    <xdr:sp macro="" textlink="">
      <xdr:nvSpPr>
        <xdr:cNvPr id="159" name="n_3mainValue債務償還比率">
          <a:extLst>
            <a:ext uri="{FF2B5EF4-FFF2-40B4-BE49-F238E27FC236}">
              <a16:creationId xmlns:a16="http://schemas.microsoft.com/office/drawing/2014/main" id="{BD5F0BD3-8502-45F5-8995-E0CA9EC963EF}"/>
            </a:ext>
          </a:extLst>
        </xdr:cNvPr>
        <xdr:cNvSpPr txBox="1"/>
      </xdr:nvSpPr>
      <xdr:spPr>
        <a:xfrm>
          <a:off x="12325427" y="553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40421</xdr:rowOff>
    </xdr:from>
    <xdr:ext cx="469744" cy="259045"/>
    <xdr:sp macro="" textlink="">
      <xdr:nvSpPr>
        <xdr:cNvPr id="160" name="n_4mainValue債務償還比率">
          <a:extLst>
            <a:ext uri="{FF2B5EF4-FFF2-40B4-BE49-F238E27FC236}">
              <a16:creationId xmlns:a16="http://schemas.microsoft.com/office/drawing/2014/main" id="{CCB8E42E-2FC1-499F-B7BB-7C6B34ED0064}"/>
            </a:ext>
          </a:extLst>
        </xdr:cNvPr>
        <xdr:cNvSpPr txBox="1"/>
      </xdr:nvSpPr>
      <xdr:spPr>
        <a:xfrm>
          <a:off x="11563427" y="552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AD897B9-F916-4303-8CA6-1DEBB6D3E88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FEE6946-0D02-4294-B586-59AA5D04B5F4}"/>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1090C2E-6606-4DFC-B9CD-0AD08470930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1CF163E-4C24-4864-A8CD-1BB13DB63A92}"/>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64AC4008-9F1E-45CB-B2D5-EFD62B00F381}"/>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B716458-263B-48AC-8FFA-96873BE21F3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38545BE-A3E9-4E4D-A12F-5C6B3C81345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E51502C-EC26-46A1-B52C-9D0800331AE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0CB131D-CEAC-4482-912B-C1F2BD8E755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8A1D54-3CEE-485A-A94D-6906FA15AB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F62AB1-8228-481F-8CBE-E24EE30E41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498F25-1279-4187-BAF6-9654C205D7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E90201-2A1D-4F95-8D71-647CE595DC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4686550-85C6-493D-8DB7-68A9B7E2BA0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D9BF3D4-B4A1-434C-B164-CDA15FAB04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1890D8D-E044-4270-9D8A-D288DF85F4F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6,283
6,032
30.38
6,614,693
6,469,444
71,989
4,055,693
9,004,016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EE56ED-249A-4084-B8E8-09037127C96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A182107-4987-4DA4-A5FE-C65DD0C731E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36B5AB-64EC-4364-A7E5-A04FC74A9E8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C2D9BF-92E2-459F-9483-0577BBAED4B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E1A64A-2390-4B2B-B541-E82836EAE07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651A4FE-3F62-4188-9D9F-7C3528D5AD8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C987FA1-163B-4B7D-A029-7E22FA13F3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87FA39F-B6BB-4459-90EC-ABE2638E44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6C148D-D63B-4173-A9A0-9CDA5A1E94B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DECE9A-62EE-49F0-887D-208F8CBE912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D2AD75A-D7AA-4C15-BC11-74FE7BEF71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E779B90-B8FF-4CB1-8125-CE9AC63A8CB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73837CD-257F-4D62-8666-41A699AD6F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FA52E4-E349-4B51-88BE-75004986483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AEFDD6-EEA4-4624-9512-35F0BE6A240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A6FF655-571B-4529-9D30-C2055922C0C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205748-4F14-4491-A14E-C68F9D2C121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E6454F-036A-4F9C-A132-C1DD036DBA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B581DD8-6234-4430-A59B-9A4FE1134E6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A31471-0FDE-49F9-B9F4-9135179095A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60D97C2-6991-4021-A432-4FC42C384F8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DB4D16-C1EF-4BEF-B99F-2155DB4E3F7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0B3FB5F-65D8-4703-A072-85CA5435091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5C13088-6561-4473-831A-B637B2FBC26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82FEAB0-33A0-43B8-9BB1-4218AEF8A39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CC6D86-A597-41B8-85E9-AFEE10A484A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07A283-BD5A-4D22-9DA7-3F358E50E3E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7EBA015-E050-400C-93A6-CBBE2DC7553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6E107C-0171-4D1E-8695-9227391170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1BC5AA1-BD13-43E1-A23C-4635532817E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982C408-3BC2-418D-A7CB-FC43E27AE64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4CBA62A-6724-4A3F-AB53-DCE27579783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7AB8BFB-BA86-4E09-8D55-6B2EF08FFE9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E6F0033-E003-40D1-B0B6-7BE72446607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78047B4-34C1-44E1-A22D-C6D725730E2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8A5A5AB-4D1E-42C9-A00B-B8A334C5CC6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EBC2C92-7CBC-4CCF-97FA-1D7E440CF02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9B6F05C-7BB8-4568-96F6-B40894871D6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CD2E129-0BA5-402E-804B-70AABA7598E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9E041EF-84A3-486A-B597-69554550D9F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301D8FD-A3C6-40DD-B0B5-00F25D7DEEF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53AA3E2-8E48-44C3-A27D-182C8763501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8B7C7B0-8840-41AD-A116-4B796EB6881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F6B8CD3-308D-4E2A-83B8-BC29C4318E7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9F7D146-DBA9-4895-A255-83BE36E0592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CBC1D0A-C2ED-419E-B33A-22B46D8366A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27A0757F-A617-4105-98D7-14CC3D973A32}"/>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A0C70C05-EA56-4CCD-AEC1-91D9CB198CD7}"/>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6FA0CF40-DC13-4B1D-A0CB-8BAECA7E66CB}"/>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839F2B8A-A929-42C3-802D-590B8CD2DD5D}"/>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4090134F-B2BE-476E-BBF4-534364761216}"/>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D37D5459-2315-4389-8B6C-B2EDD15453C4}"/>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5FBB0A12-372F-436D-BC45-90A1D2D6EFEA}"/>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84A6ECE6-7F92-4CF0-BF65-B8B635F80C6B}"/>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25FD7E53-1788-400F-8AD5-F605FD1822CA}"/>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CD3E8B3A-FDDC-4A29-9ED3-B75BB54440EE}"/>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F6D49C36-974B-4F06-AA08-BBFC2EB22655}"/>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ABA005C-55A6-44C9-9472-84E46A0A8E0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9583183-450F-4F8F-B38B-1BA9C03B5FB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731E991-BFA1-4BCE-9D05-6BCDC4D73C0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8C29877-D80C-4E3A-BC27-1477A9CE1A6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4699C4F-FEE4-4415-9D70-F236BA93A41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4" name="楕円 73">
          <a:extLst>
            <a:ext uri="{FF2B5EF4-FFF2-40B4-BE49-F238E27FC236}">
              <a16:creationId xmlns:a16="http://schemas.microsoft.com/office/drawing/2014/main" id="{E251DE2B-4932-44B0-9C48-97919332AB3B}"/>
            </a:ext>
          </a:extLst>
        </xdr:cNvPr>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128287</xdr:rowOff>
    </xdr:from>
    <xdr:ext cx="405111" cy="259045"/>
    <xdr:sp macro="" textlink="">
      <xdr:nvSpPr>
        <xdr:cNvPr id="75" name="【道路】&#10;有形固定資産減価償却率該当値テキスト">
          <a:extLst>
            <a:ext uri="{FF2B5EF4-FFF2-40B4-BE49-F238E27FC236}">
              <a16:creationId xmlns:a16="http://schemas.microsoft.com/office/drawing/2014/main" id="{BFFD6774-29D2-4020-BE1C-5C740A5D63F7}"/>
            </a:ext>
          </a:extLst>
        </xdr:cNvPr>
        <xdr:cNvSpPr txBox="1"/>
      </xdr:nvSpPr>
      <xdr:spPr>
        <a:xfrm>
          <a:off x="4673600"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xdr:rowOff>
    </xdr:from>
    <xdr:to>
      <xdr:col>20</xdr:col>
      <xdr:colOff>38100</xdr:colOff>
      <xdr:row>37</xdr:row>
      <xdr:rowOff>104140</xdr:rowOff>
    </xdr:to>
    <xdr:sp macro="" textlink="">
      <xdr:nvSpPr>
        <xdr:cNvPr id="76" name="楕円 75">
          <a:extLst>
            <a:ext uri="{FF2B5EF4-FFF2-40B4-BE49-F238E27FC236}">
              <a16:creationId xmlns:a16="http://schemas.microsoft.com/office/drawing/2014/main" id="{8A839519-6EE4-494F-8106-1600FFA4BA38}"/>
            </a:ext>
          </a:extLst>
        </xdr:cNvPr>
        <xdr:cNvSpPr/>
      </xdr:nvSpPr>
      <xdr:spPr>
        <a:xfrm>
          <a:off x="3746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53340</xdr:rowOff>
    </xdr:from>
    <xdr:to>
      <xdr:col>24</xdr:col>
      <xdr:colOff>63500</xdr:colOff>
      <xdr:row>37</xdr:row>
      <xdr:rowOff>156210</xdr:rowOff>
    </xdr:to>
    <xdr:cxnSp macro="">
      <xdr:nvCxnSpPr>
        <xdr:cNvPr id="77" name="直線コネクタ 76">
          <a:extLst>
            <a:ext uri="{FF2B5EF4-FFF2-40B4-BE49-F238E27FC236}">
              <a16:creationId xmlns:a16="http://schemas.microsoft.com/office/drawing/2014/main" id="{80F2E807-D12B-4F74-B72B-D634366300B1}"/>
            </a:ext>
          </a:extLst>
        </xdr:cNvPr>
        <xdr:cNvCxnSpPr/>
      </xdr:nvCxnSpPr>
      <xdr:spPr>
        <a:xfrm>
          <a:off x="3797300" y="639699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xdr:rowOff>
    </xdr:from>
    <xdr:to>
      <xdr:col>15</xdr:col>
      <xdr:colOff>101600</xdr:colOff>
      <xdr:row>37</xdr:row>
      <xdr:rowOff>102507</xdr:rowOff>
    </xdr:to>
    <xdr:sp macro="" textlink="">
      <xdr:nvSpPr>
        <xdr:cNvPr id="78" name="楕円 77">
          <a:extLst>
            <a:ext uri="{FF2B5EF4-FFF2-40B4-BE49-F238E27FC236}">
              <a16:creationId xmlns:a16="http://schemas.microsoft.com/office/drawing/2014/main" id="{BBF7EF5E-B69C-4F7C-8930-944D998604B8}"/>
            </a:ext>
          </a:extLst>
        </xdr:cNvPr>
        <xdr:cNvSpPr/>
      </xdr:nvSpPr>
      <xdr:spPr>
        <a:xfrm>
          <a:off x="2857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51707</xdr:rowOff>
    </xdr:from>
    <xdr:to>
      <xdr:col>19</xdr:col>
      <xdr:colOff>177800</xdr:colOff>
      <xdr:row>37</xdr:row>
      <xdr:rowOff>53340</xdr:rowOff>
    </xdr:to>
    <xdr:cxnSp macro="">
      <xdr:nvCxnSpPr>
        <xdr:cNvPr id="79" name="直線コネクタ 78">
          <a:extLst>
            <a:ext uri="{FF2B5EF4-FFF2-40B4-BE49-F238E27FC236}">
              <a16:creationId xmlns:a16="http://schemas.microsoft.com/office/drawing/2014/main" id="{685F3D49-D760-429D-ABC0-14226AAC4E44}"/>
            </a:ext>
          </a:extLst>
        </xdr:cNvPr>
        <xdr:cNvCxnSpPr/>
      </xdr:nvCxnSpPr>
      <xdr:spPr>
        <a:xfrm>
          <a:off x="2908300" y="639535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164193</xdr:rowOff>
    </xdr:from>
    <xdr:to>
      <xdr:col>10</xdr:col>
      <xdr:colOff>165100</xdr:colOff>
      <xdr:row>37</xdr:row>
      <xdr:rowOff>94343</xdr:rowOff>
    </xdr:to>
    <xdr:sp macro="" textlink="">
      <xdr:nvSpPr>
        <xdr:cNvPr id="80" name="楕円 79">
          <a:extLst>
            <a:ext uri="{FF2B5EF4-FFF2-40B4-BE49-F238E27FC236}">
              <a16:creationId xmlns:a16="http://schemas.microsoft.com/office/drawing/2014/main" id="{0AABACF2-9C54-4547-880E-1B1BF2B7AF99}"/>
            </a:ext>
          </a:extLst>
        </xdr:cNvPr>
        <xdr:cNvSpPr/>
      </xdr:nvSpPr>
      <xdr:spPr>
        <a:xfrm>
          <a:off x="1968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43543</xdr:rowOff>
    </xdr:from>
    <xdr:to>
      <xdr:col>15</xdr:col>
      <xdr:colOff>50800</xdr:colOff>
      <xdr:row>37</xdr:row>
      <xdr:rowOff>51707</xdr:rowOff>
    </xdr:to>
    <xdr:cxnSp macro="">
      <xdr:nvCxnSpPr>
        <xdr:cNvPr id="81" name="直線コネクタ 80">
          <a:extLst>
            <a:ext uri="{FF2B5EF4-FFF2-40B4-BE49-F238E27FC236}">
              <a16:creationId xmlns:a16="http://schemas.microsoft.com/office/drawing/2014/main" id="{A5D00B00-0523-4B78-AFA1-48323A72DB19}"/>
            </a:ext>
          </a:extLst>
        </xdr:cNvPr>
        <xdr:cNvCxnSpPr/>
      </xdr:nvCxnSpPr>
      <xdr:spPr>
        <a:xfrm>
          <a:off x="2019300" y="638719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28666</xdr:rowOff>
    </xdr:from>
    <xdr:to>
      <xdr:col>6</xdr:col>
      <xdr:colOff>38100</xdr:colOff>
      <xdr:row>37</xdr:row>
      <xdr:rowOff>130266</xdr:rowOff>
    </xdr:to>
    <xdr:sp macro="" textlink="">
      <xdr:nvSpPr>
        <xdr:cNvPr id="82" name="楕円 81">
          <a:extLst>
            <a:ext uri="{FF2B5EF4-FFF2-40B4-BE49-F238E27FC236}">
              <a16:creationId xmlns:a16="http://schemas.microsoft.com/office/drawing/2014/main" id="{005C276C-51C4-4740-8838-9DB080899737}"/>
            </a:ext>
          </a:extLst>
        </xdr:cNvPr>
        <xdr:cNvSpPr/>
      </xdr:nvSpPr>
      <xdr:spPr>
        <a:xfrm>
          <a:off x="10795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43543</xdr:rowOff>
    </xdr:from>
    <xdr:to>
      <xdr:col>10</xdr:col>
      <xdr:colOff>114300</xdr:colOff>
      <xdr:row>37</xdr:row>
      <xdr:rowOff>79466</xdr:rowOff>
    </xdr:to>
    <xdr:cxnSp macro="">
      <xdr:nvCxnSpPr>
        <xdr:cNvPr id="83" name="直線コネクタ 82">
          <a:extLst>
            <a:ext uri="{FF2B5EF4-FFF2-40B4-BE49-F238E27FC236}">
              <a16:creationId xmlns:a16="http://schemas.microsoft.com/office/drawing/2014/main" id="{11E36EAB-84C5-4777-9374-858395FF3D9C}"/>
            </a:ext>
          </a:extLst>
        </xdr:cNvPr>
        <xdr:cNvCxnSpPr/>
      </xdr:nvCxnSpPr>
      <xdr:spPr>
        <a:xfrm flipV="1">
          <a:off x="1130300" y="63871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61AF2BFC-B240-4350-BBEB-09B7657E4C7C}"/>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D122A62E-FC24-4CA4-8AA2-705C75316B9F}"/>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6" name="n_3aveValue【道路】&#10;有形固定資産減価償却率">
          <a:extLst>
            <a:ext uri="{FF2B5EF4-FFF2-40B4-BE49-F238E27FC236}">
              <a16:creationId xmlns:a16="http://schemas.microsoft.com/office/drawing/2014/main" id="{74A0564E-497D-4FAF-8F91-C74B1D1B2B59}"/>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87" name="n_4aveValue【道路】&#10;有形固定資産減価償却率">
          <a:extLst>
            <a:ext uri="{FF2B5EF4-FFF2-40B4-BE49-F238E27FC236}">
              <a16:creationId xmlns:a16="http://schemas.microsoft.com/office/drawing/2014/main" id="{2CD87216-BF1F-44EB-AD3A-CC676AA8B2B2}"/>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120667</xdr:rowOff>
    </xdr:from>
    <xdr:ext cx="405111" cy="259045"/>
    <xdr:sp macro="" textlink="">
      <xdr:nvSpPr>
        <xdr:cNvPr id="88" name="n_1mainValue【道路】&#10;有形固定資産減価償却率">
          <a:extLst>
            <a:ext uri="{FF2B5EF4-FFF2-40B4-BE49-F238E27FC236}">
              <a16:creationId xmlns:a16="http://schemas.microsoft.com/office/drawing/2014/main" id="{AA2FC1C1-19EC-4F73-ABAD-8AF56515A559}"/>
            </a:ext>
          </a:extLst>
        </xdr:cNvPr>
        <xdr:cNvSpPr txBox="1"/>
      </xdr:nvSpPr>
      <xdr:spPr>
        <a:xfrm>
          <a:off x="3582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119034</xdr:rowOff>
    </xdr:from>
    <xdr:ext cx="405111" cy="259045"/>
    <xdr:sp macro="" textlink="">
      <xdr:nvSpPr>
        <xdr:cNvPr id="89" name="n_2mainValue【道路】&#10;有形固定資産減価償却率">
          <a:extLst>
            <a:ext uri="{FF2B5EF4-FFF2-40B4-BE49-F238E27FC236}">
              <a16:creationId xmlns:a16="http://schemas.microsoft.com/office/drawing/2014/main" id="{2A28D3F5-06D6-4510-B44A-38998D421F59}"/>
            </a:ext>
          </a:extLst>
        </xdr:cNvPr>
        <xdr:cNvSpPr txBox="1"/>
      </xdr:nvSpPr>
      <xdr:spPr>
        <a:xfrm>
          <a:off x="2705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90" name="n_3mainValue【道路】&#10;有形固定資産減価償却率">
          <a:extLst>
            <a:ext uri="{FF2B5EF4-FFF2-40B4-BE49-F238E27FC236}">
              <a16:creationId xmlns:a16="http://schemas.microsoft.com/office/drawing/2014/main" id="{B0FCEF37-141B-4BB2-8E5D-C8D60A07DB84}"/>
            </a:ext>
          </a:extLst>
        </xdr:cNvPr>
        <xdr:cNvSpPr txBox="1"/>
      </xdr:nvSpPr>
      <xdr:spPr>
        <a:xfrm>
          <a:off x="1816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146793</xdr:rowOff>
    </xdr:from>
    <xdr:ext cx="405111" cy="259045"/>
    <xdr:sp macro="" textlink="">
      <xdr:nvSpPr>
        <xdr:cNvPr id="91" name="n_4mainValue【道路】&#10;有形固定資産減価償却率">
          <a:extLst>
            <a:ext uri="{FF2B5EF4-FFF2-40B4-BE49-F238E27FC236}">
              <a16:creationId xmlns:a16="http://schemas.microsoft.com/office/drawing/2014/main" id="{0AE6910E-BAF6-4C0F-B698-2322374F1C35}"/>
            </a:ext>
          </a:extLst>
        </xdr:cNvPr>
        <xdr:cNvSpPr txBox="1"/>
      </xdr:nvSpPr>
      <xdr:spPr>
        <a:xfrm>
          <a:off x="927744" y="614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6CFC790-A77B-49F1-80B6-82231234340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D001579-1E94-490F-8EAB-680D18B8FFC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8D71E50-42AE-460B-A6F2-12AD4F79005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4E786AE-6230-446E-A8D0-B73940A8DCD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BA39EC9-D03C-454B-9C86-DBF854676FD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FE65046-CA92-49E6-9C17-2085D904E79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F1C2163-DA30-4E44-AF40-F7EC4CCAA4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6CE0171-963F-4737-B2BD-665298C0A22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2EE3B7EE-3E9B-459B-A446-B580F4931C7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1837518-A418-4614-862C-4ECCC1F5658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C2C1FA02-E8E7-4059-85D1-CB69E300950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CAA4528C-037C-4363-83C1-80C9A966563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DFA817EC-7545-4031-9D49-A5A927684A2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5BF89886-36FB-4FE1-BBF4-529A91809022}"/>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1A3ACC0-FF43-4CBF-939A-6242B33F6D3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0943150E-FBCE-4785-9F4C-D34D11F8858E}"/>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84A8A3E8-D286-4A3A-AF9A-B8686008100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90A895EA-2C93-4EBC-A9F9-121DEBA82AB8}"/>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9F0A714-4806-4DA0-81DE-C3C49E988AF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752645FC-B56B-4AB0-AD5C-E389DDFBA00D}"/>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2DB97343-94AA-49A7-9986-3EA6AADBB4C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361A72BB-EB84-4EEA-A5D8-A784F2010D0D}"/>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7CD4C13-AEAC-4547-9103-0CCD65CE7FF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0D932178-D10C-47D9-9840-19D6B003479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7E310784-4A8C-4329-B7EC-31E9967E923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DCC7FCFE-5E1F-44C0-BDB2-17D659447CED}"/>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70C7078A-064D-4F16-8C07-FA899A8920D9}"/>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A22A6F6E-444E-44DC-93CF-E245E8A03089}"/>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42B228C3-85E5-4514-9BDF-9DF9AD58E8F8}"/>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8974B697-05E3-41AF-A132-3F6A7BE2A61B}"/>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637B07B3-6B1E-4320-AC4B-1C7F24DC1F65}"/>
            </a:ext>
          </a:extLst>
        </xdr:cNvPr>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88BD7A5F-416A-43A8-B1D2-964F6CFCB23B}"/>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5566957A-63C0-4484-AE5D-AD6B0ABAE413}"/>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AE27D307-B1A7-48CC-881D-656636072CE7}"/>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A7747F46-BE7E-49E9-A71C-A33912B15EF8}"/>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653CA8A8-C794-44C7-A0F1-F6BC8E4EE32A}"/>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C26A944-606E-41EE-8493-D7BD1E6BB22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161A467-FFA8-4511-AB89-E212266C3AD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63F8CA4-3D5D-45A5-BCBA-F4AC207D453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DEF14A2-4834-4A00-9BE0-B00702BFA48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80EAB1AB-7E8D-401F-BA27-EB3CA245D88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77308</xdr:rowOff>
    </xdr:from>
    <xdr:to>
      <xdr:col>55</xdr:col>
      <xdr:colOff>50800</xdr:colOff>
      <xdr:row>40</xdr:row>
      <xdr:rowOff>7458</xdr:rowOff>
    </xdr:to>
    <xdr:sp macro="" textlink="">
      <xdr:nvSpPr>
        <xdr:cNvPr id="133" name="楕円 132">
          <a:extLst>
            <a:ext uri="{FF2B5EF4-FFF2-40B4-BE49-F238E27FC236}">
              <a16:creationId xmlns:a16="http://schemas.microsoft.com/office/drawing/2014/main" id="{F8B9B6AB-26C5-4AA3-9E1D-3DDECC45484D}"/>
            </a:ext>
          </a:extLst>
        </xdr:cNvPr>
        <xdr:cNvSpPr/>
      </xdr:nvSpPr>
      <xdr:spPr>
        <a:xfrm>
          <a:off x="10426700" y="676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55735</xdr:rowOff>
    </xdr:from>
    <xdr:ext cx="534377" cy="259045"/>
    <xdr:sp macro="" textlink="">
      <xdr:nvSpPr>
        <xdr:cNvPr id="134" name="【道路】&#10;一人当たり延長該当値テキスト">
          <a:extLst>
            <a:ext uri="{FF2B5EF4-FFF2-40B4-BE49-F238E27FC236}">
              <a16:creationId xmlns:a16="http://schemas.microsoft.com/office/drawing/2014/main" id="{8E754E1A-519D-482C-9A57-934A11163981}"/>
            </a:ext>
          </a:extLst>
        </xdr:cNvPr>
        <xdr:cNvSpPr txBox="1"/>
      </xdr:nvSpPr>
      <xdr:spPr>
        <a:xfrm>
          <a:off x="10515600" y="674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93229</xdr:rowOff>
    </xdr:from>
    <xdr:to>
      <xdr:col>50</xdr:col>
      <xdr:colOff>165100</xdr:colOff>
      <xdr:row>40</xdr:row>
      <xdr:rowOff>23379</xdr:rowOff>
    </xdr:to>
    <xdr:sp macro="" textlink="">
      <xdr:nvSpPr>
        <xdr:cNvPr id="135" name="楕円 134">
          <a:extLst>
            <a:ext uri="{FF2B5EF4-FFF2-40B4-BE49-F238E27FC236}">
              <a16:creationId xmlns:a16="http://schemas.microsoft.com/office/drawing/2014/main" id="{ADA923EC-0D8C-4041-86AA-C1EAD077C0AA}"/>
            </a:ext>
          </a:extLst>
        </xdr:cNvPr>
        <xdr:cNvSpPr/>
      </xdr:nvSpPr>
      <xdr:spPr>
        <a:xfrm>
          <a:off x="9588500" y="677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128108</xdr:rowOff>
    </xdr:from>
    <xdr:to>
      <xdr:col>55</xdr:col>
      <xdr:colOff>0</xdr:colOff>
      <xdr:row>39</xdr:row>
      <xdr:rowOff>144029</xdr:rowOff>
    </xdr:to>
    <xdr:cxnSp macro="">
      <xdr:nvCxnSpPr>
        <xdr:cNvPr id="136" name="直線コネクタ 135">
          <a:extLst>
            <a:ext uri="{FF2B5EF4-FFF2-40B4-BE49-F238E27FC236}">
              <a16:creationId xmlns:a16="http://schemas.microsoft.com/office/drawing/2014/main" id="{5C14C97D-E2C6-437F-9E32-6802DC1650C7}"/>
            </a:ext>
          </a:extLst>
        </xdr:cNvPr>
        <xdr:cNvCxnSpPr/>
      </xdr:nvCxnSpPr>
      <xdr:spPr>
        <a:xfrm flipV="1">
          <a:off x="9639300" y="6814658"/>
          <a:ext cx="838200" cy="1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99466</xdr:rowOff>
    </xdr:from>
    <xdr:to>
      <xdr:col>46</xdr:col>
      <xdr:colOff>38100</xdr:colOff>
      <xdr:row>40</xdr:row>
      <xdr:rowOff>29616</xdr:rowOff>
    </xdr:to>
    <xdr:sp macro="" textlink="">
      <xdr:nvSpPr>
        <xdr:cNvPr id="137" name="楕円 136">
          <a:extLst>
            <a:ext uri="{FF2B5EF4-FFF2-40B4-BE49-F238E27FC236}">
              <a16:creationId xmlns:a16="http://schemas.microsoft.com/office/drawing/2014/main" id="{DA8AE6C8-2C9C-4D2A-A686-00B27ABCF547}"/>
            </a:ext>
          </a:extLst>
        </xdr:cNvPr>
        <xdr:cNvSpPr/>
      </xdr:nvSpPr>
      <xdr:spPr>
        <a:xfrm>
          <a:off x="8699500" y="678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144029</xdr:rowOff>
    </xdr:from>
    <xdr:to>
      <xdr:col>50</xdr:col>
      <xdr:colOff>114300</xdr:colOff>
      <xdr:row>39</xdr:row>
      <xdr:rowOff>150266</xdr:rowOff>
    </xdr:to>
    <xdr:cxnSp macro="">
      <xdr:nvCxnSpPr>
        <xdr:cNvPr id="138" name="直線コネクタ 137">
          <a:extLst>
            <a:ext uri="{FF2B5EF4-FFF2-40B4-BE49-F238E27FC236}">
              <a16:creationId xmlns:a16="http://schemas.microsoft.com/office/drawing/2014/main" id="{E5521DEE-EAEB-4FFE-AE4B-E3B96592FD6C}"/>
            </a:ext>
          </a:extLst>
        </xdr:cNvPr>
        <xdr:cNvCxnSpPr/>
      </xdr:nvCxnSpPr>
      <xdr:spPr>
        <a:xfrm flipV="1">
          <a:off x="8750300" y="6830579"/>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112692</xdr:rowOff>
    </xdr:from>
    <xdr:to>
      <xdr:col>41</xdr:col>
      <xdr:colOff>101600</xdr:colOff>
      <xdr:row>40</xdr:row>
      <xdr:rowOff>42842</xdr:rowOff>
    </xdr:to>
    <xdr:sp macro="" textlink="">
      <xdr:nvSpPr>
        <xdr:cNvPr id="139" name="楕円 138">
          <a:extLst>
            <a:ext uri="{FF2B5EF4-FFF2-40B4-BE49-F238E27FC236}">
              <a16:creationId xmlns:a16="http://schemas.microsoft.com/office/drawing/2014/main" id="{E66ECE5C-42D9-476B-87E9-F0592C3066C1}"/>
            </a:ext>
          </a:extLst>
        </xdr:cNvPr>
        <xdr:cNvSpPr/>
      </xdr:nvSpPr>
      <xdr:spPr>
        <a:xfrm>
          <a:off x="7810500" y="679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150266</xdr:rowOff>
    </xdr:from>
    <xdr:to>
      <xdr:col>45</xdr:col>
      <xdr:colOff>177800</xdr:colOff>
      <xdr:row>39</xdr:row>
      <xdr:rowOff>163492</xdr:rowOff>
    </xdr:to>
    <xdr:cxnSp macro="">
      <xdr:nvCxnSpPr>
        <xdr:cNvPr id="140" name="直線コネクタ 139">
          <a:extLst>
            <a:ext uri="{FF2B5EF4-FFF2-40B4-BE49-F238E27FC236}">
              <a16:creationId xmlns:a16="http://schemas.microsoft.com/office/drawing/2014/main" id="{303F6F19-5E05-4DCE-AB52-3789589FBFA8}"/>
            </a:ext>
          </a:extLst>
        </xdr:cNvPr>
        <xdr:cNvCxnSpPr/>
      </xdr:nvCxnSpPr>
      <xdr:spPr>
        <a:xfrm flipV="1">
          <a:off x="7861300" y="6836816"/>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123420</xdr:rowOff>
    </xdr:from>
    <xdr:to>
      <xdr:col>36</xdr:col>
      <xdr:colOff>165100</xdr:colOff>
      <xdr:row>40</xdr:row>
      <xdr:rowOff>53570</xdr:rowOff>
    </xdr:to>
    <xdr:sp macro="" textlink="">
      <xdr:nvSpPr>
        <xdr:cNvPr id="141" name="楕円 140">
          <a:extLst>
            <a:ext uri="{FF2B5EF4-FFF2-40B4-BE49-F238E27FC236}">
              <a16:creationId xmlns:a16="http://schemas.microsoft.com/office/drawing/2014/main" id="{16C55AE6-2A29-46A0-BD95-34F4A78FBC93}"/>
            </a:ext>
          </a:extLst>
        </xdr:cNvPr>
        <xdr:cNvSpPr/>
      </xdr:nvSpPr>
      <xdr:spPr>
        <a:xfrm>
          <a:off x="6921500" y="68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163492</xdr:rowOff>
    </xdr:from>
    <xdr:to>
      <xdr:col>41</xdr:col>
      <xdr:colOff>50800</xdr:colOff>
      <xdr:row>40</xdr:row>
      <xdr:rowOff>2770</xdr:rowOff>
    </xdr:to>
    <xdr:cxnSp macro="">
      <xdr:nvCxnSpPr>
        <xdr:cNvPr id="142" name="直線コネクタ 141">
          <a:extLst>
            <a:ext uri="{FF2B5EF4-FFF2-40B4-BE49-F238E27FC236}">
              <a16:creationId xmlns:a16="http://schemas.microsoft.com/office/drawing/2014/main" id="{870ADB02-9210-45E2-BF19-D0E35E79558F}"/>
            </a:ext>
          </a:extLst>
        </xdr:cNvPr>
        <xdr:cNvCxnSpPr/>
      </xdr:nvCxnSpPr>
      <xdr:spPr>
        <a:xfrm flipV="1">
          <a:off x="6972300" y="6850042"/>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2760E027-C5C9-4914-9220-C941CBB5F06E}"/>
            </a:ext>
          </a:extLst>
        </xdr:cNvPr>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44" name="n_2aveValue【道路】&#10;一人当たり延長">
          <a:extLst>
            <a:ext uri="{FF2B5EF4-FFF2-40B4-BE49-F238E27FC236}">
              <a16:creationId xmlns:a16="http://schemas.microsoft.com/office/drawing/2014/main" id="{1DC80DD7-5E13-4532-B8B3-BA3E4FB9F1AD}"/>
            </a:ext>
          </a:extLst>
        </xdr:cNvPr>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45" name="n_3aveValue【道路】&#10;一人当たり延長">
          <a:extLst>
            <a:ext uri="{FF2B5EF4-FFF2-40B4-BE49-F238E27FC236}">
              <a16:creationId xmlns:a16="http://schemas.microsoft.com/office/drawing/2014/main" id="{6F333813-570C-4B86-9EA9-E3D178E5DA03}"/>
            </a:ext>
          </a:extLst>
        </xdr:cNvPr>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46" name="n_4aveValue【道路】&#10;一人当たり延長">
          <a:extLst>
            <a:ext uri="{FF2B5EF4-FFF2-40B4-BE49-F238E27FC236}">
              <a16:creationId xmlns:a16="http://schemas.microsoft.com/office/drawing/2014/main" id="{1D966E4E-A769-4022-AFEA-0485CF97EF07}"/>
            </a:ext>
          </a:extLst>
        </xdr:cNvPr>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14506</xdr:rowOff>
    </xdr:from>
    <xdr:ext cx="534377" cy="259045"/>
    <xdr:sp macro="" textlink="">
      <xdr:nvSpPr>
        <xdr:cNvPr id="147" name="n_1mainValue【道路】&#10;一人当たり延長">
          <a:extLst>
            <a:ext uri="{FF2B5EF4-FFF2-40B4-BE49-F238E27FC236}">
              <a16:creationId xmlns:a16="http://schemas.microsoft.com/office/drawing/2014/main" id="{FDFE74CE-DFE3-45C5-99A0-CF52AFCEF4B2}"/>
            </a:ext>
          </a:extLst>
        </xdr:cNvPr>
        <xdr:cNvSpPr txBox="1"/>
      </xdr:nvSpPr>
      <xdr:spPr>
        <a:xfrm>
          <a:off x="9359411" y="687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20743</xdr:rowOff>
    </xdr:from>
    <xdr:ext cx="534377" cy="259045"/>
    <xdr:sp macro="" textlink="">
      <xdr:nvSpPr>
        <xdr:cNvPr id="148" name="n_2mainValue【道路】&#10;一人当たり延長">
          <a:extLst>
            <a:ext uri="{FF2B5EF4-FFF2-40B4-BE49-F238E27FC236}">
              <a16:creationId xmlns:a16="http://schemas.microsoft.com/office/drawing/2014/main" id="{0A6C4AAB-1AD8-4CCA-BF20-362217B9AAE9}"/>
            </a:ext>
          </a:extLst>
        </xdr:cNvPr>
        <xdr:cNvSpPr txBox="1"/>
      </xdr:nvSpPr>
      <xdr:spPr>
        <a:xfrm>
          <a:off x="8483111" y="687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33969</xdr:rowOff>
    </xdr:from>
    <xdr:ext cx="534377" cy="259045"/>
    <xdr:sp macro="" textlink="">
      <xdr:nvSpPr>
        <xdr:cNvPr id="149" name="n_3mainValue【道路】&#10;一人当たり延長">
          <a:extLst>
            <a:ext uri="{FF2B5EF4-FFF2-40B4-BE49-F238E27FC236}">
              <a16:creationId xmlns:a16="http://schemas.microsoft.com/office/drawing/2014/main" id="{13A1F9BF-6443-4B2E-B4A2-4C1C02BE69A9}"/>
            </a:ext>
          </a:extLst>
        </xdr:cNvPr>
        <xdr:cNvSpPr txBox="1"/>
      </xdr:nvSpPr>
      <xdr:spPr>
        <a:xfrm>
          <a:off x="7594111" y="689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44697</xdr:rowOff>
    </xdr:from>
    <xdr:ext cx="534377" cy="259045"/>
    <xdr:sp macro="" textlink="">
      <xdr:nvSpPr>
        <xdr:cNvPr id="150" name="n_4mainValue【道路】&#10;一人当たり延長">
          <a:extLst>
            <a:ext uri="{FF2B5EF4-FFF2-40B4-BE49-F238E27FC236}">
              <a16:creationId xmlns:a16="http://schemas.microsoft.com/office/drawing/2014/main" id="{F979B9D7-72A9-43E0-9AAA-3D34DA681680}"/>
            </a:ext>
          </a:extLst>
        </xdr:cNvPr>
        <xdr:cNvSpPr txBox="1"/>
      </xdr:nvSpPr>
      <xdr:spPr>
        <a:xfrm>
          <a:off x="6705111" y="690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72EE300-8F8F-44CE-8946-8C633FBD92D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C8DD2943-F9A2-46C3-B71A-FCAE7453BFD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6A551707-3242-403B-B82F-C3C5580081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BA17F21A-4872-4AF0-B29A-DAD8B240F5B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19E33AC2-453E-4120-8E10-75869999E56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5914EA6-FB3F-4767-8BB3-F092CE54BD7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1E3A2C22-5FE6-4F5A-AE2C-9B779EF780A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F12AB3FA-BF40-4C8A-BFF0-52786D6E694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FF7A7A9F-7838-4A0D-83B0-042C1FF4D6A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818DF26C-CBD7-4BA6-B1F8-F6A9EE846FE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142B9814-37EC-4328-92B1-C5F89530A7D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6B38683D-B03A-4D70-8CC5-CF7B0FDA844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5E23B150-A6E2-4225-93C8-0A27160AE4E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BEA5909-8527-40EA-B40C-03095A4BCF3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B233C0E3-3B6E-4491-AB91-C69DA06ACCB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4F9E4DAC-3493-408B-AE8D-1791D787620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2F5B3DE4-F980-4E15-A6CC-F1B5052F65C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4A5898DF-8181-4199-B3F1-4EF46B2B812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11926168-2258-48D9-AFD1-37FADDABE35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0D82F83B-9438-422F-86B5-17FF6F335F2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6E617340-9D34-410E-8323-046361FAEEF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5AF8700B-201A-4C0A-8F76-FD8DE869D67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8D16E21F-3915-43B2-9C0F-EE007B5D040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F9C441DF-75C5-467C-B1EA-8E3CF1E4803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D159C982-9D19-4738-9489-32B2D9CA794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A840B3C7-C3A9-4EBA-9540-5B0E5C9D6C96}"/>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EF354320-EB84-4E86-BCEF-68996E35F1D3}"/>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5CCC969D-10D1-4EED-9BEE-5630C4415323}"/>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D716E14C-880F-4C54-A95E-52AC8B03ED0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AB780783-B859-4E3A-AAA1-0501E72B4E7D}"/>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8513A5D1-C4CF-4DBD-B9F2-6D045DB253E1}"/>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337D5F73-14B1-4DEA-A697-DF049156719A}"/>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DE8DB37A-9F1B-47A4-9849-0E0512D4AD01}"/>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7809A050-1390-46DA-AEC5-DCC312837DFB}"/>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44852704-F5D9-49FB-9699-2AD1B6CF2B29}"/>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1A0F08F2-C886-4D95-B96C-A50636D61F4E}"/>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235A404-E40A-4212-8DC1-53BEF81CD75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C7A5663-E2B4-42F8-B302-F1BF48256D4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81FE63D-3965-4DC3-9C9C-713D97B47F1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55202EC-50E8-4580-ADDB-DC742EB5808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665C6788-308E-48D5-AE67-397F37DF5FB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92" name="楕円 191">
          <a:extLst>
            <a:ext uri="{FF2B5EF4-FFF2-40B4-BE49-F238E27FC236}">
              <a16:creationId xmlns:a16="http://schemas.microsoft.com/office/drawing/2014/main" id="{7196DE61-9B1B-4D58-9C40-BE6ACC86EB2B}"/>
            </a:ext>
          </a:extLst>
        </xdr:cNvPr>
        <xdr:cNvSpPr/>
      </xdr:nvSpPr>
      <xdr:spPr>
        <a:xfrm>
          <a:off x="45847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157860</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0A2A9C2A-E4C6-46C6-B865-CC8A5E12BF86}"/>
            </a:ext>
          </a:extLst>
        </xdr:cNvPr>
        <xdr:cNvSpPr txBox="1"/>
      </xdr:nvSpPr>
      <xdr:spPr>
        <a:xfrm>
          <a:off x="4673600"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166370</xdr:rowOff>
    </xdr:from>
    <xdr:to>
      <xdr:col>20</xdr:col>
      <xdr:colOff>38100</xdr:colOff>
      <xdr:row>59</xdr:row>
      <xdr:rowOff>96520</xdr:rowOff>
    </xdr:to>
    <xdr:sp macro="" textlink="">
      <xdr:nvSpPr>
        <xdr:cNvPr id="194" name="楕円 193">
          <a:extLst>
            <a:ext uri="{FF2B5EF4-FFF2-40B4-BE49-F238E27FC236}">
              <a16:creationId xmlns:a16="http://schemas.microsoft.com/office/drawing/2014/main" id="{CDF8961F-2B79-43D2-B3EF-445E2B067828}"/>
            </a:ext>
          </a:extLst>
        </xdr:cNvPr>
        <xdr:cNvSpPr/>
      </xdr:nvSpPr>
      <xdr:spPr>
        <a:xfrm>
          <a:off x="3746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45720</xdr:rowOff>
    </xdr:from>
    <xdr:to>
      <xdr:col>24</xdr:col>
      <xdr:colOff>63500</xdr:colOff>
      <xdr:row>61</xdr:row>
      <xdr:rowOff>58783</xdr:rowOff>
    </xdr:to>
    <xdr:cxnSp macro="">
      <xdr:nvCxnSpPr>
        <xdr:cNvPr id="195" name="直線コネクタ 194">
          <a:extLst>
            <a:ext uri="{FF2B5EF4-FFF2-40B4-BE49-F238E27FC236}">
              <a16:creationId xmlns:a16="http://schemas.microsoft.com/office/drawing/2014/main" id="{DF5DECE1-9BD7-4A41-BEF0-F4B59DAAED7C}"/>
            </a:ext>
          </a:extLst>
        </xdr:cNvPr>
        <xdr:cNvCxnSpPr/>
      </xdr:nvCxnSpPr>
      <xdr:spPr>
        <a:xfrm>
          <a:off x="3797300" y="10161270"/>
          <a:ext cx="838200" cy="3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123916</xdr:rowOff>
    </xdr:from>
    <xdr:to>
      <xdr:col>15</xdr:col>
      <xdr:colOff>101600</xdr:colOff>
      <xdr:row>61</xdr:row>
      <xdr:rowOff>54066</xdr:rowOff>
    </xdr:to>
    <xdr:sp macro="" textlink="">
      <xdr:nvSpPr>
        <xdr:cNvPr id="196" name="楕円 195">
          <a:extLst>
            <a:ext uri="{FF2B5EF4-FFF2-40B4-BE49-F238E27FC236}">
              <a16:creationId xmlns:a16="http://schemas.microsoft.com/office/drawing/2014/main" id="{DCF6664F-B297-4C61-93AC-ABD9096B19BB}"/>
            </a:ext>
          </a:extLst>
        </xdr:cNvPr>
        <xdr:cNvSpPr/>
      </xdr:nvSpPr>
      <xdr:spPr>
        <a:xfrm>
          <a:off x="2857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45720</xdr:rowOff>
    </xdr:from>
    <xdr:to>
      <xdr:col>19</xdr:col>
      <xdr:colOff>177800</xdr:colOff>
      <xdr:row>61</xdr:row>
      <xdr:rowOff>3266</xdr:rowOff>
    </xdr:to>
    <xdr:cxnSp macro="">
      <xdr:nvCxnSpPr>
        <xdr:cNvPr id="197" name="直線コネクタ 196">
          <a:extLst>
            <a:ext uri="{FF2B5EF4-FFF2-40B4-BE49-F238E27FC236}">
              <a16:creationId xmlns:a16="http://schemas.microsoft.com/office/drawing/2014/main" id="{6683CEFE-B0BD-4DA5-9666-B15FD60E4C6D}"/>
            </a:ext>
          </a:extLst>
        </xdr:cNvPr>
        <xdr:cNvCxnSpPr/>
      </xdr:nvCxnSpPr>
      <xdr:spPr>
        <a:xfrm flipV="1">
          <a:off x="2908300" y="10161270"/>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98" name="楕円 197">
          <a:extLst>
            <a:ext uri="{FF2B5EF4-FFF2-40B4-BE49-F238E27FC236}">
              <a16:creationId xmlns:a16="http://schemas.microsoft.com/office/drawing/2014/main" id="{E05F4610-ACD2-434F-B72E-4BF6CA280E4A}"/>
            </a:ext>
          </a:extLst>
        </xdr:cNvPr>
        <xdr:cNvSpPr/>
      </xdr:nvSpPr>
      <xdr:spPr>
        <a:xfrm>
          <a:off x="1968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164919</xdr:rowOff>
    </xdr:from>
    <xdr:to>
      <xdr:col>15</xdr:col>
      <xdr:colOff>50800</xdr:colOff>
      <xdr:row>61</xdr:row>
      <xdr:rowOff>3266</xdr:rowOff>
    </xdr:to>
    <xdr:cxnSp macro="">
      <xdr:nvCxnSpPr>
        <xdr:cNvPr id="199" name="直線コネクタ 198">
          <a:extLst>
            <a:ext uri="{FF2B5EF4-FFF2-40B4-BE49-F238E27FC236}">
              <a16:creationId xmlns:a16="http://schemas.microsoft.com/office/drawing/2014/main" id="{9633DA00-CA44-48C6-A447-17E9EBAC9220}"/>
            </a:ext>
          </a:extLst>
        </xdr:cNvPr>
        <xdr:cNvCxnSpPr/>
      </xdr:nvCxnSpPr>
      <xdr:spPr>
        <a:xfrm>
          <a:off x="2019300" y="10280469"/>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150041</xdr:rowOff>
    </xdr:from>
    <xdr:to>
      <xdr:col>6</xdr:col>
      <xdr:colOff>38100</xdr:colOff>
      <xdr:row>60</xdr:row>
      <xdr:rowOff>80191</xdr:rowOff>
    </xdr:to>
    <xdr:sp macro="" textlink="">
      <xdr:nvSpPr>
        <xdr:cNvPr id="200" name="楕円 199">
          <a:extLst>
            <a:ext uri="{FF2B5EF4-FFF2-40B4-BE49-F238E27FC236}">
              <a16:creationId xmlns:a16="http://schemas.microsoft.com/office/drawing/2014/main" id="{3DEEABD3-0E58-4802-B9C5-9F7F39162075}"/>
            </a:ext>
          </a:extLst>
        </xdr:cNvPr>
        <xdr:cNvSpPr/>
      </xdr:nvSpPr>
      <xdr:spPr>
        <a:xfrm>
          <a:off x="1079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164919</xdr:rowOff>
    </xdr:from>
    <xdr:to>
      <xdr:col>10</xdr:col>
      <xdr:colOff>114300</xdr:colOff>
      <xdr:row>60</xdr:row>
      <xdr:rowOff>29391</xdr:rowOff>
    </xdr:to>
    <xdr:cxnSp macro="">
      <xdr:nvCxnSpPr>
        <xdr:cNvPr id="201" name="直線コネクタ 200">
          <a:extLst>
            <a:ext uri="{FF2B5EF4-FFF2-40B4-BE49-F238E27FC236}">
              <a16:creationId xmlns:a16="http://schemas.microsoft.com/office/drawing/2014/main" id="{AFB5E19C-8720-401E-89CE-FBB4E6A81AAC}"/>
            </a:ext>
          </a:extLst>
        </xdr:cNvPr>
        <xdr:cNvCxnSpPr/>
      </xdr:nvCxnSpPr>
      <xdr:spPr>
        <a:xfrm flipV="1">
          <a:off x="1130300" y="102804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79483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15C132B2-A7EB-4D09-A05C-8D034AB38349}"/>
            </a:ext>
          </a:extLst>
        </xdr:cNvPr>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C61C936C-7E27-409B-841E-961B9E828EDD}"/>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B2ACC73F-A423-495A-BFC3-3EB4E0DE3159}"/>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A7AA9060-B248-4197-A5EB-F920A3F3D1B6}"/>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113047</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73CCB449-93D3-49E7-93C8-CF2388F90F86}"/>
            </a:ext>
          </a:extLst>
        </xdr:cNvPr>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70593</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F98DD203-2932-4642-96E8-A72B9AF9873C}"/>
            </a:ext>
          </a:extLst>
        </xdr:cNvPr>
        <xdr:cNvSpPr txBox="1"/>
      </xdr:nvSpPr>
      <xdr:spPr>
        <a:xfrm>
          <a:off x="2705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B65B4FFD-684E-4399-9F71-30A7D40A048E}"/>
            </a:ext>
          </a:extLst>
        </xdr:cNvPr>
        <xdr:cNvSpPr txBox="1"/>
      </xdr:nvSpPr>
      <xdr:spPr>
        <a:xfrm>
          <a:off x="1816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96718</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A2294955-1F20-478F-BB75-3D7283CE7401}"/>
            </a:ext>
          </a:extLst>
        </xdr:cNvPr>
        <xdr:cNvSpPr txBox="1"/>
      </xdr:nvSpPr>
      <xdr:spPr>
        <a:xfrm>
          <a:off x="927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8642D3CE-77CB-4596-BAA7-54AF7B04DF4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2EA78131-0B3A-47F7-8844-9A2B2179B92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ABF47B7D-D3E6-44F7-AEFA-F35F7FFA71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C74C818B-4201-4308-A2B5-ED734238B53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21460EA-B374-4197-8642-3B8981AB271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61658F8F-13BA-45B6-A113-6379FE6574C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4415DAE2-B17D-4DD5-BF31-E20F83847A5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7297AD61-6436-4D3D-8E28-56FF7ECC127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EF083716-3E1F-4215-97EA-357038A76CC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793B581E-7432-428F-BBC2-BCF60CB30FC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F09E60D0-E4A4-4C4C-A400-F5C258A7E40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69604846-8519-4112-B389-7F6E772C517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65447809-D96E-4B70-92A1-43F5C2163B5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1E08F4C0-E403-4B97-8369-777D4277313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794DC2AE-77B0-4BB4-95F4-08FAD8B43A2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6968FC7C-50D8-477B-8DA9-0D802DD5164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E6844905-9B15-469D-B820-49656C4E924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C9556846-CCE9-4527-9D94-220CA9BD348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7A11BD07-13A5-4557-8E41-9F094001FB8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63B559B8-2240-4B68-8D48-B5F1B7EC083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34707455-AD65-421D-9BD2-B787A4A2132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3F852C55-CBA4-41D7-B132-F900458E659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7865B5D9-80E4-4EDE-8554-EE412F110A4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09D8C517-7200-4019-96ED-4058EF3F3CF1}"/>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3B2E3588-A488-4EBA-9510-4301A464C0CC}"/>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805F802E-29EB-4880-A51A-0B0493574CD2}"/>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D56FCDB9-BACE-401E-A15D-6B722B68AD02}"/>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6A0D317C-5BA8-4289-86DD-2BF6BF67309C}"/>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3CD07369-0F1C-4023-BF05-B99689EAF794}"/>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27E0EEF4-66AB-4EF0-AAF9-36839C5609AF}"/>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7AAF60E8-2D25-46F7-A6A8-387E20BCE119}"/>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AAD1E8EC-7233-489D-8BDF-4FC0F7976172}"/>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EA3BA53B-8A98-4366-9A76-224672CCD3E5}"/>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7A761B6F-D1BE-413C-90F5-C5482370AF61}"/>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C547F1D-C18F-467D-A607-6732716CEC9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648CADE-A4C6-431C-A237-4FC06C942D7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A63A2B6-BB88-4A2F-B6CB-5599C1F1204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1C93C51-E058-4618-B997-00EA15E586D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35BF976C-8B38-41E3-9051-824A8140479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167320</xdr:rowOff>
    </xdr:from>
    <xdr:to>
      <xdr:col>55</xdr:col>
      <xdr:colOff>50800</xdr:colOff>
      <xdr:row>64</xdr:row>
      <xdr:rowOff>97470</xdr:rowOff>
    </xdr:to>
    <xdr:sp macro="" textlink="">
      <xdr:nvSpPr>
        <xdr:cNvPr id="249" name="楕円 248">
          <a:extLst>
            <a:ext uri="{FF2B5EF4-FFF2-40B4-BE49-F238E27FC236}">
              <a16:creationId xmlns:a16="http://schemas.microsoft.com/office/drawing/2014/main" id="{6DC62C9C-CC20-4BD7-BBCF-44AA8C7CF7CF}"/>
            </a:ext>
          </a:extLst>
        </xdr:cNvPr>
        <xdr:cNvSpPr/>
      </xdr:nvSpPr>
      <xdr:spPr>
        <a:xfrm>
          <a:off x="10426700" y="109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82247</xdr:rowOff>
    </xdr:from>
    <xdr:ext cx="534377" cy="259045"/>
    <xdr:sp macro="" textlink="">
      <xdr:nvSpPr>
        <xdr:cNvPr id="250" name="【橋りょう・トンネル】&#10;一人当たり有形固定資産（償却資産）額該当値テキスト">
          <a:extLst>
            <a:ext uri="{FF2B5EF4-FFF2-40B4-BE49-F238E27FC236}">
              <a16:creationId xmlns:a16="http://schemas.microsoft.com/office/drawing/2014/main" id="{6644101B-09EA-4991-8444-1B1BEA90DB1D}"/>
            </a:ext>
          </a:extLst>
        </xdr:cNvPr>
        <xdr:cNvSpPr txBox="1"/>
      </xdr:nvSpPr>
      <xdr:spPr>
        <a:xfrm>
          <a:off x="10515600" y="108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153550</xdr:rowOff>
    </xdr:from>
    <xdr:to>
      <xdr:col>50</xdr:col>
      <xdr:colOff>165100</xdr:colOff>
      <xdr:row>64</xdr:row>
      <xdr:rowOff>83700</xdr:rowOff>
    </xdr:to>
    <xdr:sp macro="" textlink="">
      <xdr:nvSpPr>
        <xdr:cNvPr id="251" name="楕円 250">
          <a:extLst>
            <a:ext uri="{FF2B5EF4-FFF2-40B4-BE49-F238E27FC236}">
              <a16:creationId xmlns:a16="http://schemas.microsoft.com/office/drawing/2014/main" id="{44C7774A-5EA3-4676-A932-8A874A5A7257}"/>
            </a:ext>
          </a:extLst>
        </xdr:cNvPr>
        <xdr:cNvSpPr/>
      </xdr:nvSpPr>
      <xdr:spPr>
        <a:xfrm>
          <a:off x="9588500" y="1095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32900</xdr:rowOff>
    </xdr:from>
    <xdr:to>
      <xdr:col>55</xdr:col>
      <xdr:colOff>0</xdr:colOff>
      <xdr:row>64</xdr:row>
      <xdr:rowOff>46670</xdr:rowOff>
    </xdr:to>
    <xdr:cxnSp macro="">
      <xdr:nvCxnSpPr>
        <xdr:cNvPr id="252" name="直線コネクタ 251">
          <a:extLst>
            <a:ext uri="{FF2B5EF4-FFF2-40B4-BE49-F238E27FC236}">
              <a16:creationId xmlns:a16="http://schemas.microsoft.com/office/drawing/2014/main" id="{592EED3F-B007-4F4E-A2F7-C51C40800E62}"/>
            </a:ext>
          </a:extLst>
        </xdr:cNvPr>
        <xdr:cNvCxnSpPr/>
      </xdr:nvCxnSpPr>
      <xdr:spPr>
        <a:xfrm>
          <a:off x="9639300" y="11005700"/>
          <a:ext cx="8382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168548</xdr:rowOff>
    </xdr:from>
    <xdr:to>
      <xdr:col>46</xdr:col>
      <xdr:colOff>38100</xdr:colOff>
      <xdr:row>64</xdr:row>
      <xdr:rowOff>98698</xdr:rowOff>
    </xdr:to>
    <xdr:sp macro="" textlink="">
      <xdr:nvSpPr>
        <xdr:cNvPr id="253" name="楕円 252">
          <a:extLst>
            <a:ext uri="{FF2B5EF4-FFF2-40B4-BE49-F238E27FC236}">
              <a16:creationId xmlns:a16="http://schemas.microsoft.com/office/drawing/2014/main" id="{66E62256-62A4-47DB-B5AA-27147F564286}"/>
            </a:ext>
          </a:extLst>
        </xdr:cNvPr>
        <xdr:cNvSpPr/>
      </xdr:nvSpPr>
      <xdr:spPr>
        <a:xfrm>
          <a:off x="8699500" y="1096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32900</xdr:rowOff>
    </xdr:from>
    <xdr:to>
      <xdr:col>50</xdr:col>
      <xdr:colOff>114300</xdr:colOff>
      <xdr:row>64</xdr:row>
      <xdr:rowOff>47898</xdr:rowOff>
    </xdr:to>
    <xdr:cxnSp macro="">
      <xdr:nvCxnSpPr>
        <xdr:cNvPr id="254" name="直線コネクタ 253">
          <a:extLst>
            <a:ext uri="{FF2B5EF4-FFF2-40B4-BE49-F238E27FC236}">
              <a16:creationId xmlns:a16="http://schemas.microsoft.com/office/drawing/2014/main" id="{18DFEF70-8CF3-499A-ACCE-2C4F40AB2B2E}"/>
            </a:ext>
          </a:extLst>
        </xdr:cNvPr>
        <xdr:cNvCxnSpPr/>
      </xdr:nvCxnSpPr>
      <xdr:spPr>
        <a:xfrm flipV="1">
          <a:off x="8750300" y="11005700"/>
          <a:ext cx="889000" cy="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164045</xdr:rowOff>
    </xdr:from>
    <xdr:to>
      <xdr:col>41</xdr:col>
      <xdr:colOff>101600</xdr:colOff>
      <xdr:row>64</xdr:row>
      <xdr:rowOff>94195</xdr:rowOff>
    </xdr:to>
    <xdr:sp macro="" textlink="">
      <xdr:nvSpPr>
        <xdr:cNvPr id="255" name="楕円 254">
          <a:extLst>
            <a:ext uri="{FF2B5EF4-FFF2-40B4-BE49-F238E27FC236}">
              <a16:creationId xmlns:a16="http://schemas.microsoft.com/office/drawing/2014/main" id="{612FCBDF-800E-4B7A-9B08-13DE72F7910A}"/>
            </a:ext>
          </a:extLst>
        </xdr:cNvPr>
        <xdr:cNvSpPr/>
      </xdr:nvSpPr>
      <xdr:spPr>
        <a:xfrm>
          <a:off x="7810500" y="1096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43395</xdr:rowOff>
    </xdr:from>
    <xdr:to>
      <xdr:col>45</xdr:col>
      <xdr:colOff>177800</xdr:colOff>
      <xdr:row>64</xdr:row>
      <xdr:rowOff>47898</xdr:rowOff>
    </xdr:to>
    <xdr:cxnSp macro="">
      <xdr:nvCxnSpPr>
        <xdr:cNvPr id="256" name="直線コネクタ 255">
          <a:extLst>
            <a:ext uri="{FF2B5EF4-FFF2-40B4-BE49-F238E27FC236}">
              <a16:creationId xmlns:a16="http://schemas.microsoft.com/office/drawing/2014/main" id="{47971DBB-007A-48F9-8418-4C50FF6213B1}"/>
            </a:ext>
          </a:extLst>
        </xdr:cNvPr>
        <xdr:cNvCxnSpPr/>
      </xdr:nvCxnSpPr>
      <xdr:spPr>
        <a:xfrm>
          <a:off x="7861300" y="11016195"/>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167084</xdr:rowOff>
    </xdr:from>
    <xdr:to>
      <xdr:col>36</xdr:col>
      <xdr:colOff>165100</xdr:colOff>
      <xdr:row>64</xdr:row>
      <xdr:rowOff>97234</xdr:rowOff>
    </xdr:to>
    <xdr:sp macro="" textlink="">
      <xdr:nvSpPr>
        <xdr:cNvPr id="257" name="楕円 256">
          <a:extLst>
            <a:ext uri="{FF2B5EF4-FFF2-40B4-BE49-F238E27FC236}">
              <a16:creationId xmlns:a16="http://schemas.microsoft.com/office/drawing/2014/main" id="{7D96CE8C-330D-471C-BB03-C089CBA0098A}"/>
            </a:ext>
          </a:extLst>
        </xdr:cNvPr>
        <xdr:cNvSpPr/>
      </xdr:nvSpPr>
      <xdr:spPr>
        <a:xfrm>
          <a:off x="6921500" y="1096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43395</xdr:rowOff>
    </xdr:from>
    <xdr:to>
      <xdr:col>41</xdr:col>
      <xdr:colOff>50800</xdr:colOff>
      <xdr:row>64</xdr:row>
      <xdr:rowOff>46434</xdr:rowOff>
    </xdr:to>
    <xdr:cxnSp macro="">
      <xdr:nvCxnSpPr>
        <xdr:cNvPr id="258" name="直線コネクタ 257">
          <a:extLst>
            <a:ext uri="{FF2B5EF4-FFF2-40B4-BE49-F238E27FC236}">
              <a16:creationId xmlns:a16="http://schemas.microsoft.com/office/drawing/2014/main" id="{12C2E1B8-3828-462E-B0B5-2D533EAA29E8}"/>
            </a:ext>
          </a:extLst>
        </xdr:cNvPr>
        <xdr:cNvCxnSpPr/>
      </xdr:nvCxnSpPr>
      <xdr:spPr>
        <a:xfrm flipV="1">
          <a:off x="6972300" y="11016195"/>
          <a:ext cx="889000" cy="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FF7DDA6D-7B77-4958-AA0A-6744C4DCC817}"/>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AE27F6D0-CE44-403C-A767-C8E08D2F7661}"/>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2D9FBF30-96F5-4BA0-900D-8B4AB51CB5D4}"/>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346CCD69-F15D-4EDD-8F68-6D6BA31BA643}"/>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74827</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A50A0238-F5A7-435C-AED8-7265AEC063E5}"/>
            </a:ext>
          </a:extLst>
        </xdr:cNvPr>
        <xdr:cNvSpPr txBox="1"/>
      </xdr:nvSpPr>
      <xdr:spPr>
        <a:xfrm>
          <a:off x="9327095" y="1104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89825</xdr:rowOff>
    </xdr:from>
    <xdr:ext cx="534377" cy="259045"/>
    <xdr:sp macro="" textlink="">
      <xdr:nvSpPr>
        <xdr:cNvPr id="264" name="n_2mainValue【橋りょう・トンネル】&#10;一人当たり有形固定資産（償却資産）額">
          <a:extLst>
            <a:ext uri="{FF2B5EF4-FFF2-40B4-BE49-F238E27FC236}">
              <a16:creationId xmlns:a16="http://schemas.microsoft.com/office/drawing/2014/main" id="{9F55AAE1-AFBB-4D64-BF78-50AF519B29F9}"/>
            </a:ext>
          </a:extLst>
        </xdr:cNvPr>
        <xdr:cNvSpPr txBox="1"/>
      </xdr:nvSpPr>
      <xdr:spPr>
        <a:xfrm>
          <a:off x="8483111" y="11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85322</xdr:rowOff>
    </xdr:from>
    <xdr:ext cx="534377" cy="259045"/>
    <xdr:sp macro="" textlink="">
      <xdr:nvSpPr>
        <xdr:cNvPr id="265" name="n_3mainValue【橋りょう・トンネル】&#10;一人当たり有形固定資産（償却資産）額">
          <a:extLst>
            <a:ext uri="{FF2B5EF4-FFF2-40B4-BE49-F238E27FC236}">
              <a16:creationId xmlns:a16="http://schemas.microsoft.com/office/drawing/2014/main" id="{2955C97C-5FED-48E5-B1EE-FC56D83AD07B}"/>
            </a:ext>
          </a:extLst>
        </xdr:cNvPr>
        <xdr:cNvSpPr txBox="1"/>
      </xdr:nvSpPr>
      <xdr:spPr>
        <a:xfrm>
          <a:off x="7594111" y="1105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88361</xdr:rowOff>
    </xdr:from>
    <xdr:ext cx="534377" cy="259045"/>
    <xdr:sp macro="" textlink="">
      <xdr:nvSpPr>
        <xdr:cNvPr id="266" name="n_4mainValue【橋りょう・トンネル】&#10;一人当たり有形固定資産（償却資産）額">
          <a:extLst>
            <a:ext uri="{FF2B5EF4-FFF2-40B4-BE49-F238E27FC236}">
              <a16:creationId xmlns:a16="http://schemas.microsoft.com/office/drawing/2014/main" id="{580627C5-317C-48D6-A8BE-D79101F04DE5}"/>
            </a:ext>
          </a:extLst>
        </xdr:cNvPr>
        <xdr:cNvSpPr txBox="1"/>
      </xdr:nvSpPr>
      <xdr:spPr>
        <a:xfrm>
          <a:off x="6705111" y="1106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42E2A479-3916-4846-A15D-13B88A5DFB2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2E74E7EC-0213-4CE3-A7F7-C7A2A89AD91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57ECB3BB-8C36-46ED-B049-ED54C6D2614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22D7E294-0C32-4F44-9C90-90C36E52F2B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D5FB35E9-E59C-43FB-ACAF-CD817D75BFA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128193CA-D2F4-407C-8E12-D04B2DA2FF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F43230B5-B1C0-4CFD-A117-F6A596C3B8E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E5187886-2026-489F-B089-6C653A0BB86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395C5708-2F58-4974-8435-431947823F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C31983A0-40F3-422D-8556-7EAD2294150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FFD15308-5BBE-414E-8749-8DD2AE3FF46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106CB8DE-8493-4606-997A-55BEE0A2C57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AD292E10-E395-40A7-B2E1-B5F8F1C4F9A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2968ED36-C049-4219-A8B8-532696CFC95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DFCA17AE-C52D-4F4C-9AD2-F0244A9C3D7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37B806BB-81F6-42AB-A699-B73098A0A88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13DBFAC3-326A-432E-ABA3-87AAEB86AC1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417AD3E8-F88E-4E8F-AE27-260E360BFD3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2FD1ACF8-B2EF-4448-AECC-C58DE828120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E3F1626E-26ED-435C-83EC-83F10AAC5E1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2685C0B4-9E00-4377-A9A2-9A04E35DD8C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CDAEC1C4-B0D4-43B2-8C7E-C1CB066F335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89BDED2B-6F29-4114-B563-AE767D2D63E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9E738558-C510-400A-ACE3-F2755AC2271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27202DF6-1C31-4F10-972A-A0D3C7EDA22E}"/>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4C731E4F-D7F2-45A2-AC91-050D0769EEF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31FF68D8-7879-49FF-B8A5-35FD744C99E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A95D8A2B-BC5F-4E22-908A-94A2FC7D1325}"/>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CE0C17F9-7FE5-4050-95C0-EA25ADA8F7F9}"/>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62882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E8ABCCA2-8063-4E57-AA4C-86AD32A4CE4E}"/>
            </a:ext>
          </a:extLst>
        </xdr:cNvPr>
        <xdr:cNvSpPr txBox="1"/>
      </xdr:nvSpPr>
      <xdr:spPr>
        <a:xfrm>
          <a:off x="4673600" y="1412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EBFA7992-0166-47F9-BB24-B2FE833BC4A8}"/>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E76D57E7-9DCC-419B-B485-07FCF29BA127}"/>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9716C204-3CE3-40C8-946A-6F935CB18EC2}"/>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0" name="フローチャート: 判断 299">
          <a:extLst>
            <a:ext uri="{FF2B5EF4-FFF2-40B4-BE49-F238E27FC236}">
              <a16:creationId xmlns:a16="http://schemas.microsoft.com/office/drawing/2014/main" id="{9F11A830-3280-4CE6-B227-1BFEAA8DC2DF}"/>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1" name="フローチャート: 判断 300">
          <a:extLst>
            <a:ext uri="{FF2B5EF4-FFF2-40B4-BE49-F238E27FC236}">
              <a16:creationId xmlns:a16="http://schemas.microsoft.com/office/drawing/2014/main" id="{256A89D7-E1C9-430F-BFB4-8A4928200ACD}"/>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B94F333-7C64-41B4-AF1E-789A0167F37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FCC9376-7E6B-44B7-8E2B-2451B785236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8534B7C-C825-4861-AE12-D00F595A582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F7CDA45-324D-4F60-8C8B-496B9833DA5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E67DA3FD-6904-4153-93CD-4295FDB415B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168275</xdr:rowOff>
    </xdr:from>
    <xdr:to>
      <xdr:col>24</xdr:col>
      <xdr:colOff>114300</xdr:colOff>
      <xdr:row>81</xdr:row>
      <xdr:rowOff>98425</xdr:rowOff>
    </xdr:to>
    <xdr:sp macro="" textlink="">
      <xdr:nvSpPr>
        <xdr:cNvPr id="307" name="楕円 306">
          <a:extLst>
            <a:ext uri="{FF2B5EF4-FFF2-40B4-BE49-F238E27FC236}">
              <a16:creationId xmlns:a16="http://schemas.microsoft.com/office/drawing/2014/main" id="{A7A6824B-BC31-4124-9B1D-A280A8FB83CF}"/>
            </a:ext>
          </a:extLst>
        </xdr:cNvPr>
        <xdr:cNvSpPr/>
      </xdr:nvSpPr>
      <xdr:spPr>
        <a:xfrm>
          <a:off x="45847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19702</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03D8B5AC-6EA5-4D46-B0A0-118E56908C3A}"/>
            </a:ext>
          </a:extLst>
        </xdr:cNvPr>
        <xdr:cNvSpPr txBox="1"/>
      </xdr:nvSpPr>
      <xdr:spPr>
        <a:xfrm>
          <a:off x="4673600"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95886</xdr:rowOff>
    </xdr:from>
    <xdr:to>
      <xdr:col>20</xdr:col>
      <xdr:colOff>38100</xdr:colOff>
      <xdr:row>81</xdr:row>
      <xdr:rowOff>26036</xdr:rowOff>
    </xdr:to>
    <xdr:sp macro="" textlink="">
      <xdr:nvSpPr>
        <xdr:cNvPr id="309" name="楕円 308">
          <a:extLst>
            <a:ext uri="{FF2B5EF4-FFF2-40B4-BE49-F238E27FC236}">
              <a16:creationId xmlns:a16="http://schemas.microsoft.com/office/drawing/2014/main" id="{80D47FC9-AA96-4B14-9AF3-FDB1F2B50946}"/>
            </a:ext>
          </a:extLst>
        </xdr:cNvPr>
        <xdr:cNvSpPr/>
      </xdr:nvSpPr>
      <xdr:spPr>
        <a:xfrm>
          <a:off x="3746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146686</xdr:rowOff>
    </xdr:from>
    <xdr:to>
      <xdr:col>24</xdr:col>
      <xdr:colOff>63500</xdr:colOff>
      <xdr:row>81</xdr:row>
      <xdr:rowOff>47625</xdr:rowOff>
    </xdr:to>
    <xdr:cxnSp macro="">
      <xdr:nvCxnSpPr>
        <xdr:cNvPr id="310" name="直線コネクタ 309">
          <a:extLst>
            <a:ext uri="{FF2B5EF4-FFF2-40B4-BE49-F238E27FC236}">
              <a16:creationId xmlns:a16="http://schemas.microsoft.com/office/drawing/2014/main" id="{A77DAB0E-1EE4-40AA-A1B1-14CA76B18C56}"/>
            </a:ext>
          </a:extLst>
        </xdr:cNvPr>
        <xdr:cNvCxnSpPr/>
      </xdr:nvCxnSpPr>
      <xdr:spPr>
        <a:xfrm>
          <a:off x="3797300" y="13862686"/>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48261</xdr:rowOff>
    </xdr:from>
    <xdr:to>
      <xdr:col>15</xdr:col>
      <xdr:colOff>101600</xdr:colOff>
      <xdr:row>80</xdr:row>
      <xdr:rowOff>149861</xdr:rowOff>
    </xdr:to>
    <xdr:sp macro="" textlink="">
      <xdr:nvSpPr>
        <xdr:cNvPr id="311" name="楕円 310">
          <a:extLst>
            <a:ext uri="{FF2B5EF4-FFF2-40B4-BE49-F238E27FC236}">
              <a16:creationId xmlns:a16="http://schemas.microsoft.com/office/drawing/2014/main" id="{8D8CB1D5-C920-449A-A908-58A4351F84BC}"/>
            </a:ext>
          </a:extLst>
        </xdr:cNvPr>
        <xdr:cNvSpPr/>
      </xdr:nvSpPr>
      <xdr:spPr>
        <a:xfrm>
          <a:off x="2857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99061</xdr:rowOff>
    </xdr:from>
    <xdr:to>
      <xdr:col>19</xdr:col>
      <xdr:colOff>177800</xdr:colOff>
      <xdr:row>80</xdr:row>
      <xdr:rowOff>146686</xdr:rowOff>
    </xdr:to>
    <xdr:cxnSp macro="">
      <xdr:nvCxnSpPr>
        <xdr:cNvPr id="312" name="直線コネクタ 311">
          <a:extLst>
            <a:ext uri="{FF2B5EF4-FFF2-40B4-BE49-F238E27FC236}">
              <a16:creationId xmlns:a16="http://schemas.microsoft.com/office/drawing/2014/main" id="{7E16A0B1-0B5B-4BDE-9E11-69D257E5B0D5}"/>
            </a:ext>
          </a:extLst>
        </xdr:cNvPr>
        <xdr:cNvCxnSpPr/>
      </xdr:nvCxnSpPr>
      <xdr:spPr>
        <a:xfrm>
          <a:off x="2908300" y="138150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8255</xdr:rowOff>
    </xdr:from>
    <xdr:to>
      <xdr:col>10</xdr:col>
      <xdr:colOff>165100</xdr:colOff>
      <xdr:row>80</xdr:row>
      <xdr:rowOff>109855</xdr:rowOff>
    </xdr:to>
    <xdr:sp macro="" textlink="">
      <xdr:nvSpPr>
        <xdr:cNvPr id="313" name="楕円 312">
          <a:extLst>
            <a:ext uri="{FF2B5EF4-FFF2-40B4-BE49-F238E27FC236}">
              <a16:creationId xmlns:a16="http://schemas.microsoft.com/office/drawing/2014/main" id="{68B7457B-7A52-4CE6-9696-8ABBFB2BC36C}"/>
            </a:ext>
          </a:extLst>
        </xdr:cNvPr>
        <xdr:cNvSpPr/>
      </xdr:nvSpPr>
      <xdr:spPr>
        <a:xfrm>
          <a:off x="1968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59055</xdr:rowOff>
    </xdr:from>
    <xdr:to>
      <xdr:col>15</xdr:col>
      <xdr:colOff>50800</xdr:colOff>
      <xdr:row>80</xdr:row>
      <xdr:rowOff>99061</xdr:rowOff>
    </xdr:to>
    <xdr:cxnSp macro="">
      <xdr:nvCxnSpPr>
        <xdr:cNvPr id="314" name="直線コネクタ 313">
          <a:extLst>
            <a:ext uri="{FF2B5EF4-FFF2-40B4-BE49-F238E27FC236}">
              <a16:creationId xmlns:a16="http://schemas.microsoft.com/office/drawing/2014/main" id="{C6D5AAE2-68CE-455B-A157-1C13A823E020}"/>
            </a:ext>
          </a:extLst>
        </xdr:cNvPr>
        <xdr:cNvCxnSpPr/>
      </xdr:nvCxnSpPr>
      <xdr:spPr>
        <a:xfrm>
          <a:off x="2019300" y="137750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132080</xdr:rowOff>
    </xdr:from>
    <xdr:to>
      <xdr:col>6</xdr:col>
      <xdr:colOff>38100</xdr:colOff>
      <xdr:row>80</xdr:row>
      <xdr:rowOff>62230</xdr:rowOff>
    </xdr:to>
    <xdr:sp macro="" textlink="">
      <xdr:nvSpPr>
        <xdr:cNvPr id="315" name="楕円 314">
          <a:extLst>
            <a:ext uri="{FF2B5EF4-FFF2-40B4-BE49-F238E27FC236}">
              <a16:creationId xmlns:a16="http://schemas.microsoft.com/office/drawing/2014/main" id="{A6233272-B615-4B84-93F3-48926A6052F4}"/>
            </a:ext>
          </a:extLst>
        </xdr:cNvPr>
        <xdr:cNvSpPr/>
      </xdr:nvSpPr>
      <xdr:spPr>
        <a:xfrm>
          <a:off x="10795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11430</xdr:rowOff>
    </xdr:from>
    <xdr:to>
      <xdr:col>10</xdr:col>
      <xdr:colOff>114300</xdr:colOff>
      <xdr:row>80</xdr:row>
      <xdr:rowOff>59055</xdr:rowOff>
    </xdr:to>
    <xdr:cxnSp macro="">
      <xdr:nvCxnSpPr>
        <xdr:cNvPr id="316" name="直線コネクタ 315">
          <a:extLst>
            <a:ext uri="{FF2B5EF4-FFF2-40B4-BE49-F238E27FC236}">
              <a16:creationId xmlns:a16="http://schemas.microsoft.com/office/drawing/2014/main" id="{5926A789-491D-4902-BCC8-AF4EDDFAAE6F}"/>
            </a:ext>
          </a:extLst>
        </xdr:cNvPr>
        <xdr:cNvCxnSpPr/>
      </xdr:nvCxnSpPr>
      <xdr:spPr>
        <a:xfrm>
          <a:off x="1130300" y="137274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7" name="n_1aveValue【公営住宅】&#10;有形固定資産減価償却率">
          <a:extLst>
            <a:ext uri="{FF2B5EF4-FFF2-40B4-BE49-F238E27FC236}">
              <a16:creationId xmlns:a16="http://schemas.microsoft.com/office/drawing/2014/main" id="{CEBADC79-77BB-4EC1-9031-EABC0627BFD8}"/>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18" name="n_2aveValue【公営住宅】&#10;有形固定資産減価償却率">
          <a:extLst>
            <a:ext uri="{FF2B5EF4-FFF2-40B4-BE49-F238E27FC236}">
              <a16:creationId xmlns:a16="http://schemas.microsoft.com/office/drawing/2014/main" id="{13257AB9-EF73-47E7-9245-D46DADF6D60F}"/>
            </a:ext>
          </a:extLst>
        </xdr:cNvPr>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9" name="n_3aveValue【公営住宅】&#10;有形固定資産減価償却率">
          <a:extLst>
            <a:ext uri="{FF2B5EF4-FFF2-40B4-BE49-F238E27FC236}">
              <a16:creationId xmlns:a16="http://schemas.microsoft.com/office/drawing/2014/main" id="{F3B40E73-903A-41D1-93CB-D20D225F204C}"/>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20" name="n_4aveValue【公営住宅】&#10;有形固定資産減価償却率">
          <a:extLst>
            <a:ext uri="{FF2B5EF4-FFF2-40B4-BE49-F238E27FC236}">
              <a16:creationId xmlns:a16="http://schemas.microsoft.com/office/drawing/2014/main" id="{38382D7B-646B-4CA2-B4B0-EAC3FEFFA9BE}"/>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42563</xdr:rowOff>
    </xdr:from>
    <xdr:ext cx="405111" cy="259045"/>
    <xdr:sp macro="" textlink="">
      <xdr:nvSpPr>
        <xdr:cNvPr id="321" name="n_1mainValue【公営住宅】&#10;有形固定資産減価償却率">
          <a:extLst>
            <a:ext uri="{FF2B5EF4-FFF2-40B4-BE49-F238E27FC236}">
              <a16:creationId xmlns:a16="http://schemas.microsoft.com/office/drawing/2014/main" id="{FBE8968E-94A8-471F-BAD3-192950223D44}"/>
            </a:ext>
          </a:extLst>
        </xdr:cNvPr>
        <xdr:cNvSpPr txBox="1"/>
      </xdr:nvSpPr>
      <xdr:spPr>
        <a:xfrm>
          <a:off x="35820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166388</xdr:rowOff>
    </xdr:from>
    <xdr:ext cx="405111" cy="259045"/>
    <xdr:sp macro="" textlink="">
      <xdr:nvSpPr>
        <xdr:cNvPr id="322" name="n_2mainValue【公営住宅】&#10;有形固定資産減価償却率">
          <a:extLst>
            <a:ext uri="{FF2B5EF4-FFF2-40B4-BE49-F238E27FC236}">
              <a16:creationId xmlns:a16="http://schemas.microsoft.com/office/drawing/2014/main" id="{D4AAEB86-2453-4091-A6C2-D70600DA94FD}"/>
            </a:ext>
          </a:extLst>
        </xdr:cNvPr>
        <xdr:cNvSpPr txBox="1"/>
      </xdr:nvSpPr>
      <xdr:spPr>
        <a:xfrm>
          <a:off x="2705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126382</xdr:rowOff>
    </xdr:from>
    <xdr:ext cx="405111" cy="259045"/>
    <xdr:sp macro="" textlink="">
      <xdr:nvSpPr>
        <xdr:cNvPr id="323" name="n_3mainValue【公営住宅】&#10;有形固定資産減価償却率">
          <a:extLst>
            <a:ext uri="{FF2B5EF4-FFF2-40B4-BE49-F238E27FC236}">
              <a16:creationId xmlns:a16="http://schemas.microsoft.com/office/drawing/2014/main" id="{87774282-0FB5-47C7-B002-EAD320CE5373}"/>
            </a:ext>
          </a:extLst>
        </xdr:cNvPr>
        <xdr:cNvSpPr txBox="1"/>
      </xdr:nvSpPr>
      <xdr:spPr>
        <a:xfrm>
          <a:off x="18167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78757</xdr:rowOff>
    </xdr:from>
    <xdr:ext cx="405111" cy="259045"/>
    <xdr:sp macro="" textlink="">
      <xdr:nvSpPr>
        <xdr:cNvPr id="324" name="n_4mainValue【公営住宅】&#10;有形固定資産減価償却率">
          <a:extLst>
            <a:ext uri="{FF2B5EF4-FFF2-40B4-BE49-F238E27FC236}">
              <a16:creationId xmlns:a16="http://schemas.microsoft.com/office/drawing/2014/main" id="{329D5424-BD9C-42AF-A925-D11A100838EC}"/>
            </a:ext>
          </a:extLst>
        </xdr:cNvPr>
        <xdr:cNvSpPr txBox="1"/>
      </xdr:nvSpPr>
      <xdr:spPr>
        <a:xfrm>
          <a:off x="9277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70C8E952-86D6-4286-B53A-E1DD4867C5A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C38782C3-3703-4436-9D3E-F48E5F5885F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8F6E58A6-94BE-40C0-857A-811841BEBC4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1FC47CDF-E3D8-4A85-A2F2-FA34F144A8C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82A686D6-B8AB-41B6-862C-8D5007E66F6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E375162B-3AB8-4A69-BEFD-80BF1BF930B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5F23A70-87B2-45F8-8AB6-525D4BA66CD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880FDDC8-4675-4FA7-9DDB-B5D5939683A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BBAA0CF9-A8D8-410B-AB86-4AFFD9C1DE7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D8D79252-B337-4DE3-B771-85CF8ED52A6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7C7D0755-909A-489E-A649-4B5E1A3763E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EB8B2899-7885-46F1-9813-B675B191D27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B89264E7-F7CF-4255-85EF-4EDCCA60FD8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BDC7BA59-D6E5-457E-A766-0A754F7F4E5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2079903C-9558-4544-A992-74754958773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66CE535B-A244-4AED-AD2C-E2789D6E4DD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DF77767F-1860-4A70-8D3C-CBABEBB61CA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7BB701C3-9506-4A7F-BF4A-0A8C0A3BDFD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E6E8540F-2F9B-454E-98AC-B672B748E64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0B067C6E-3CD8-476B-B4EE-053BC4823483}"/>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AB4F0864-C9C4-4EC8-A14C-384CF71D7AA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0E5B47D7-150D-4FFC-AF2C-5BE865E61E7B}"/>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12DA8530-F168-4D55-8868-B8DC8BB0D30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719A1A2C-FE79-4559-987C-6495057D3E3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B743A442-E132-44D8-8C83-BADB65F5BF2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93A61D1D-CB7A-423F-8B4A-71BF6CCF2E17}"/>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5203E9A2-F5AD-477C-9143-CA8878F698A5}"/>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06F1ACE1-06EF-43F4-8539-C088BBEEA620}"/>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70CFA211-EFCE-40F1-BBC7-EFF134E86F8C}"/>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5E317287-5BF5-4DAB-BA43-93F11A0B02C3}"/>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55" name="【公営住宅】&#10;一人当たり面積平均値テキスト">
          <a:extLst>
            <a:ext uri="{FF2B5EF4-FFF2-40B4-BE49-F238E27FC236}">
              <a16:creationId xmlns:a16="http://schemas.microsoft.com/office/drawing/2014/main" id="{C3E60C96-35E7-46B6-AEAC-F91B06EF513E}"/>
            </a:ext>
          </a:extLst>
        </xdr:cNvPr>
        <xdr:cNvSpPr txBox="1"/>
      </xdr:nvSpPr>
      <xdr:spPr>
        <a:xfrm>
          <a:off x="10515600" y="1468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239FEA1D-B121-4538-8701-23E3109D9358}"/>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2F8C2ADC-D2C6-420C-9C5F-76A8452DA61A}"/>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8AA6AA31-BB86-4A6B-AFF4-2FE3079153F3}"/>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59" name="フローチャート: 判断 358">
          <a:extLst>
            <a:ext uri="{FF2B5EF4-FFF2-40B4-BE49-F238E27FC236}">
              <a16:creationId xmlns:a16="http://schemas.microsoft.com/office/drawing/2014/main" id="{B32FF6E0-7F50-457E-8C81-2D5718708A9A}"/>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60" name="フローチャート: 判断 359">
          <a:extLst>
            <a:ext uri="{FF2B5EF4-FFF2-40B4-BE49-F238E27FC236}">
              <a16:creationId xmlns:a16="http://schemas.microsoft.com/office/drawing/2014/main" id="{547E5C13-D3BB-4D26-8957-CAFC69493468}"/>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1F57D80-C93B-40E0-8355-D3A9569C1B7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1EBE18E-D2F6-4DF9-A34E-989E0D04662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83A8522-B456-4B06-9292-B66A451DBE0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7EE78319-3EED-4D95-B1C4-2CDB637D13F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6C570441-245B-46C6-815A-F50E7705C76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28666</xdr:rowOff>
    </xdr:from>
    <xdr:to>
      <xdr:col>55</xdr:col>
      <xdr:colOff>50800</xdr:colOff>
      <xdr:row>84</xdr:row>
      <xdr:rowOff>130266</xdr:rowOff>
    </xdr:to>
    <xdr:sp macro="" textlink="">
      <xdr:nvSpPr>
        <xdr:cNvPr id="366" name="楕円 365">
          <a:extLst>
            <a:ext uri="{FF2B5EF4-FFF2-40B4-BE49-F238E27FC236}">
              <a16:creationId xmlns:a16="http://schemas.microsoft.com/office/drawing/2014/main" id="{B7C79BE5-9738-42AC-87F6-05B1C8B9C266}"/>
            </a:ext>
          </a:extLst>
        </xdr:cNvPr>
        <xdr:cNvSpPr/>
      </xdr:nvSpPr>
      <xdr:spPr>
        <a:xfrm>
          <a:off x="10426700" y="144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51543</xdr:rowOff>
    </xdr:from>
    <xdr:ext cx="469744" cy="259045"/>
    <xdr:sp macro="" textlink="">
      <xdr:nvSpPr>
        <xdr:cNvPr id="367" name="【公営住宅】&#10;一人当たり面積該当値テキスト">
          <a:extLst>
            <a:ext uri="{FF2B5EF4-FFF2-40B4-BE49-F238E27FC236}">
              <a16:creationId xmlns:a16="http://schemas.microsoft.com/office/drawing/2014/main" id="{1C27D7C0-0D6C-46AB-834F-937B78AA59BB}"/>
            </a:ext>
          </a:extLst>
        </xdr:cNvPr>
        <xdr:cNvSpPr txBox="1"/>
      </xdr:nvSpPr>
      <xdr:spPr>
        <a:xfrm>
          <a:off x="10515600" y="142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39007</xdr:rowOff>
    </xdr:from>
    <xdr:to>
      <xdr:col>50</xdr:col>
      <xdr:colOff>165100</xdr:colOff>
      <xdr:row>84</xdr:row>
      <xdr:rowOff>140607</xdr:rowOff>
    </xdr:to>
    <xdr:sp macro="" textlink="">
      <xdr:nvSpPr>
        <xdr:cNvPr id="368" name="楕円 367">
          <a:extLst>
            <a:ext uri="{FF2B5EF4-FFF2-40B4-BE49-F238E27FC236}">
              <a16:creationId xmlns:a16="http://schemas.microsoft.com/office/drawing/2014/main" id="{3F5BB469-C4F3-4435-93A5-255C3E0A6CE4}"/>
            </a:ext>
          </a:extLst>
        </xdr:cNvPr>
        <xdr:cNvSpPr/>
      </xdr:nvSpPr>
      <xdr:spPr>
        <a:xfrm>
          <a:off x="9588500" y="144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79466</xdr:rowOff>
    </xdr:from>
    <xdr:to>
      <xdr:col>55</xdr:col>
      <xdr:colOff>0</xdr:colOff>
      <xdr:row>84</xdr:row>
      <xdr:rowOff>89807</xdr:rowOff>
    </xdr:to>
    <xdr:cxnSp macro="">
      <xdr:nvCxnSpPr>
        <xdr:cNvPr id="369" name="直線コネクタ 368">
          <a:extLst>
            <a:ext uri="{FF2B5EF4-FFF2-40B4-BE49-F238E27FC236}">
              <a16:creationId xmlns:a16="http://schemas.microsoft.com/office/drawing/2014/main" id="{21DE926B-E445-4DFD-A43F-9CF876B787A1}"/>
            </a:ext>
          </a:extLst>
        </xdr:cNvPr>
        <xdr:cNvCxnSpPr/>
      </xdr:nvCxnSpPr>
      <xdr:spPr>
        <a:xfrm flipV="1">
          <a:off x="9639300" y="1448126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46627</xdr:rowOff>
    </xdr:from>
    <xdr:to>
      <xdr:col>46</xdr:col>
      <xdr:colOff>38100</xdr:colOff>
      <xdr:row>84</xdr:row>
      <xdr:rowOff>148227</xdr:rowOff>
    </xdr:to>
    <xdr:sp macro="" textlink="">
      <xdr:nvSpPr>
        <xdr:cNvPr id="370" name="楕円 369">
          <a:extLst>
            <a:ext uri="{FF2B5EF4-FFF2-40B4-BE49-F238E27FC236}">
              <a16:creationId xmlns:a16="http://schemas.microsoft.com/office/drawing/2014/main" id="{97CECDD0-AEAF-44F9-9F31-431C6CF3D1A5}"/>
            </a:ext>
          </a:extLst>
        </xdr:cNvPr>
        <xdr:cNvSpPr/>
      </xdr:nvSpPr>
      <xdr:spPr>
        <a:xfrm>
          <a:off x="8699500" y="1444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89807</xdr:rowOff>
    </xdr:from>
    <xdr:to>
      <xdr:col>50</xdr:col>
      <xdr:colOff>114300</xdr:colOff>
      <xdr:row>84</xdr:row>
      <xdr:rowOff>97427</xdr:rowOff>
    </xdr:to>
    <xdr:cxnSp macro="">
      <xdr:nvCxnSpPr>
        <xdr:cNvPr id="371" name="直線コネクタ 370">
          <a:extLst>
            <a:ext uri="{FF2B5EF4-FFF2-40B4-BE49-F238E27FC236}">
              <a16:creationId xmlns:a16="http://schemas.microsoft.com/office/drawing/2014/main" id="{8BB19427-C9AF-4D99-AC57-B1CF90734545}"/>
            </a:ext>
          </a:extLst>
        </xdr:cNvPr>
        <xdr:cNvCxnSpPr/>
      </xdr:nvCxnSpPr>
      <xdr:spPr>
        <a:xfrm flipV="1">
          <a:off x="8750300" y="1449160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59255</xdr:rowOff>
    </xdr:from>
    <xdr:to>
      <xdr:col>41</xdr:col>
      <xdr:colOff>101600</xdr:colOff>
      <xdr:row>84</xdr:row>
      <xdr:rowOff>160855</xdr:rowOff>
    </xdr:to>
    <xdr:sp macro="" textlink="">
      <xdr:nvSpPr>
        <xdr:cNvPr id="372" name="楕円 371">
          <a:extLst>
            <a:ext uri="{FF2B5EF4-FFF2-40B4-BE49-F238E27FC236}">
              <a16:creationId xmlns:a16="http://schemas.microsoft.com/office/drawing/2014/main" id="{7DDE0430-F724-47E5-899F-1F5A553B11E4}"/>
            </a:ext>
          </a:extLst>
        </xdr:cNvPr>
        <xdr:cNvSpPr/>
      </xdr:nvSpPr>
      <xdr:spPr>
        <a:xfrm>
          <a:off x="7810500" y="1446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97427</xdr:rowOff>
    </xdr:from>
    <xdr:to>
      <xdr:col>45</xdr:col>
      <xdr:colOff>177800</xdr:colOff>
      <xdr:row>84</xdr:row>
      <xdr:rowOff>110055</xdr:rowOff>
    </xdr:to>
    <xdr:cxnSp macro="">
      <xdr:nvCxnSpPr>
        <xdr:cNvPr id="373" name="直線コネクタ 372">
          <a:extLst>
            <a:ext uri="{FF2B5EF4-FFF2-40B4-BE49-F238E27FC236}">
              <a16:creationId xmlns:a16="http://schemas.microsoft.com/office/drawing/2014/main" id="{FA574473-0683-41B8-B4BF-608FC4501435}"/>
            </a:ext>
          </a:extLst>
        </xdr:cNvPr>
        <xdr:cNvCxnSpPr/>
      </xdr:nvCxnSpPr>
      <xdr:spPr>
        <a:xfrm flipV="1">
          <a:off x="7861300" y="14499227"/>
          <a:ext cx="889000" cy="1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67419</xdr:rowOff>
    </xdr:from>
    <xdr:to>
      <xdr:col>36</xdr:col>
      <xdr:colOff>165100</xdr:colOff>
      <xdr:row>84</xdr:row>
      <xdr:rowOff>169019</xdr:rowOff>
    </xdr:to>
    <xdr:sp macro="" textlink="">
      <xdr:nvSpPr>
        <xdr:cNvPr id="374" name="楕円 373">
          <a:extLst>
            <a:ext uri="{FF2B5EF4-FFF2-40B4-BE49-F238E27FC236}">
              <a16:creationId xmlns:a16="http://schemas.microsoft.com/office/drawing/2014/main" id="{3E468B3D-7449-4C3C-97B0-4C378481BC32}"/>
            </a:ext>
          </a:extLst>
        </xdr:cNvPr>
        <xdr:cNvSpPr/>
      </xdr:nvSpPr>
      <xdr:spPr>
        <a:xfrm>
          <a:off x="6921500" y="1446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110055</xdr:rowOff>
    </xdr:from>
    <xdr:to>
      <xdr:col>41</xdr:col>
      <xdr:colOff>50800</xdr:colOff>
      <xdr:row>84</xdr:row>
      <xdr:rowOff>118219</xdr:rowOff>
    </xdr:to>
    <xdr:cxnSp macro="">
      <xdr:nvCxnSpPr>
        <xdr:cNvPr id="375" name="直線コネクタ 374">
          <a:extLst>
            <a:ext uri="{FF2B5EF4-FFF2-40B4-BE49-F238E27FC236}">
              <a16:creationId xmlns:a16="http://schemas.microsoft.com/office/drawing/2014/main" id="{8042D9C6-92FD-4DFD-83A7-D64F606520A6}"/>
            </a:ext>
          </a:extLst>
        </xdr:cNvPr>
        <xdr:cNvCxnSpPr/>
      </xdr:nvCxnSpPr>
      <xdr:spPr>
        <a:xfrm flipV="1">
          <a:off x="6972300" y="1451185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60650</xdr:rowOff>
    </xdr:from>
    <xdr:ext cx="469744" cy="259045"/>
    <xdr:sp macro="" textlink="">
      <xdr:nvSpPr>
        <xdr:cNvPr id="376" name="n_1aveValue【公営住宅】&#10;一人当たり面積">
          <a:extLst>
            <a:ext uri="{FF2B5EF4-FFF2-40B4-BE49-F238E27FC236}">
              <a16:creationId xmlns:a16="http://schemas.microsoft.com/office/drawing/2014/main" id="{D6FAE2B6-7E1F-43B9-BFFE-17A739F9B0C0}"/>
            </a:ext>
          </a:extLst>
        </xdr:cNvPr>
        <xdr:cNvSpPr txBox="1"/>
      </xdr:nvSpPr>
      <xdr:spPr>
        <a:xfrm>
          <a:off x="93917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52378</xdr:rowOff>
    </xdr:from>
    <xdr:ext cx="469744" cy="259045"/>
    <xdr:sp macro="" textlink="">
      <xdr:nvSpPr>
        <xdr:cNvPr id="377" name="n_2aveValue【公営住宅】&#10;一人当たり面積">
          <a:extLst>
            <a:ext uri="{FF2B5EF4-FFF2-40B4-BE49-F238E27FC236}">
              <a16:creationId xmlns:a16="http://schemas.microsoft.com/office/drawing/2014/main" id="{8EA4EAE2-B0DE-4A84-826F-8201266110DF}"/>
            </a:ext>
          </a:extLst>
        </xdr:cNvPr>
        <xdr:cNvSpPr txBox="1"/>
      </xdr:nvSpPr>
      <xdr:spPr>
        <a:xfrm>
          <a:off x="8515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64352</xdr:rowOff>
    </xdr:from>
    <xdr:ext cx="469744" cy="259045"/>
    <xdr:sp macro="" textlink="">
      <xdr:nvSpPr>
        <xdr:cNvPr id="378" name="n_3aveValue【公営住宅】&#10;一人当たり面積">
          <a:extLst>
            <a:ext uri="{FF2B5EF4-FFF2-40B4-BE49-F238E27FC236}">
              <a16:creationId xmlns:a16="http://schemas.microsoft.com/office/drawing/2014/main" id="{7C4DFCE4-448C-4671-A829-60DD82FFE962}"/>
            </a:ext>
          </a:extLst>
        </xdr:cNvPr>
        <xdr:cNvSpPr txBox="1"/>
      </xdr:nvSpPr>
      <xdr:spPr>
        <a:xfrm>
          <a:off x="7626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65876</xdr:rowOff>
    </xdr:from>
    <xdr:ext cx="469744" cy="259045"/>
    <xdr:sp macro="" textlink="">
      <xdr:nvSpPr>
        <xdr:cNvPr id="379" name="n_4aveValue【公営住宅】&#10;一人当たり面積">
          <a:extLst>
            <a:ext uri="{FF2B5EF4-FFF2-40B4-BE49-F238E27FC236}">
              <a16:creationId xmlns:a16="http://schemas.microsoft.com/office/drawing/2014/main" id="{A98AF786-5601-4995-826E-2624A0B67908}"/>
            </a:ext>
          </a:extLst>
        </xdr:cNvPr>
        <xdr:cNvSpPr txBox="1"/>
      </xdr:nvSpPr>
      <xdr:spPr>
        <a:xfrm>
          <a:off x="6737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157134</xdr:rowOff>
    </xdr:from>
    <xdr:ext cx="469744" cy="259045"/>
    <xdr:sp macro="" textlink="">
      <xdr:nvSpPr>
        <xdr:cNvPr id="380" name="n_1mainValue【公営住宅】&#10;一人当たり面積">
          <a:extLst>
            <a:ext uri="{FF2B5EF4-FFF2-40B4-BE49-F238E27FC236}">
              <a16:creationId xmlns:a16="http://schemas.microsoft.com/office/drawing/2014/main" id="{FF0CD408-CEA6-4343-8831-30B8A58BE312}"/>
            </a:ext>
          </a:extLst>
        </xdr:cNvPr>
        <xdr:cNvSpPr txBox="1"/>
      </xdr:nvSpPr>
      <xdr:spPr>
        <a:xfrm>
          <a:off x="9391727" y="1421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164754</xdr:rowOff>
    </xdr:from>
    <xdr:ext cx="469744" cy="259045"/>
    <xdr:sp macro="" textlink="">
      <xdr:nvSpPr>
        <xdr:cNvPr id="381" name="n_2mainValue【公営住宅】&#10;一人当たり面積">
          <a:extLst>
            <a:ext uri="{FF2B5EF4-FFF2-40B4-BE49-F238E27FC236}">
              <a16:creationId xmlns:a16="http://schemas.microsoft.com/office/drawing/2014/main" id="{98C44CF9-ADE5-44CE-816F-D223F1D6CAC0}"/>
            </a:ext>
          </a:extLst>
        </xdr:cNvPr>
        <xdr:cNvSpPr txBox="1"/>
      </xdr:nvSpPr>
      <xdr:spPr>
        <a:xfrm>
          <a:off x="8515427" y="1422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5932</xdr:rowOff>
    </xdr:from>
    <xdr:ext cx="469744" cy="259045"/>
    <xdr:sp macro="" textlink="">
      <xdr:nvSpPr>
        <xdr:cNvPr id="382" name="n_3mainValue【公営住宅】&#10;一人当たり面積">
          <a:extLst>
            <a:ext uri="{FF2B5EF4-FFF2-40B4-BE49-F238E27FC236}">
              <a16:creationId xmlns:a16="http://schemas.microsoft.com/office/drawing/2014/main" id="{4073AAEF-A710-4C47-A9E8-4733A91070AD}"/>
            </a:ext>
          </a:extLst>
        </xdr:cNvPr>
        <xdr:cNvSpPr txBox="1"/>
      </xdr:nvSpPr>
      <xdr:spPr>
        <a:xfrm>
          <a:off x="7626427" y="1423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14096</xdr:rowOff>
    </xdr:from>
    <xdr:ext cx="469744" cy="259045"/>
    <xdr:sp macro="" textlink="">
      <xdr:nvSpPr>
        <xdr:cNvPr id="383" name="n_4mainValue【公営住宅】&#10;一人当たり面積">
          <a:extLst>
            <a:ext uri="{FF2B5EF4-FFF2-40B4-BE49-F238E27FC236}">
              <a16:creationId xmlns:a16="http://schemas.microsoft.com/office/drawing/2014/main" id="{200B1295-59ED-4F4C-A194-B1A4BFC601B0}"/>
            </a:ext>
          </a:extLst>
        </xdr:cNvPr>
        <xdr:cNvSpPr txBox="1"/>
      </xdr:nvSpPr>
      <xdr:spPr>
        <a:xfrm>
          <a:off x="6737427" y="1424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A567A6D1-76A4-45E9-9F89-1850E5FC74A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47A7BFC0-6A18-406A-80E2-3B87477AD0E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CF117C21-359B-4DCE-A003-A819665E33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EE2AAD22-C6A1-4DC4-A80A-FD3FF0114E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BC8671B4-0AB9-4D10-B6BE-FB7B58B5844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3D926422-DC55-45F8-B909-6E7D26020A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42C5229-CC16-4D47-BBCA-74325E14EDE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1F49078D-BA75-4C30-A0EA-56853E31DB9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5E882A2F-BB5E-46C6-B11B-1E38E8C07E4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6CD9F30E-A1F7-42AA-B0DC-2E3D4093551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78E57E22-5F8D-49C6-A952-283C40558FC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1E850248-27D4-4ED0-A695-0033E50355A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CF3CD917-AF91-493B-A8C8-5AF4C5F5083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E842D2E3-01AD-4846-9D88-CD0CD4D4E32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8C7F8F63-3C3A-462A-A2F7-40734791B8B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76A64E9D-75CF-480E-ACCD-D5674071521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AC27445B-D3A9-45ED-B919-81F32B023F7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B5BDAFEF-700B-47B0-A4CD-3204D5D1E4E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C0A2DC39-D89C-4CBC-AB74-799F422085A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E7CD00F4-7BCE-4B6C-A974-F9A16AB7F4E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B403BE7E-BAAC-44B4-BF09-60D39D6DC45C}"/>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F5A04CA5-386A-45D8-A20F-A06536701E1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A93B4B64-DADB-4E00-8E95-38321CECBF4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1531789B-375E-464F-BB77-75AF2030DF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83820</xdr:rowOff>
    </xdr:from>
    <xdr:to>
      <xdr:col>24</xdr:col>
      <xdr:colOff>62865</xdr:colOff>
      <xdr:row>108</xdr:row>
      <xdr:rowOff>144780</xdr:rowOff>
    </xdr:to>
    <xdr:cxnSp macro="">
      <xdr:nvCxnSpPr>
        <xdr:cNvPr id="408" name="直線コネクタ 407">
          <a:extLst>
            <a:ext uri="{FF2B5EF4-FFF2-40B4-BE49-F238E27FC236}">
              <a16:creationId xmlns:a16="http://schemas.microsoft.com/office/drawing/2014/main" id="{E84A3721-FDB8-4598-9BA9-E56068D96155}"/>
            </a:ext>
          </a:extLst>
        </xdr:cNvPr>
        <xdr:cNvCxnSpPr/>
      </xdr:nvCxnSpPr>
      <xdr:spPr>
        <a:xfrm flipV="1">
          <a:off x="4634865" y="1705737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9" name="【港湾・漁港】&#10;有形固定資産減価償却率最小値テキスト">
          <a:extLst>
            <a:ext uri="{FF2B5EF4-FFF2-40B4-BE49-F238E27FC236}">
              <a16:creationId xmlns:a16="http://schemas.microsoft.com/office/drawing/2014/main" id="{460FFB5C-B8FF-475D-AABA-5AB34FAC1959}"/>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10" name="直線コネクタ 409">
          <a:extLst>
            <a:ext uri="{FF2B5EF4-FFF2-40B4-BE49-F238E27FC236}">
              <a16:creationId xmlns:a16="http://schemas.microsoft.com/office/drawing/2014/main" id="{AD6FACEB-6816-42DC-8D4C-FAA3EA4B7163}"/>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30497</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B49989D2-DAFB-4052-964D-9247CB7F5367}"/>
            </a:ext>
          </a:extLst>
        </xdr:cNvPr>
        <xdr:cNvSpPr txBox="1"/>
      </xdr:nvSpPr>
      <xdr:spPr>
        <a:xfrm>
          <a:off x="4673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83820</xdr:rowOff>
    </xdr:from>
    <xdr:to>
      <xdr:col>24</xdr:col>
      <xdr:colOff>152400</xdr:colOff>
      <xdr:row>99</xdr:row>
      <xdr:rowOff>83820</xdr:rowOff>
    </xdr:to>
    <xdr:cxnSp macro="">
      <xdr:nvCxnSpPr>
        <xdr:cNvPr id="412" name="直線コネクタ 411">
          <a:extLst>
            <a:ext uri="{FF2B5EF4-FFF2-40B4-BE49-F238E27FC236}">
              <a16:creationId xmlns:a16="http://schemas.microsoft.com/office/drawing/2014/main" id="{02381677-E383-4B62-A1C6-B1CB77996D47}"/>
            </a:ext>
          </a:extLst>
        </xdr:cNvPr>
        <xdr:cNvCxnSpPr/>
      </xdr:nvCxnSpPr>
      <xdr:spPr>
        <a:xfrm>
          <a:off x="4546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26688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FD843EDF-99DE-4D47-8257-F01835AD6807}"/>
            </a:ext>
          </a:extLst>
        </xdr:cNvPr>
        <xdr:cNvSpPr txBox="1"/>
      </xdr:nvSpPr>
      <xdr:spPr>
        <a:xfrm>
          <a:off x="4673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14" name="フローチャート: 判断 413">
          <a:extLst>
            <a:ext uri="{FF2B5EF4-FFF2-40B4-BE49-F238E27FC236}">
              <a16:creationId xmlns:a16="http://schemas.microsoft.com/office/drawing/2014/main" id="{43E6BA15-8198-4A06-AF6A-595559287629}"/>
            </a:ext>
          </a:extLst>
        </xdr:cNvPr>
        <xdr:cNvSpPr/>
      </xdr:nvSpPr>
      <xdr:spPr>
        <a:xfrm>
          <a:off x="4584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15" name="フローチャート: 判断 414">
          <a:extLst>
            <a:ext uri="{FF2B5EF4-FFF2-40B4-BE49-F238E27FC236}">
              <a16:creationId xmlns:a16="http://schemas.microsoft.com/office/drawing/2014/main" id="{F6B56A07-1BBD-4D9E-BB33-AE5DC64C165E}"/>
            </a:ext>
          </a:extLst>
        </xdr:cNvPr>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53975</xdr:rowOff>
    </xdr:from>
    <xdr:to>
      <xdr:col>15</xdr:col>
      <xdr:colOff>101600</xdr:colOff>
      <xdr:row>103</xdr:row>
      <xdr:rowOff>155575</xdr:rowOff>
    </xdr:to>
    <xdr:sp macro="" textlink="">
      <xdr:nvSpPr>
        <xdr:cNvPr id="416" name="フローチャート: 判断 415">
          <a:extLst>
            <a:ext uri="{FF2B5EF4-FFF2-40B4-BE49-F238E27FC236}">
              <a16:creationId xmlns:a16="http://schemas.microsoft.com/office/drawing/2014/main" id="{AF21D54D-CF9E-4E4F-A147-0ED3311A3B8F}"/>
            </a:ext>
          </a:extLst>
        </xdr:cNvPr>
        <xdr:cNvSpPr/>
      </xdr:nvSpPr>
      <xdr:spPr>
        <a:xfrm>
          <a:off x="2857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93980</xdr:rowOff>
    </xdr:from>
    <xdr:to>
      <xdr:col>10</xdr:col>
      <xdr:colOff>165100</xdr:colOff>
      <xdr:row>104</xdr:row>
      <xdr:rowOff>24130</xdr:rowOff>
    </xdr:to>
    <xdr:sp macro="" textlink="">
      <xdr:nvSpPr>
        <xdr:cNvPr id="417" name="フローチャート: 判断 416">
          <a:extLst>
            <a:ext uri="{FF2B5EF4-FFF2-40B4-BE49-F238E27FC236}">
              <a16:creationId xmlns:a16="http://schemas.microsoft.com/office/drawing/2014/main" id="{39C629EA-3970-4D6A-91A5-B5C44D3D423E}"/>
            </a:ext>
          </a:extLst>
        </xdr:cNvPr>
        <xdr:cNvSpPr/>
      </xdr:nvSpPr>
      <xdr:spPr>
        <a:xfrm>
          <a:off x="19685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8" name="フローチャート: 判断 417">
          <a:extLst>
            <a:ext uri="{FF2B5EF4-FFF2-40B4-BE49-F238E27FC236}">
              <a16:creationId xmlns:a16="http://schemas.microsoft.com/office/drawing/2014/main" id="{70A12FF1-FF7C-48D0-88FE-2263E42912B8}"/>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56E1AD1-C186-4A78-84E0-BB4B61CF929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334B67CF-BC39-4953-A2BB-4D866CD2B72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2E2E0570-CC64-43AB-9A38-7A7E852501D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56C203DB-52EC-4C12-97BE-433310657A3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3E32A22-FFE3-4540-815F-D1F1D04F874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24" name="楕円 423">
          <a:extLst>
            <a:ext uri="{FF2B5EF4-FFF2-40B4-BE49-F238E27FC236}">
              <a16:creationId xmlns:a16="http://schemas.microsoft.com/office/drawing/2014/main" id="{21E7441D-E4D2-4BEC-BB3E-5DBCA400CC94}"/>
            </a:ext>
          </a:extLst>
        </xdr:cNvPr>
        <xdr:cNvSpPr/>
      </xdr:nvSpPr>
      <xdr:spPr>
        <a:xfrm>
          <a:off x="4584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151147</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57DC9171-E90F-4772-9431-D91985B57A7E}"/>
            </a:ext>
          </a:extLst>
        </xdr:cNvPr>
        <xdr:cNvSpPr txBox="1"/>
      </xdr:nvSpPr>
      <xdr:spPr>
        <a:xfrm>
          <a:off x="4673600"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101600</xdr:rowOff>
    </xdr:from>
    <xdr:to>
      <xdr:col>20</xdr:col>
      <xdr:colOff>38100</xdr:colOff>
      <xdr:row>104</xdr:row>
      <xdr:rowOff>31750</xdr:rowOff>
    </xdr:to>
    <xdr:sp macro="" textlink="">
      <xdr:nvSpPr>
        <xdr:cNvPr id="426" name="楕円 425">
          <a:extLst>
            <a:ext uri="{FF2B5EF4-FFF2-40B4-BE49-F238E27FC236}">
              <a16:creationId xmlns:a16="http://schemas.microsoft.com/office/drawing/2014/main" id="{DC25C835-1E6E-4030-BF6F-C3455B5B92FF}"/>
            </a:ext>
          </a:extLst>
        </xdr:cNvPr>
        <xdr:cNvSpPr/>
      </xdr:nvSpPr>
      <xdr:spPr>
        <a:xfrm>
          <a:off x="3746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152400</xdr:rowOff>
    </xdr:from>
    <xdr:to>
      <xdr:col>24</xdr:col>
      <xdr:colOff>63500</xdr:colOff>
      <xdr:row>104</xdr:row>
      <xdr:rowOff>7620</xdr:rowOff>
    </xdr:to>
    <xdr:cxnSp macro="">
      <xdr:nvCxnSpPr>
        <xdr:cNvPr id="427" name="直線コネクタ 426">
          <a:extLst>
            <a:ext uri="{FF2B5EF4-FFF2-40B4-BE49-F238E27FC236}">
              <a16:creationId xmlns:a16="http://schemas.microsoft.com/office/drawing/2014/main" id="{4C26A5B1-8506-42B8-B479-990BC5B92EDF}"/>
            </a:ext>
          </a:extLst>
        </xdr:cNvPr>
        <xdr:cNvCxnSpPr/>
      </xdr:nvCxnSpPr>
      <xdr:spPr>
        <a:xfrm>
          <a:off x="3797300" y="178117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61595</xdr:rowOff>
    </xdr:from>
    <xdr:to>
      <xdr:col>15</xdr:col>
      <xdr:colOff>101600</xdr:colOff>
      <xdr:row>103</xdr:row>
      <xdr:rowOff>163195</xdr:rowOff>
    </xdr:to>
    <xdr:sp macro="" textlink="">
      <xdr:nvSpPr>
        <xdr:cNvPr id="428" name="楕円 427">
          <a:extLst>
            <a:ext uri="{FF2B5EF4-FFF2-40B4-BE49-F238E27FC236}">
              <a16:creationId xmlns:a16="http://schemas.microsoft.com/office/drawing/2014/main" id="{24A2CA51-27AB-4F88-A61B-934BD5353A0C}"/>
            </a:ext>
          </a:extLst>
        </xdr:cNvPr>
        <xdr:cNvSpPr/>
      </xdr:nvSpPr>
      <xdr:spPr>
        <a:xfrm>
          <a:off x="2857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112395</xdr:rowOff>
    </xdr:from>
    <xdr:to>
      <xdr:col>19</xdr:col>
      <xdr:colOff>177800</xdr:colOff>
      <xdr:row>103</xdr:row>
      <xdr:rowOff>152400</xdr:rowOff>
    </xdr:to>
    <xdr:cxnSp macro="">
      <xdr:nvCxnSpPr>
        <xdr:cNvPr id="429" name="直線コネクタ 428">
          <a:extLst>
            <a:ext uri="{FF2B5EF4-FFF2-40B4-BE49-F238E27FC236}">
              <a16:creationId xmlns:a16="http://schemas.microsoft.com/office/drawing/2014/main" id="{4310A533-5839-4F74-9DE8-2DC28D65ED02}"/>
            </a:ext>
          </a:extLst>
        </xdr:cNvPr>
        <xdr:cNvCxnSpPr/>
      </xdr:nvCxnSpPr>
      <xdr:spPr>
        <a:xfrm>
          <a:off x="2908300" y="177717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30" name="楕円 429">
          <a:extLst>
            <a:ext uri="{FF2B5EF4-FFF2-40B4-BE49-F238E27FC236}">
              <a16:creationId xmlns:a16="http://schemas.microsoft.com/office/drawing/2014/main" id="{E38E6A35-1E35-4691-AAD7-163C41B3FB2D}"/>
            </a:ext>
          </a:extLst>
        </xdr:cNvPr>
        <xdr:cNvSpPr/>
      </xdr:nvSpPr>
      <xdr:spPr>
        <a:xfrm>
          <a:off x="1968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102870</xdr:rowOff>
    </xdr:from>
    <xdr:to>
      <xdr:col>15</xdr:col>
      <xdr:colOff>50800</xdr:colOff>
      <xdr:row>103</xdr:row>
      <xdr:rowOff>112395</xdr:rowOff>
    </xdr:to>
    <xdr:cxnSp macro="">
      <xdr:nvCxnSpPr>
        <xdr:cNvPr id="431" name="直線コネクタ 430">
          <a:extLst>
            <a:ext uri="{FF2B5EF4-FFF2-40B4-BE49-F238E27FC236}">
              <a16:creationId xmlns:a16="http://schemas.microsoft.com/office/drawing/2014/main" id="{08874E0C-CDF1-4D7E-9CBA-2A27EB95A13D}"/>
            </a:ext>
          </a:extLst>
        </xdr:cNvPr>
        <xdr:cNvCxnSpPr/>
      </xdr:nvCxnSpPr>
      <xdr:spPr>
        <a:xfrm>
          <a:off x="2019300" y="177622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23495</xdr:rowOff>
    </xdr:from>
    <xdr:to>
      <xdr:col>6</xdr:col>
      <xdr:colOff>38100</xdr:colOff>
      <xdr:row>103</xdr:row>
      <xdr:rowOff>125095</xdr:rowOff>
    </xdr:to>
    <xdr:sp macro="" textlink="">
      <xdr:nvSpPr>
        <xdr:cNvPr id="432" name="楕円 431">
          <a:extLst>
            <a:ext uri="{FF2B5EF4-FFF2-40B4-BE49-F238E27FC236}">
              <a16:creationId xmlns:a16="http://schemas.microsoft.com/office/drawing/2014/main" id="{DB9F55EC-D9D6-47E4-8A04-F118F5EB45EB}"/>
            </a:ext>
          </a:extLst>
        </xdr:cNvPr>
        <xdr:cNvSpPr/>
      </xdr:nvSpPr>
      <xdr:spPr>
        <a:xfrm>
          <a:off x="10795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74295</xdr:rowOff>
    </xdr:from>
    <xdr:to>
      <xdr:col>10</xdr:col>
      <xdr:colOff>114300</xdr:colOff>
      <xdr:row>103</xdr:row>
      <xdr:rowOff>102870</xdr:rowOff>
    </xdr:to>
    <xdr:cxnSp macro="">
      <xdr:nvCxnSpPr>
        <xdr:cNvPr id="433" name="直線コネクタ 432">
          <a:extLst>
            <a:ext uri="{FF2B5EF4-FFF2-40B4-BE49-F238E27FC236}">
              <a16:creationId xmlns:a16="http://schemas.microsoft.com/office/drawing/2014/main" id="{0B697279-D91C-4F0D-8F12-C5691A0E03DD}"/>
            </a:ext>
          </a:extLst>
        </xdr:cNvPr>
        <xdr:cNvCxnSpPr/>
      </xdr:nvCxnSpPr>
      <xdr:spPr>
        <a:xfrm>
          <a:off x="1130300" y="177336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144797</xdr:rowOff>
    </xdr:from>
    <xdr:ext cx="405111" cy="259045"/>
    <xdr:sp macro="" textlink="">
      <xdr:nvSpPr>
        <xdr:cNvPr id="434" name="n_1aveValue【港湾・漁港】&#10;有形固定資産減価償却率">
          <a:extLst>
            <a:ext uri="{FF2B5EF4-FFF2-40B4-BE49-F238E27FC236}">
              <a16:creationId xmlns:a16="http://schemas.microsoft.com/office/drawing/2014/main" id="{738A29FB-8D97-4589-9B7D-41716E57BCA7}"/>
            </a:ext>
          </a:extLst>
        </xdr:cNvPr>
        <xdr:cNvSpPr txBox="1"/>
      </xdr:nvSpPr>
      <xdr:spPr>
        <a:xfrm>
          <a:off x="3582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652</xdr:rowOff>
    </xdr:from>
    <xdr:ext cx="405111" cy="259045"/>
    <xdr:sp macro="" textlink="">
      <xdr:nvSpPr>
        <xdr:cNvPr id="435" name="n_2aveValue【港湾・漁港】&#10;有形固定資産減価償却率">
          <a:extLst>
            <a:ext uri="{FF2B5EF4-FFF2-40B4-BE49-F238E27FC236}">
              <a16:creationId xmlns:a16="http://schemas.microsoft.com/office/drawing/2014/main" id="{8F0F17E5-E717-4B50-965A-C8066898294C}"/>
            </a:ext>
          </a:extLst>
        </xdr:cNvPr>
        <xdr:cNvSpPr txBox="1"/>
      </xdr:nvSpPr>
      <xdr:spPr>
        <a:xfrm>
          <a:off x="2705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15257</xdr:rowOff>
    </xdr:from>
    <xdr:ext cx="405111" cy="259045"/>
    <xdr:sp macro="" textlink="">
      <xdr:nvSpPr>
        <xdr:cNvPr id="436" name="n_3aveValue【港湾・漁港】&#10;有形固定資産減価償却率">
          <a:extLst>
            <a:ext uri="{FF2B5EF4-FFF2-40B4-BE49-F238E27FC236}">
              <a16:creationId xmlns:a16="http://schemas.microsoft.com/office/drawing/2014/main" id="{22F9B0C5-113F-4351-BA10-05EFC30D1AD2}"/>
            </a:ext>
          </a:extLst>
        </xdr:cNvPr>
        <xdr:cNvSpPr txBox="1"/>
      </xdr:nvSpPr>
      <xdr:spPr>
        <a:xfrm>
          <a:off x="1816744"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7" name="n_4aveValue【港湾・漁港】&#10;有形固定資産減価償却率">
          <a:extLst>
            <a:ext uri="{FF2B5EF4-FFF2-40B4-BE49-F238E27FC236}">
              <a16:creationId xmlns:a16="http://schemas.microsoft.com/office/drawing/2014/main" id="{D3841394-9BBF-4825-9CF6-5C2339A52022}"/>
            </a:ext>
          </a:extLst>
        </xdr:cNvPr>
        <xdr:cNvSpPr txBox="1"/>
      </xdr:nvSpPr>
      <xdr:spPr>
        <a:xfrm>
          <a:off x="927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48277</xdr:rowOff>
    </xdr:from>
    <xdr:ext cx="405111" cy="259045"/>
    <xdr:sp macro="" textlink="">
      <xdr:nvSpPr>
        <xdr:cNvPr id="438" name="n_1mainValue【港湾・漁港】&#10;有形固定資産減価償却率">
          <a:extLst>
            <a:ext uri="{FF2B5EF4-FFF2-40B4-BE49-F238E27FC236}">
              <a16:creationId xmlns:a16="http://schemas.microsoft.com/office/drawing/2014/main" id="{304B1574-AFA7-4390-B6CD-8D418EE77E82}"/>
            </a:ext>
          </a:extLst>
        </xdr:cNvPr>
        <xdr:cNvSpPr txBox="1"/>
      </xdr:nvSpPr>
      <xdr:spPr>
        <a:xfrm>
          <a:off x="3582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154322</xdr:rowOff>
    </xdr:from>
    <xdr:ext cx="405111" cy="259045"/>
    <xdr:sp macro="" textlink="">
      <xdr:nvSpPr>
        <xdr:cNvPr id="439" name="n_2mainValue【港湾・漁港】&#10;有形固定資産減価償却率">
          <a:extLst>
            <a:ext uri="{FF2B5EF4-FFF2-40B4-BE49-F238E27FC236}">
              <a16:creationId xmlns:a16="http://schemas.microsoft.com/office/drawing/2014/main" id="{EE7ADFF6-34DD-432C-B677-0C236EC8CBD6}"/>
            </a:ext>
          </a:extLst>
        </xdr:cNvPr>
        <xdr:cNvSpPr txBox="1"/>
      </xdr:nvSpPr>
      <xdr:spPr>
        <a:xfrm>
          <a:off x="2705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40" name="n_3mainValue【港湾・漁港】&#10;有形固定資産減価償却率">
          <a:extLst>
            <a:ext uri="{FF2B5EF4-FFF2-40B4-BE49-F238E27FC236}">
              <a16:creationId xmlns:a16="http://schemas.microsoft.com/office/drawing/2014/main" id="{0DD23AE9-C88D-4558-B932-D37FEDCBCE20}"/>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141622</xdr:rowOff>
    </xdr:from>
    <xdr:ext cx="405111" cy="259045"/>
    <xdr:sp macro="" textlink="">
      <xdr:nvSpPr>
        <xdr:cNvPr id="441" name="n_4mainValue【港湾・漁港】&#10;有形固定資産減価償却率">
          <a:extLst>
            <a:ext uri="{FF2B5EF4-FFF2-40B4-BE49-F238E27FC236}">
              <a16:creationId xmlns:a16="http://schemas.microsoft.com/office/drawing/2014/main" id="{BA7EA734-FCD1-415D-A36A-7FDD7E5855F5}"/>
            </a:ext>
          </a:extLst>
        </xdr:cNvPr>
        <xdr:cNvSpPr txBox="1"/>
      </xdr:nvSpPr>
      <xdr:spPr>
        <a:xfrm>
          <a:off x="927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5D0F6CA3-CC10-4D6A-B857-772A5DDB28B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E33D7034-F384-4878-86C2-EE92905AD0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8BC0B7A4-1336-4CD6-BDB0-876CEC525B7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884FDAD3-5FD9-456C-BD1E-340A1A1DBAB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B78668ED-314A-406D-B972-7E2B0EFE8D2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531073E2-A63E-49D6-8FCD-EDF3B7DDAD6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35DB1210-D4E7-44DA-AD87-371ED7E1434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9C6CA451-ECDA-4EDD-87C9-0D426AF29BF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4ABAF9F3-BE3F-4779-B88C-75DF9C01722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A4FBAC7D-3E73-46ED-A405-B27C4711CE0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A3C1B6EE-2D73-444B-89C8-B72762B9679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3" name="テキスト ボックス 452">
          <a:extLst>
            <a:ext uri="{FF2B5EF4-FFF2-40B4-BE49-F238E27FC236}">
              <a16:creationId xmlns:a16="http://schemas.microsoft.com/office/drawing/2014/main" id="{28A8E487-0D85-412C-8486-A65DC8BE9D98}"/>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4B574EA2-079F-4078-9464-2EACB45E70F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5" name="テキスト ボックス 454">
          <a:extLst>
            <a:ext uri="{FF2B5EF4-FFF2-40B4-BE49-F238E27FC236}">
              <a16:creationId xmlns:a16="http://schemas.microsoft.com/office/drawing/2014/main" id="{EB09A97D-CC68-4224-900A-6C9A25E0DC35}"/>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8E5E38FF-152F-4EC3-861A-93CB06643D8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7" name="テキスト ボックス 456">
          <a:extLst>
            <a:ext uri="{FF2B5EF4-FFF2-40B4-BE49-F238E27FC236}">
              <a16:creationId xmlns:a16="http://schemas.microsoft.com/office/drawing/2014/main" id="{AA611A5D-2ACC-4EF6-A6B7-9196D5DEAECE}"/>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2359BD39-3636-44AF-80F3-FEEB904A8C0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9" name="テキスト ボックス 458">
          <a:extLst>
            <a:ext uri="{FF2B5EF4-FFF2-40B4-BE49-F238E27FC236}">
              <a16:creationId xmlns:a16="http://schemas.microsoft.com/office/drawing/2014/main" id="{ED1B898D-FCDD-4801-B939-49804FBA2703}"/>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76050E64-32A6-445B-B443-15663166284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61" name="テキスト ボックス 460">
          <a:extLst>
            <a:ext uri="{FF2B5EF4-FFF2-40B4-BE49-F238E27FC236}">
              <a16:creationId xmlns:a16="http://schemas.microsoft.com/office/drawing/2014/main" id="{D17BD22A-4537-4E85-9C23-23721F4CD62C}"/>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1ECC8D6E-E699-4A4B-AE28-C6624722ADA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3" name="テキスト ボックス 462">
          <a:extLst>
            <a:ext uri="{FF2B5EF4-FFF2-40B4-BE49-F238E27FC236}">
              <a16:creationId xmlns:a16="http://schemas.microsoft.com/office/drawing/2014/main" id="{DB915046-9A94-4DBF-AD7D-AD87602363A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a:extLst>
            <a:ext uri="{FF2B5EF4-FFF2-40B4-BE49-F238E27FC236}">
              <a16:creationId xmlns:a16="http://schemas.microsoft.com/office/drawing/2014/main" id="{3D8C4197-2AF2-40A0-A70C-4CAE30FC2A5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65461</xdr:rowOff>
    </xdr:from>
    <xdr:to>
      <xdr:col>54</xdr:col>
      <xdr:colOff>189865</xdr:colOff>
      <xdr:row>108</xdr:row>
      <xdr:rowOff>106032</xdr:rowOff>
    </xdr:to>
    <xdr:cxnSp macro="">
      <xdr:nvCxnSpPr>
        <xdr:cNvPr id="465" name="直線コネクタ 464">
          <a:extLst>
            <a:ext uri="{FF2B5EF4-FFF2-40B4-BE49-F238E27FC236}">
              <a16:creationId xmlns:a16="http://schemas.microsoft.com/office/drawing/2014/main" id="{06B4D79C-FA14-459F-8A2E-E0BED07F287E}"/>
            </a:ext>
          </a:extLst>
        </xdr:cNvPr>
        <xdr:cNvCxnSpPr/>
      </xdr:nvCxnSpPr>
      <xdr:spPr>
        <a:xfrm flipV="1">
          <a:off x="10476865" y="17381911"/>
          <a:ext cx="0" cy="124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109859</xdr:rowOff>
    </xdr:from>
    <xdr:ext cx="599010" cy="259045"/>
    <xdr:sp macro="" textlink="">
      <xdr:nvSpPr>
        <xdr:cNvPr id="466" name="【港湾・漁港】&#10;一人当たり有形固定資産（償却資産）額最小値テキスト">
          <a:extLst>
            <a:ext uri="{FF2B5EF4-FFF2-40B4-BE49-F238E27FC236}">
              <a16:creationId xmlns:a16="http://schemas.microsoft.com/office/drawing/2014/main" id="{53DAEE44-F4B6-416B-93C4-260C3BE03C1F}"/>
            </a:ext>
          </a:extLst>
        </xdr:cNvPr>
        <xdr:cNvSpPr txBox="1"/>
      </xdr:nvSpPr>
      <xdr:spPr>
        <a:xfrm>
          <a:off x="10515600" y="1862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106032</xdr:rowOff>
    </xdr:from>
    <xdr:to>
      <xdr:col>55</xdr:col>
      <xdr:colOff>88900</xdr:colOff>
      <xdr:row>108</xdr:row>
      <xdr:rowOff>106032</xdr:rowOff>
    </xdr:to>
    <xdr:cxnSp macro="">
      <xdr:nvCxnSpPr>
        <xdr:cNvPr id="467" name="直線コネクタ 466">
          <a:extLst>
            <a:ext uri="{FF2B5EF4-FFF2-40B4-BE49-F238E27FC236}">
              <a16:creationId xmlns:a16="http://schemas.microsoft.com/office/drawing/2014/main" id="{2E2F8F6B-2543-4515-BF20-14F3E32BB9E0}"/>
            </a:ext>
          </a:extLst>
        </xdr:cNvPr>
        <xdr:cNvCxnSpPr/>
      </xdr:nvCxnSpPr>
      <xdr:spPr>
        <a:xfrm>
          <a:off x="10388600" y="18622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12138</xdr:rowOff>
    </xdr:from>
    <xdr:ext cx="690189" cy="259045"/>
    <xdr:sp macro="" textlink="">
      <xdr:nvSpPr>
        <xdr:cNvPr id="468" name="【港湾・漁港】&#10;一人当たり有形固定資産（償却資産）額最大値テキスト">
          <a:extLst>
            <a:ext uri="{FF2B5EF4-FFF2-40B4-BE49-F238E27FC236}">
              <a16:creationId xmlns:a16="http://schemas.microsoft.com/office/drawing/2014/main" id="{1A4993A1-0C7D-4679-B00C-5DCC23057CEC}"/>
            </a:ext>
          </a:extLst>
        </xdr:cNvPr>
        <xdr:cNvSpPr txBox="1"/>
      </xdr:nvSpPr>
      <xdr:spPr>
        <a:xfrm>
          <a:off x="10515600" y="17157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65461</xdr:rowOff>
    </xdr:from>
    <xdr:to>
      <xdr:col>55</xdr:col>
      <xdr:colOff>88900</xdr:colOff>
      <xdr:row>101</xdr:row>
      <xdr:rowOff>65461</xdr:rowOff>
    </xdr:to>
    <xdr:cxnSp macro="">
      <xdr:nvCxnSpPr>
        <xdr:cNvPr id="469" name="直線コネクタ 468">
          <a:extLst>
            <a:ext uri="{FF2B5EF4-FFF2-40B4-BE49-F238E27FC236}">
              <a16:creationId xmlns:a16="http://schemas.microsoft.com/office/drawing/2014/main" id="{EF6FEFBD-008A-40EB-B27A-FC530638AF6C}"/>
            </a:ext>
          </a:extLst>
        </xdr:cNvPr>
        <xdr:cNvCxnSpPr/>
      </xdr:nvCxnSpPr>
      <xdr:spPr>
        <a:xfrm>
          <a:off x="10388600" y="1738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115254</xdr:rowOff>
    </xdr:from>
    <xdr:ext cx="690189" cy="259045"/>
    <xdr:sp macro="" textlink="">
      <xdr:nvSpPr>
        <xdr:cNvPr id="470" name="【港湾・漁港】&#10;一人当たり有形固定資産（償却資産）額平均値テキスト">
          <a:extLst>
            <a:ext uri="{FF2B5EF4-FFF2-40B4-BE49-F238E27FC236}">
              <a16:creationId xmlns:a16="http://schemas.microsoft.com/office/drawing/2014/main" id="{8A9F1954-855E-40F2-BB9F-545257D1110B}"/>
            </a:ext>
          </a:extLst>
        </xdr:cNvPr>
        <xdr:cNvSpPr txBox="1"/>
      </xdr:nvSpPr>
      <xdr:spPr>
        <a:xfrm>
          <a:off x="10515600" y="1811750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136827</xdr:rowOff>
    </xdr:from>
    <xdr:to>
      <xdr:col>55</xdr:col>
      <xdr:colOff>50800</xdr:colOff>
      <xdr:row>106</xdr:row>
      <xdr:rowOff>66977</xdr:rowOff>
    </xdr:to>
    <xdr:sp macro="" textlink="">
      <xdr:nvSpPr>
        <xdr:cNvPr id="471" name="フローチャート: 判断 470">
          <a:extLst>
            <a:ext uri="{FF2B5EF4-FFF2-40B4-BE49-F238E27FC236}">
              <a16:creationId xmlns:a16="http://schemas.microsoft.com/office/drawing/2014/main" id="{CE8A20A4-A6C0-4F6A-9795-E7DB208C918F}"/>
            </a:ext>
          </a:extLst>
        </xdr:cNvPr>
        <xdr:cNvSpPr/>
      </xdr:nvSpPr>
      <xdr:spPr>
        <a:xfrm>
          <a:off x="10426700" y="1813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103037</xdr:rowOff>
    </xdr:from>
    <xdr:to>
      <xdr:col>50</xdr:col>
      <xdr:colOff>165100</xdr:colOff>
      <xdr:row>106</xdr:row>
      <xdr:rowOff>33187</xdr:rowOff>
    </xdr:to>
    <xdr:sp macro="" textlink="">
      <xdr:nvSpPr>
        <xdr:cNvPr id="472" name="フローチャート: 判断 471">
          <a:extLst>
            <a:ext uri="{FF2B5EF4-FFF2-40B4-BE49-F238E27FC236}">
              <a16:creationId xmlns:a16="http://schemas.microsoft.com/office/drawing/2014/main" id="{D288C212-9931-41FA-93C6-725F7CC0270C}"/>
            </a:ext>
          </a:extLst>
        </xdr:cNvPr>
        <xdr:cNvSpPr/>
      </xdr:nvSpPr>
      <xdr:spPr>
        <a:xfrm>
          <a:off x="9588500" y="181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138494</xdr:rowOff>
    </xdr:from>
    <xdr:to>
      <xdr:col>46</xdr:col>
      <xdr:colOff>38100</xdr:colOff>
      <xdr:row>107</xdr:row>
      <xdr:rowOff>68644</xdr:rowOff>
    </xdr:to>
    <xdr:sp macro="" textlink="">
      <xdr:nvSpPr>
        <xdr:cNvPr id="473" name="フローチャート: 判断 472">
          <a:extLst>
            <a:ext uri="{FF2B5EF4-FFF2-40B4-BE49-F238E27FC236}">
              <a16:creationId xmlns:a16="http://schemas.microsoft.com/office/drawing/2014/main" id="{EA7FB6C6-4EEE-4598-B662-D815B4741BFA}"/>
            </a:ext>
          </a:extLst>
        </xdr:cNvPr>
        <xdr:cNvSpPr/>
      </xdr:nvSpPr>
      <xdr:spPr>
        <a:xfrm>
          <a:off x="8699500" y="1831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105142</xdr:rowOff>
    </xdr:from>
    <xdr:to>
      <xdr:col>41</xdr:col>
      <xdr:colOff>101600</xdr:colOff>
      <xdr:row>107</xdr:row>
      <xdr:rowOff>35292</xdr:rowOff>
    </xdr:to>
    <xdr:sp macro="" textlink="">
      <xdr:nvSpPr>
        <xdr:cNvPr id="474" name="フローチャート: 判断 473">
          <a:extLst>
            <a:ext uri="{FF2B5EF4-FFF2-40B4-BE49-F238E27FC236}">
              <a16:creationId xmlns:a16="http://schemas.microsoft.com/office/drawing/2014/main" id="{A2C95D56-1DEE-40ED-91C1-50229E79AD5A}"/>
            </a:ext>
          </a:extLst>
        </xdr:cNvPr>
        <xdr:cNvSpPr/>
      </xdr:nvSpPr>
      <xdr:spPr>
        <a:xfrm>
          <a:off x="7810500" y="1827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166872</xdr:rowOff>
    </xdr:from>
    <xdr:to>
      <xdr:col>36</xdr:col>
      <xdr:colOff>165100</xdr:colOff>
      <xdr:row>107</xdr:row>
      <xdr:rowOff>97022</xdr:rowOff>
    </xdr:to>
    <xdr:sp macro="" textlink="">
      <xdr:nvSpPr>
        <xdr:cNvPr id="475" name="フローチャート: 判断 474">
          <a:extLst>
            <a:ext uri="{FF2B5EF4-FFF2-40B4-BE49-F238E27FC236}">
              <a16:creationId xmlns:a16="http://schemas.microsoft.com/office/drawing/2014/main" id="{EB7EF7B1-C5CF-4B55-998B-F5EEFF35D4F8}"/>
            </a:ext>
          </a:extLst>
        </xdr:cNvPr>
        <xdr:cNvSpPr/>
      </xdr:nvSpPr>
      <xdr:spPr>
        <a:xfrm>
          <a:off x="6921500" y="1834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25E5F144-F3B0-45D7-BC85-5C13F45C09A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16C44D7-94CE-40D5-ABDD-72EB062BE35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AD6D69B3-B4F9-4303-9689-F0BB20B953B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4E8D16B-C215-46B9-9597-79983AD1338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1DF393EE-75B6-40C4-9E5A-B7841465ADB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14661</xdr:rowOff>
    </xdr:from>
    <xdr:to>
      <xdr:col>55</xdr:col>
      <xdr:colOff>50800</xdr:colOff>
      <xdr:row>101</xdr:row>
      <xdr:rowOff>116261</xdr:rowOff>
    </xdr:to>
    <xdr:sp macro="" textlink="">
      <xdr:nvSpPr>
        <xdr:cNvPr id="481" name="楕円 480">
          <a:extLst>
            <a:ext uri="{FF2B5EF4-FFF2-40B4-BE49-F238E27FC236}">
              <a16:creationId xmlns:a16="http://schemas.microsoft.com/office/drawing/2014/main" id="{38798D16-8517-4B5F-BF04-9CAC45FB1B9F}"/>
            </a:ext>
          </a:extLst>
        </xdr:cNvPr>
        <xdr:cNvSpPr/>
      </xdr:nvSpPr>
      <xdr:spPr>
        <a:xfrm>
          <a:off x="10426700" y="1733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139138</xdr:rowOff>
    </xdr:from>
    <xdr:ext cx="690189" cy="259045"/>
    <xdr:sp macro="" textlink="">
      <xdr:nvSpPr>
        <xdr:cNvPr id="482" name="【港湾・漁港】&#10;一人当たり有形固定資産（償却資産）額該当値テキスト">
          <a:extLst>
            <a:ext uri="{FF2B5EF4-FFF2-40B4-BE49-F238E27FC236}">
              <a16:creationId xmlns:a16="http://schemas.microsoft.com/office/drawing/2014/main" id="{139CAC22-0FC1-4143-8106-1DE4CFD6ED74}"/>
            </a:ext>
          </a:extLst>
        </xdr:cNvPr>
        <xdr:cNvSpPr txBox="1"/>
      </xdr:nvSpPr>
      <xdr:spPr>
        <a:xfrm>
          <a:off x="10515600" y="1728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78463</xdr:rowOff>
    </xdr:from>
    <xdr:to>
      <xdr:col>50</xdr:col>
      <xdr:colOff>165100</xdr:colOff>
      <xdr:row>102</xdr:row>
      <xdr:rowOff>8613</xdr:rowOff>
    </xdr:to>
    <xdr:sp macro="" textlink="">
      <xdr:nvSpPr>
        <xdr:cNvPr id="483" name="楕円 482">
          <a:extLst>
            <a:ext uri="{FF2B5EF4-FFF2-40B4-BE49-F238E27FC236}">
              <a16:creationId xmlns:a16="http://schemas.microsoft.com/office/drawing/2014/main" id="{62AA9B62-2909-4644-B5B2-1611D78BAB12}"/>
            </a:ext>
          </a:extLst>
        </xdr:cNvPr>
        <xdr:cNvSpPr/>
      </xdr:nvSpPr>
      <xdr:spPr>
        <a:xfrm>
          <a:off x="9588500" y="1739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65461</xdr:rowOff>
    </xdr:from>
    <xdr:to>
      <xdr:col>55</xdr:col>
      <xdr:colOff>0</xdr:colOff>
      <xdr:row>101</xdr:row>
      <xdr:rowOff>129263</xdr:rowOff>
    </xdr:to>
    <xdr:cxnSp macro="">
      <xdr:nvCxnSpPr>
        <xdr:cNvPr id="484" name="直線コネクタ 483">
          <a:extLst>
            <a:ext uri="{FF2B5EF4-FFF2-40B4-BE49-F238E27FC236}">
              <a16:creationId xmlns:a16="http://schemas.microsoft.com/office/drawing/2014/main" id="{BB6D6CA2-872F-48F1-9BDE-E4AE8CE80DAF}"/>
            </a:ext>
          </a:extLst>
        </xdr:cNvPr>
        <xdr:cNvCxnSpPr/>
      </xdr:nvCxnSpPr>
      <xdr:spPr>
        <a:xfrm flipV="1">
          <a:off x="9639300" y="17381911"/>
          <a:ext cx="838200" cy="6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97172</xdr:rowOff>
    </xdr:from>
    <xdr:to>
      <xdr:col>46</xdr:col>
      <xdr:colOff>38100</xdr:colOff>
      <xdr:row>102</xdr:row>
      <xdr:rowOff>27322</xdr:rowOff>
    </xdr:to>
    <xdr:sp macro="" textlink="">
      <xdr:nvSpPr>
        <xdr:cNvPr id="485" name="楕円 484">
          <a:extLst>
            <a:ext uri="{FF2B5EF4-FFF2-40B4-BE49-F238E27FC236}">
              <a16:creationId xmlns:a16="http://schemas.microsoft.com/office/drawing/2014/main" id="{5F67C03A-14C6-4924-9504-547B7DB25425}"/>
            </a:ext>
          </a:extLst>
        </xdr:cNvPr>
        <xdr:cNvSpPr/>
      </xdr:nvSpPr>
      <xdr:spPr>
        <a:xfrm>
          <a:off x="8699500" y="1741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129263</xdr:rowOff>
    </xdr:from>
    <xdr:to>
      <xdr:col>50</xdr:col>
      <xdr:colOff>114300</xdr:colOff>
      <xdr:row>101</xdr:row>
      <xdr:rowOff>147972</xdr:rowOff>
    </xdr:to>
    <xdr:cxnSp macro="">
      <xdr:nvCxnSpPr>
        <xdr:cNvPr id="486" name="直線コネクタ 485">
          <a:extLst>
            <a:ext uri="{FF2B5EF4-FFF2-40B4-BE49-F238E27FC236}">
              <a16:creationId xmlns:a16="http://schemas.microsoft.com/office/drawing/2014/main" id="{6161F637-F1ED-461C-9D83-77E8B69DE8D9}"/>
            </a:ext>
          </a:extLst>
        </xdr:cNvPr>
        <xdr:cNvCxnSpPr/>
      </xdr:nvCxnSpPr>
      <xdr:spPr>
        <a:xfrm flipV="1">
          <a:off x="8750300" y="17445713"/>
          <a:ext cx="889000" cy="1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163745</xdr:rowOff>
    </xdr:from>
    <xdr:to>
      <xdr:col>41</xdr:col>
      <xdr:colOff>101600</xdr:colOff>
      <xdr:row>102</xdr:row>
      <xdr:rowOff>93895</xdr:rowOff>
    </xdr:to>
    <xdr:sp macro="" textlink="">
      <xdr:nvSpPr>
        <xdr:cNvPr id="487" name="楕円 486">
          <a:extLst>
            <a:ext uri="{FF2B5EF4-FFF2-40B4-BE49-F238E27FC236}">
              <a16:creationId xmlns:a16="http://schemas.microsoft.com/office/drawing/2014/main" id="{09547142-2483-4767-A41A-955FB3C968A4}"/>
            </a:ext>
          </a:extLst>
        </xdr:cNvPr>
        <xdr:cNvSpPr/>
      </xdr:nvSpPr>
      <xdr:spPr>
        <a:xfrm>
          <a:off x="7810500" y="1748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147972</xdr:rowOff>
    </xdr:from>
    <xdr:to>
      <xdr:col>45</xdr:col>
      <xdr:colOff>177800</xdr:colOff>
      <xdr:row>102</xdr:row>
      <xdr:rowOff>43095</xdr:rowOff>
    </xdr:to>
    <xdr:cxnSp macro="">
      <xdr:nvCxnSpPr>
        <xdr:cNvPr id="488" name="直線コネクタ 487">
          <a:extLst>
            <a:ext uri="{FF2B5EF4-FFF2-40B4-BE49-F238E27FC236}">
              <a16:creationId xmlns:a16="http://schemas.microsoft.com/office/drawing/2014/main" id="{9DDCA5D8-F741-4B81-BAD3-0933ED46F0B0}"/>
            </a:ext>
          </a:extLst>
        </xdr:cNvPr>
        <xdr:cNvCxnSpPr/>
      </xdr:nvCxnSpPr>
      <xdr:spPr>
        <a:xfrm flipV="1">
          <a:off x="7861300" y="17464422"/>
          <a:ext cx="889000" cy="6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25025</xdr:rowOff>
    </xdr:from>
    <xdr:to>
      <xdr:col>36</xdr:col>
      <xdr:colOff>165100</xdr:colOff>
      <xdr:row>102</xdr:row>
      <xdr:rowOff>126625</xdr:rowOff>
    </xdr:to>
    <xdr:sp macro="" textlink="">
      <xdr:nvSpPr>
        <xdr:cNvPr id="489" name="楕円 488">
          <a:extLst>
            <a:ext uri="{FF2B5EF4-FFF2-40B4-BE49-F238E27FC236}">
              <a16:creationId xmlns:a16="http://schemas.microsoft.com/office/drawing/2014/main" id="{192DABBE-0CD3-4A6F-891E-66C971740550}"/>
            </a:ext>
          </a:extLst>
        </xdr:cNvPr>
        <xdr:cNvSpPr/>
      </xdr:nvSpPr>
      <xdr:spPr>
        <a:xfrm>
          <a:off x="6921500" y="17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43095</xdr:rowOff>
    </xdr:from>
    <xdr:to>
      <xdr:col>41</xdr:col>
      <xdr:colOff>50800</xdr:colOff>
      <xdr:row>102</xdr:row>
      <xdr:rowOff>75825</xdr:rowOff>
    </xdr:to>
    <xdr:cxnSp macro="">
      <xdr:nvCxnSpPr>
        <xdr:cNvPr id="490" name="直線コネクタ 489">
          <a:extLst>
            <a:ext uri="{FF2B5EF4-FFF2-40B4-BE49-F238E27FC236}">
              <a16:creationId xmlns:a16="http://schemas.microsoft.com/office/drawing/2014/main" id="{D9423D1C-41D4-4CD9-B4E0-D58A501A43F1}"/>
            </a:ext>
          </a:extLst>
        </xdr:cNvPr>
        <xdr:cNvCxnSpPr/>
      </xdr:nvCxnSpPr>
      <xdr:spPr>
        <a:xfrm flipV="1">
          <a:off x="6972300" y="17530995"/>
          <a:ext cx="889000" cy="3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24314</xdr:rowOff>
    </xdr:from>
    <xdr:ext cx="690189" cy="259045"/>
    <xdr:sp macro="" textlink="">
      <xdr:nvSpPr>
        <xdr:cNvPr id="491" name="n_1aveValue【港湾・漁港】&#10;一人当たり有形固定資産（償却資産）額">
          <a:extLst>
            <a:ext uri="{FF2B5EF4-FFF2-40B4-BE49-F238E27FC236}">
              <a16:creationId xmlns:a16="http://schemas.microsoft.com/office/drawing/2014/main" id="{9D62AF57-CC0F-41F1-A3CB-E6EAE36FF8E8}"/>
            </a:ext>
          </a:extLst>
        </xdr:cNvPr>
        <xdr:cNvSpPr txBox="1"/>
      </xdr:nvSpPr>
      <xdr:spPr>
        <a:xfrm>
          <a:off x="9281505" y="181980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59771</xdr:rowOff>
    </xdr:from>
    <xdr:ext cx="599010" cy="259045"/>
    <xdr:sp macro="" textlink="">
      <xdr:nvSpPr>
        <xdr:cNvPr id="492" name="n_2aveValue【港湾・漁港】&#10;一人当たり有形固定資産（償却資産）額">
          <a:extLst>
            <a:ext uri="{FF2B5EF4-FFF2-40B4-BE49-F238E27FC236}">
              <a16:creationId xmlns:a16="http://schemas.microsoft.com/office/drawing/2014/main" id="{C856D167-FBA7-40CD-88FF-37670968472A}"/>
            </a:ext>
          </a:extLst>
        </xdr:cNvPr>
        <xdr:cNvSpPr txBox="1"/>
      </xdr:nvSpPr>
      <xdr:spPr>
        <a:xfrm>
          <a:off x="8450795" y="1840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26419</xdr:rowOff>
    </xdr:from>
    <xdr:ext cx="599010" cy="259045"/>
    <xdr:sp macro="" textlink="">
      <xdr:nvSpPr>
        <xdr:cNvPr id="493" name="n_3aveValue【港湾・漁港】&#10;一人当たり有形固定資産（償却資産）額">
          <a:extLst>
            <a:ext uri="{FF2B5EF4-FFF2-40B4-BE49-F238E27FC236}">
              <a16:creationId xmlns:a16="http://schemas.microsoft.com/office/drawing/2014/main" id="{0313A4F7-708B-4744-B975-7B08FC9287F8}"/>
            </a:ext>
          </a:extLst>
        </xdr:cNvPr>
        <xdr:cNvSpPr txBox="1"/>
      </xdr:nvSpPr>
      <xdr:spPr>
        <a:xfrm>
          <a:off x="7561795" y="1837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88149</xdr:rowOff>
    </xdr:from>
    <xdr:ext cx="599010" cy="259045"/>
    <xdr:sp macro="" textlink="">
      <xdr:nvSpPr>
        <xdr:cNvPr id="494" name="n_4aveValue【港湾・漁港】&#10;一人当たり有形固定資産（償却資産）額">
          <a:extLst>
            <a:ext uri="{FF2B5EF4-FFF2-40B4-BE49-F238E27FC236}">
              <a16:creationId xmlns:a16="http://schemas.microsoft.com/office/drawing/2014/main" id="{C34977C7-9FE8-49D5-869D-ED22C3A54AFA}"/>
            </a:ext>
          </a:extLst>
        </xdr:cNvPr>
        <xdr:cNvSpPr txBox="1"/>
      </xdr:nvSpPr>
      <xdr:spPr>
        <a:xfrm>
          <a:off x="6672795" y="1843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25140</xdr:rowOff>
    </xdr:from>
    <xdr:ext cx="690189" cy="259045"/>
    <xdr:sp macro="" textlink="">
      <xdr:nvSpPr>
        <xdr:cNvPr id="495" name="n_1mainValue【港湾・漁港】&#10;一人当たり有形固定資産（償却資産）額">
          <a:extLst>
            <a:ext uri="{FF2B5EF4-FFF2-40B4-BE49-F238E27FC236}">
              <a16:creationId xmlns:a16="http://schemas.microsoft.com/office/drawing/2014/main" id="{91CE1C12-C596-4B2E-9C56-C3D41A839AA0}"/>
            </a:ext>
          </a:extLst>
        </xdr:cNvPr>
        <xdr:cNvSpPr txBox="1"/>
      </xdr:nvSpPr>
      <xdr:spPr>
        <a:xfrm>
          <a:off x="9281505" y="171701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43849</xdr:rowOff>
    </xdr:from>
    <xdr:ext cx="690189" cy="259045"/>
    <xdr:sp macro="" textlink="">
      <xdr:nvSpPr>
        <xdr:cNvPr id="496" name="n_2mainValue【港湾・漁港】&#10;一人当たり有形固定資産（償却資産）額">
          <a:extLst>
            <a:ext uri="{FF2B5EF4-FFF2-40B4-BE49-F238E27FC236}">
              <a16:creationId xmlns:a16="http://schemas.microsoft.com/office/drawing/2014/main" id="{B267D632-943F-4165-A9AC-F9B0FDAFF612}"/>
            </a:ext>
          </a:extLst>
        </xdr:cNvPr>
        <xdr:cNvSpPr txBox="1"/>
      </xdr:nvSpPr>
      <xdr:spPr>
        <a:xfrm>
          <a:off x="8405205" y="17188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110422</xdr:rowOff>
    </xdr:from>
    <xdr:ext cx="690189" cy="259045"/>
    <xdr:sp macro="" textlink="">
      <xdr:nvSpPr>
        <xdr:cNvPr id="497" name="n_3mainValue【港湾・漁港】&#10;一人当たり有形固定資産（償却資産）額">
          <a:extLst>
            <a:ext uri="{FF2B5EF4-FFF2-40B4-BE49-F238E27FC236}">
              <a16:creationId xmlns:a16="http://schemas.microsoft.com/office/drawing/2014/main" id="{5388307E-96C7-42B0-845B-D71AC9D32961}"/>
            </a:ext>
          </a:extLst>
        </xdr:cNvPr>
        <xdr:cNvSpPr txBox="1"/>
      </xdr:nvSpPr>
      <xdr:spPr>
        <a:xfrm>
          <a:off x="7516205" y="17255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143152</xdr:rowOff>
    </xdr:from>
    <xdr:ext cx="690189" cy="259045"/>
    <xdr:sp macro="" textlink="">
      <xdr:nvSpPr>
        <xdr:cNvPr id="498" name="n_4mainValue【港湾・漁港】&#10;一人当たり有形固定資産（償却資産）額">
          <a:extLst>
            <a:ext uri="{FF2B5EF4-FFF2-40B4-BE49-F238E27FC236}">
              <a16:creationId xmlns:a16="http://schemas.microsoft.com/office/drawing/2014/main" id="{AFE3E99D-E31A-4363-8F69-26F8ABD6365E}"/>
            </a:ext>
          </a:extLst>
        </xdr:cNvPr>
        <xdr:cNvSpPr txBox="1"/>
      </xdr:nvSpPr>
      <xdr:spPr>
        <a:xfrm>
          <a:off x="6627205" y="172881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215A1AED-BA2A-4AF7-8C04-29B75B2D914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B1EDB236-B1E8-4A52-BA0D-D5595FE857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E1FD3E01-ED31-4ABA-ABEF-41FDFEBAA79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FE3E3F6C-B184-418D-A78B-F024E46D4FE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268524F4-158D-467F-A313-2965BBB43F5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8486AF28-1355-4DBD-A604-4D74781EFF2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BB11FFAE-B1E4-4C04-A261-9C274C6B0FA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8316EB58-B1F1-4BEE-B0E7-CC57ABE609B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E4FB2398-1E71-4527-878F-92AA1B5FF63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F96E4EEC-BF26-4C13-A315-D39762AC07C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A41AD1CF-28E1-4F22-8E47-1C0F66C3C6D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0" name="直線コネクタ 509">
          <a:extLst>
            <a:ext uri="{FF2B5EF4-FFF2-40B4-BE49-F238E27FC236}">
              <a16:creationId xmlns:a16="http://schemas.microsoft.com/office/drawing/2014/main" id="{47498952-3BFC-418D-B1E8-CE74DBE71B0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1" name="テキスト ボックス 510">
          <a:extLst>
            <a:ext uri="{FF2B5EF4-FFF2-40B4-BE49-F238E27FC236}">
              <a16:creationId xmlns:a16="http://schemas.microsoft.com/office/drawing/2014/main" id="{6A76036A-D442-4424-9A17-A89E95C8731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2" name="直線コネクタ 511">
          <a:extLst>
            <a:ext uri="{FF2B5EF4-FFF2-40B4-BE49-F238E27FC236}">
              <a16:creationId xmlns:a16="http://schemas.microsoft.com/office/drawing/2014/main" id="{93190487-CD6C-4D4F-8ACC-EEC244B8B8A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3" name="テキスト ボックス 512">
          <a:extLst>
            <a:ext uri="{FF2B5EF4-FFF2-40B4-BE49-F238E27FC236}">
              <a16:creationId xmlns:a16="http://schemas.microsoft.com/office/drawing/2014/main" id="{A4E7C6A2-C64A-4314-A401-A1130111FBB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4" name="直線コネクタ 513">
          <a:extLst>
            <a:ext uri="{FF2B5EF4-FFF2-40B4-BE49-F238E27FC236}">
              <a16:creationId xmlns:a16="http://schemas.microsoft.com/office/drawing/2014/main" id="{8B7DA140-26E1-4CA2-883F-5616DFD6B5D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5" name="テキスト ボックス 514">
          <a:extLst>
            <a:ext uri="{FF2B5EF4-FFF2-40B4-BE49-F238E27FC236}">
              <a16:creationId xmlns:a16="http://schemas.microsoft.com/office/drawing/2014/main" id="{AB8B6113-BFF4-4F29-9777-E0FC296A628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6" name="直線コネクタ 515">
          <a:extLst>
            <a:ext uri="{FF2B5EF4-FFF2-40B4-BE49-F238E27FC236}">
              <a16:creationId xmlns:a16="http://schemas.microsoft.com/office/drawing/2014/main" id="{32B750B9-70B4-402B-A2B5-5603EE33FC5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7" name="テキスト ボックス 516">
          <a:extLst>
            <a:ext uri="{FF2B5EF4-FFF2-40B4-BE49-F238E27FC236}">
              <a16:creationId xmlns:a16="http://schemas.microsoft.com/office/drawing/2014/main" id="{3E1899A1-FAF1-425E-B6A3-73951D34E75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8" name="直線コネクタ 517">
          <a:extLst>
            <a:ext uri="{FF2B5EF4-FFF2-40B4-BE49-F238E27FC236}">
              <a16:creationId xmlns:a16="http://schemas.microsoft.com/office/drawing/2014/main" id="{62F4A85E-352F-4F78-BA17-F15872E9EC9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9" name="テキスト ボックス 518">
          <a:extLst>
            <a:ext uri="{FF2B5EF4-FFF2-40B4-BE49-F238E27FC236}">
              <a16:creationId xmlns:a16="http://schemas.microsoft.com/office/drawing/2014/main" id="{A3BDA2F5-D764-4923-A060-ADA5909473E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0" name="直線コネクタ 519">
          <a:extLst>
            <a:ext uri="{FF2B5EF4-FFF2-40B4-BE49-F238E27FC236}">
              <a16:creationId xmlns:a16="http://schemas.microsoft.com/office/drawing/2014/main" id="{64DA2B64-0F39-42CF-8A27-CDCEFE3AA3C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1" name="テキスト ボックス 520">
          <a:extLst>
            <a:ext uri="{FF2B5EF4-FFF2-40B4-BE49-F238E27FC236}">
              <a16:creationId xmlns:a16="http://schemas.microsoft.com/office/drawing/2014/main" id="{B3A477EC-5E10-45B6-A7DD-7D10796927C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a:extLst>
            <a:ext uri="{FF2B5EF4-FFF2-40B4-BE49-F238E27FC236}">
              <a16:creationId xmlns:a16="http://schemas.microsoft.com/office/drawing/2014/main" id="{37E7BF3B-60A5-4A23-8F43-71C656F0217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3" name="【認定こども園・幼稚園・保育所】&#10;有形固定資産減価償却率グラフ枠">
          <a:extLst>
            <a:ext uri="{FF2B5EF4-FFF2-40B4-BE49-F238E27FC236}">
              <a16:creationId xmlns:a16="http://schemas.microsoft.com/office/drawing/2014/main" id="{50ABB942-3773-4655-80CD-745FC47280F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524" name="直線コネクタ 523">
          <a:extLst>
            <a:ext uri="{FF2B5EF4-FFF2-40B4-BE49-F238E27FC236}">
              <a16:creationId xmlns:a16="http://schemas.microsoft.com/office/drawing/2014/main" id="{C690B54B-B1C2-4182-ACF4-568B5DCDEB07}"/>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5" name="【認定こども園・幼稚園・保育所】&#10;有形固定資産減価償却率最小値テキスト">
          <a:extLst>
            <a:ext uri="{FF2B5EF4-FFF2-40B4-BE49-F238E27FC236}">
              <a16:creationId xmlns:a16="http://schemas.microsoft.com/office/drawing/2014/main" id="{2C1397F0-FC35-40FC-99E6-AC9535F3F66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6" name="直線コネクタ 525">
          <a:extLst>
            <a:ext uri="{FF2B5EF4-FFF2-40B4-BE49-F238E27FC236}">
              <a16:creationId xmlns:a16="http://schemas.microsoft.com/office/drawing/2014/main" id="{25A108FF-EC25-4060-A8B6-CFA1E679743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527" name="【認定こども園・幼稚園・保育所】&#10;有形固定資産減価償却率最大値テキスト">
          <a:extLst>
            <a:ext uri="{FF2B5EF4-FFF2-40B4-BE49-F238E27FC236}">
              <a16:creationId xmlns:a16="http://schemas.microsoft.com/office/drawing/2014/main" id="{CBBCF830-F633-4672-8BC4-65811F47299F}"/>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528" name="直線コネクタ 527">
          <a:extLst>
            <a:ext uri="{FF2B5EF4-FFF2-40B4-BE49-F238E27FC236}">
              <a16:creationId xmlns:a16="http://schemas.microsoft.com/office/drawing/2014/main" id="{91DFC45F-8B6C-491E-A75E-83FBF9469CAB}"/>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529" name="【認定こども園・幼稚園・保育所】&#10;有形固定資産減価償却率平均値テキスト">
          <a:extLst>
            <a:ext uri="{FF2B5EF4-FFF2-40B4-BE49-F238E27FC236}">
              <a16:creationId xmlns:a16="http://schemas.microsoft.com/office/drawing/2014/main" id="{A83BD5B2-8C27-4202-AE9D-0551D2F0783F}"/>
            </a:ext>
          </a:extLst>
        </xdr:cNvPr>
        <xdr:cNvSpPr txBox="1"/>
      </xdr:nvSpPr>
      <xdr:spPr>
        <a:xfrm>
          <a:off x="16357600" y="635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530" name="フローチャート: 判断 529">
          <a:extLst>
            <a:ext uri="{FF2B5EF4-FFF2-40B4-BE49-F238E27FC236}">
              <a16:creationId xmlns:a16="http://schemas.microsoft.com/office/drawing/2014/main" id="{54DCC17B-0B3C-4ECD-9004-9440337F5859}"/>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531" name="フローチャート: 判断 530">
          <a:extLst>
            <a:ext uri="{FF2B5EF4-FFF2-40B4-BE49-F238E27FC236}">
              <a16:creationId xmlns:a16="http://schemas.microsoft.com/office/drawing/2014/main" id="{E0CDE9F2-762A-490B-B05D-061127A76C69}"/>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32" name="フローチャート: 判断 531">
          <a:extLst>
            <a:ext uri="{FF2B5EF4-FFF2-40B4-BE49-F238E27FC236}">
              <a16:creationId xmlns:a16="http://schemas.microsoft.com/office/drawing/2014/main" id="{ACE3CC22-6DDE-40E0-B992-21715F08123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533" name="フローチャート: 判断 532">
          <a:extLst>
            <a:ext uri="{FF2B5EF4-FFF2-40B4-BE49-F238E27FC236}">
              <a16:creationId xmlns:a16="http://schemas.microsoft.com/office/drawing/2014/main" id="{3A6FBEB3-82E6-4342-893F-C8466E97612C}"/>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534" name="フローチャート: 判断 533">
          <a:extLst>
            <a:ext uri="{FF2B5EF4-FFF2-40B4-BE49-F238E27FC236}">
              <a16:creationId xmlns:a16="http://schemas.microsoft.com/office/drawing/2014/main" id="{9AC11D1E-13C6-44F1-AD85-3E3407EBAC70}"/>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AE2A9E8A-1C6D-4F81-B874-795A97EB71A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736162AB-055F-437C-9680-49E849C29D3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106EE98D-AD72-4CC1-B9F3-58947DB410D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E2C7D81C-BFF6-4228-8862-DFB29AA634F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659FC158-5B8A-4940-8249-6EC18F3219D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540" name="楕円 539">
          <a:extLst>
            <a:ext uri="{FF2B5EF4-FFF2-40B4-BE49-F238E27FC236}">
              <a16:creationId xmlns:a16="http://schemas.microsoft.com/office/drawing/2014/main" id="{2F96C4F1-6149-47A9-90E2-6238DCC05179}"/>
            </a:ext>
          </a:extLst>
        </xdr:cNvPr>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38117</xdr:rowOff>
    </xdr:from>
    <xdr:ext cx="405111" cy="259045"/>
    <xdr:sp macro="" textlink="">
      <xdr:nvSpPr>
        <xdr:cNvPr id="541" name="【認定こども園・幼稚園・保育所】&#10;有形固定資産減価償却率該当値テキスト">
          <a:extLst>
            <a:ext uri="{FF2B5EF4-FFF2-40B4-BE49-F238E27FC236}">
              <a16:creationId xmlns:a16="http://schemas.microsoft.com/office/drawing/2014/main" id="{EE993A2D-6C10-41D9-8583-6298236F7FF2}"/>
            </a:ext>
          </a:extLst>
        </xdr:cNvPr>
        <xdr:cNvSpPr txBox="1"/>
      </xdr:nvSpPr>
      <xdr:spPr>
        <a:xfrm>
          <a:off x="16357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141333</xdr:rowOff>
    </xdr:from>
    <xdr:to>
      <xdr:col>81</xdr:col>
      <xdr:colOff>101600</xdr:colOff>
      <xdr:row>38</xdr:row>
      <xdr:rowOff>71482</xdr:rowOff>
    </xdr:to>
    <xdr:sp macro="" textlink="">
      <xdr:nvSpPr>
        <xdr:cNvPr id="542" name="楕円 541">
          <a:extLst>
            <a:ext uri="{FF2B5EF4-FFF2-40B4-BE49-F238E27FC236}">
              <a16:creationId xmlns:a16="http://schemas.microsoft.com/office/drawing/2014/main" id="{9763D6E2-B61B-4C3E-ADF8-AE76FE48B158}"/>
            </a:ext>
          </a:extLst>
        </xdr:cNvPr>
        <xdr:cNvSpPr/>
      </xdr:nvSpPr>
      <xdr:spPr>
        <a:xfrm>
          <a:off x="15430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20683</xdr:rowOff>
    </xdr:from>
    <xdr:to>
      <xdr:col>85</xdr:col>
      <xdr:colOff>127000</xdr:colOff>
      <xdr:row>38</xdr:row>
      <xdr:rowOff>110490</xdr:rowOff>
    </xdr:to>
    <xdr:cxnSp macro="">
      <xdr:nvCxnSpPr>
        <xdr:cNvPr id="543" name="直線コネクタ 542">
          <a:extLst>
            <a:ext uri="{FF2B5EF4-FFF2-40B4-BE49-F238E27FC236}">
              <a16:creationId xmlns:a16="http://schemas.microsoft.com/office/drawing/2014/main" id="{C7624552-9FF1-4DFA-9F09-A0643AD36C8F}"/>
            </a:ext>
          </a:extLst>
        </xdr:cNvPr>
        <xdr:cNvCxnSpPr/>
      </xdr:nvCxnSpPr>
      <xdr:spPr>
        <a:xfrm>
          <a:off x="15481300" y="6535783"/>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77651</xdr:rowOff>
    </xdr:from>
    <xdr:to>
      <xdr:col>76</xdr:col>
      <xdr:colOff>165100</xdr:colOff>
      <xdr:row>38</xdr:row>
      <xdr:rowOff>7801</xdr:rowOff>
    </xdr:to>
    <xdr:sp macro="" textlink="">
      <xdr:nvSpPr>
        <xdr:cNvPr id="544" name="楕円 543">
          <a:extLst>
            <a:ext uri="{FF2B5EF4-FFF2-40B4-BE49-F238E27FC236}">
              <a16:creationId xmlns:a16="http://schemas.microsoft.com/office/drawing/2014/main" id="{AA0BBD8D-B18E-4DD1-A60F-06AF9212B9EB}"/>
            </a:ext>
          </a:extLst>
        </xdr:cNvPr>
        <xdr:cNvSpPr/>
      </xdr:nvSpPr>
      <xdr:spPr>
        <a:xfrm>
          <a:off x="14541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128451</xdr:rowOff>
    </xdr:from>
    <xdr:to>
      <xdr:col>81</xdr:col>
      <xdr:colOff>50800</xdr:colOff>
      <xdr:row>38</xdr:row>
      <xdr:rowOff>20683</xdr:rowOff>
    </xdr:to>
    <xdr:cxnSp macro="">
      <xdr:nvCxnSpPr>
        <xdr:cNvPr id="545" name="直線コネクタ 544">
          <a:extLst>
            <a:ext uri="{FF2B5EF4-FFF2-40B4-BE49-F238E27FC236}">
              <a16:creationId xmlns:a16="http://schemas.microsoft.com/office/drawing/2014/main" id="{6E93664E-E6FE-498E-8894-34463E25E784}"/>
            </a:ext>
          </a:extLst>
        </xdr:cNvPr>
        <xdr:cNvCxnSpPr/>
      </xdr:nvCxnSpPr>
      <xdr:spPr>
        <a:xfrm>
          <a:off x="14592300" y="6472101"/>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15603</xdr:rowOff>
    </xdr:from>
    <xdr:to>
      <xdr:col>72</xdr:col>
      <xdr:colOff>38100</xdr:colOff>
      <xdr:row>37</xdr:row>
      <xdr:rowOff>117203</xdr:rowOff>
    </xdr:to>
    <xdr:sp macro="" textlink="">
      <xdr:nvSpPr>
        <xdr:cNvPr id="546" name="楕円 545">
          <a:extLst>
            <a:ext uri="{FF2B5EF4-FFF2-40B4-BE49-F238E27FC236}">
              <a16:creationId xmlns:a16="http://schemas.microsoft.com/office/drawing/2014/main" id="{3A0BC198-1F69-47A1-AD1E-6DC15741B113}"/>
            </a:ext>
          </a:extLst>
        </xdr:cNvPr>
        <xdr:cNvSpPr/>
      </xdr:nvSpPr>
      <xdr:spPr>
        <a:xfrm>
          <a:off x="13652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66403</xdr:rowOff>
    </xdr:from>
    <xdr:to>
      <xdr:col>76</xdr:col>
      <xdr:colOff>114300</xdr:colOff>
      <xdr:row>37</xdr:row>
      <xdr:rowOff>128451</xdr:rowOff>
    </xdr:to>
    <xdr:cxnSp macro="">
      <xdr:nvCxnSpPr>
        <xdr:cNvPr id="547" name="直線コネクタ 546">
          <a:extLst>
            <a:ext uri="{FF2B5EF4-FFF2-40B4-BE49-F238E27FC236}">
              <a16:creationId xmlns:a16="http://schemas.microsoft.com/office/drawing/2014/main" id="{E2764CA2-E399-4AB0-AD71-4D52E51A7D26}"/>
            </a:ext>
          </a:extLst>
        </xdr:cNvPr>
        <xdr:cNvCxnSpPr/>
      </xdr:nvCxnSpPr>
      <xdr:spPr>
        <a:xfrm>
          <a:off x="13703300" y="6410053"/>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77651</xdr:rowOff>
    </xdr:from>
    <xdr:to>
      <xdr:col>67</xdr:col>
      <xdr:colOff>101600</xdr:colOff>
      <xdr:row>37</xdr:row>
      <xdr:rowOff>7801</xdr:rowOff>
    </xdr:to>
    <xdr:sp macro="" textlink="">
      <xdr:nvSpPr>
        <xdr:cNvPr id="548" name="楕円 547">
          <a:extLst>
            <a:ext uri="{FF2B5EF4-FFF2-40B4-BE49-F238E27FC236}">
              <a16:creationId xmlns:a16="http://schemas.microsoft.com/office/drawing/2014/main" id="{B59A8FA0-4433-41B9-BD50-2BA8B8BE8F3E}"/>
            </a:ext>
          </a:extLst>
        </xdr:cNvPr>
        <xdr:cNvSpPr/>
      </xdr:nvSpPr>
      <xdr:spPr>
        <a:xfrm>
          <a:off x="12763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128451</xdr:rowOff>
    </xdr:from>
    <xdr:to>
      <xdr:col>71</xdr:col>
      <xdr:colOff>177800</xdr:colOff>
      <xdr:row>37</xdr:row>
      <xdr:rowOff>66403</xdr:rowOff>
    </xdr:to>
    <xdr:cxnSp macro="">
      <xdr:nvCxnSpPr>
        <xdr:cNvPr id="549" name="直線コネクタ 548">
          <a:extLst>
            <a:ext uri="{FF2B5EF4-FFF2-40B4-BE49-F238E27FC236}">
              <a16:creationId xmlns:a16="http://schemas.microsoft.com/office/drawing/2014/main" id="{7442C498-B03C-44BA-ACB2-B3AA8830759E}"/>
            </a:ext>
          </a:extLst>
        </xdr:cNvPr>
        <xdr:cNvCxnSpPr/>
      </xdr:nvCxnSpPr>
      <xdr:spPr>
        <a:xfrm>
          <a:off x="12814300" y="6300651"/>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550" name="n_1aveValue【認定こども園・幼稚園・保育所】&#10;有形固定資産減価償却率">
          <a:extLst>
            <a:ext uri="{FF2B5EF4-FFF2-40B4-BE49-F238E27FC236}">
              <a16:creationId xmlns:a16="http://schemas.microsoft.com/office/drawing/2014/main" id="{8098333B-ED91-4DEE-B721-95A42EF9ECA4}"/>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551" name="n_2aveValue【認定こども園・幼稚園・保育所】&#10;有形固定資産減価償却率">
          <a:extLst>
            <a:ext uri="{FF2B5EF4-FFF2-40B4-BE49-F238E27FC236}">
              <a16:creationId xmlns:a16="http://schemas.microsoft.com/office/drawing/2014/main" id="{54424F75-C052-490A-B60B-F30D2E01ABD1}"/>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29953</xdr:rowOff>
    </xdr:from>
    <xdr:ext cx="405111" cy="259045"/>
    <xdr:sp macro="" textlink="">
      <xdr:nvSpPr>
        <xdr:cNvPr id="552" name="n_3aveValue【認定こども園・幼稚園・保育所】&#10;有形固定資産減価償却率">
          <a:extLst>
            <a:ext uri="{FF2B5EF4-FFF2-40B4-BE49-F238E27FC236}">
              <a16:creationId xmlns:a16="http://schemas.microsoft.com/office/drawing/2014/main" id="{D959795B-3ED5-40E3-927D-C8C19096E9A5}"/>
            </a:ext>
          </a:extLst>
        </xdr:cNvPr>
        <xdr:cNvSpPr txBox="1"/>
      </xdr:nvSpPr>
      <xdr:spPr>
        <a:xfrm>
          <a:off x="13500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126292</xdr:rowOff>
    </xdr:from>
    <xdr:ext cx="405111" cy="259045"/>
    <xdr:sp macro="" textlink="">
      <xdr:nvSpPr>
        <xdr:cNvPr id="553" name="n_4aveValue【認定こども園・幼稚園・保育所】&#10;有形固定資産減価償却率">
          <a:extLst>
            <a:ext uri="{FF2B5EF4-FFF2-40B4-BE49-F238E27FC236}">
              <a16:creationId xmlns:a16="http://schemas.microsoft.com/office/drawing/2014/main" id="{77F028D9-8293-4273-B64A-CCB2D34721EF}"/>
            </a:ext>
          </a:extLst>
        </xdr:cNvPr>
        <xdr:cNvSpPr txBox="1"/>
      </xdr:nvSpPr>
      <xdr:spPr>
        <a:xfrm>
          <a:off x="12611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88010</xdr:rowOff>
    </xdr:from>
    <xdr:ext cx="405111" cy="259045"/>
    <xdr:sp macro="" textlink="">
      <xdr:nvSpPr>
        <xdr:cNvPr id="554" name="n_1mainValue【認定こども園・幼稚園・保育所】&#10;有形固定資産減価償却率">
          <a:extLst>
            <a:ext uri="{FF2B5EF4-FFF2-40B4-BE49-F238E27FC236}">
              <a16:creationId xmlns:a16="http://schemas.microsoft.com/office/drawing/2014/main" id="{6B3FE098-640B-47A1-BC49-7978FE587E04}"/>
            </a:ext>
          </a:extLst>
        </xdr:cNvPr>
        <xdr:cNvSpPr txBox="1"/>
      </xdr:nvSpPr>
      <xdr:spPr>
        <a:xfrm>
          <a:off x="152660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24328</xdr:rowOff>
    </xdr:from>
    <xdr:ext cx="405111" cy="259045"/>
    <xdr:sp macro="" textlink="">
      <xdr:nvSpPr>
        <xdr:cNvPr id="555" name="n_2mainValue【認定こども園・幼稚園・保育所】&#10;有形固定資産減価償却率">
          <a:extLst>
            <a:ext uri="{FF2B5EF4-FFF2-40B4-BE49-F238E27FC236}">
              <a16:creationId xmlns:a16="http://schemas.microsoft.com/office/drawing/2014/main" id="{FEEB934D-78D4-4D44-B055-8FA42AF68F63}"/>
            </a:ext>
          </a:extLst>
        </xdr:cNvPr>
        <xdr:cNvSpPr txBox="1"/>
      </xdr:nvSpPr>
      <xdr:spPr>
        <a:xfrm>
          <a:off x="14389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133730</xdr:rowOff>
    </xdr:from>
    <xdr:ext cx="405111" cy="259045"/>
    <xdr:sp macro="" textlink="">
      <xdr:nvSpPr>
        <xdr:cNvPr id="556" name="n_3mainValue【認定こども園・幼稚園・保育所】&#10;有形固定資産減価償却率">
          <a:extLst>
            <a:ext uri="{FF2B5EF4-FFF2-40B4-BE49-F238E27FC236}">
              <a16:creationId xmlns:a16="http://schemas.microsoft.com/office/drawing/2014/main" id="{11C2418B-D9A9-4230-BFE1-2FE92F98BA2D}"/>
            </a:ext>
          </a:extLst>
        </xdr:cNvPr>
        <xdr:cNvSpPr txBox="1"/>
      </xdr:nvSpPr>
      <xdr:spPr>
        <a:xfrm>
          <a:off x="13500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24328</xdr:rowOff>
    </xdr:from>
    <xdr:ext cx="405111" cy="259045"/>
    <xdr:sp macro="" textlink="">
      <xdr:nvSpPr>
        <xdr:cNvPr id="557" name="n_4mainValue【認定こども園・幼稚園・保育所】&#10;有形固定資産減価償却率">
          <a:extLst>
            <a:ext uri="{FF2B5EF4-FFF2-40B4-BE49-F238E27FC236}">
              <a16:creationId xmlns:a16="http://schemas.microsoft.com/office/drawing/2014/main" id="{7D763C0F-BC90-4211-88D6-01F485061062}"/>
            </a:ext>
          </a:extLst>
        </xdr:cNvPr>
        <xdr:cNvSpPr txBox="1"/>
      </xdr:nvSpPr>
      <xdr:spPr>
        <a:xfrm>
          <a:off x="12611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63F0224A-C4E8-4044-9A68-64DB21F109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0CDC3C1C-208C-4F3D-9890-0D59B04E1CF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0FD20FEC-1512-4888-AD7C-BED93CAB43E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14A84F8E-9BEB-432C-9119-FE6CCBAAAFB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89BC70F5-B0A5-46FF-A977-484A2643A22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F2BEF8DE-AC22-4486-8177-2F054BA6DE2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43215D36-1A22-44D6-8DA0-A343E00A45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F73D10DB-D4ED-4EFE-8475-4EA2E032F45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1370F7BA-6550-485B-B02E-83F69C7A14A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D4BBA908-6581-4F19-9C15-A08F5D7280F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8" name="直線コネクタ 567">
          <a:extLst>
            <a:ext uri="{FF2B5EF4-FFF2-40B4-BE49-F238E27FC236}">
              <a16:creationId xmlns:a16="http://schemas.microsoft.com/office/drawing/2014/main" id="{9B2A47D1-5D26-49A0-A572-6C95BE6359B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9" name="テキスト ボックス 568">
          <a:extLst>
            <a:ext uri="{FF2B5EF4-FFF2-40B4-BE49-F238E27FC236}">
              <a16:creationId xmlns:a16="http://schemas.microsoft.com/office/drawing/2014/main" id="{DCA36F2E-A04A-4E97-9BF1-3C67B72FC97D}"/>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0" name="直線コネクタ 569">
          <a:extLst>
            <a:ext uri="{FF2B5EF4-FFF2-40B4-BE49-F238E27FC236}">
              <a16:creationId xmlns:a16="http://schemas.microsoft.com/office/drawing/2014/main" id="{C89E4E2A-20AC-4BDF-A4DB-CCA33F508B4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71" name="テキスト ボックス 570">
          <a:extLst>
            <a:ext uri="{FF2B5EF4-FFF2-40B4-BE49-F238E27FC236}">
              <a16:creationId xmlns:a16="http://schemas.microsoft.com/office/drawing/2014/main" id="{B5E90466-9186-403A-B7F4-F0EEE7AE89B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2" name="直線コネクタ 571">
          <a:extLst>
            <a:ext uri="{FF2B5EF4-FFF2-40B4-BE49-F238E27FC236}">
              <a16:creationId xmlns:a16="http://schemas.microsoft.com/office/drawing/2014/main" id="{4EC4C2D5-FD9C-4AD1-AC78-9A42421C8C0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73" name="テキスト ボックス 572">
          <a:extLst>
            <a:ext uri="{FF2B5EF4-FFF2-40B4-BE49-F238E27FC236}">
              <a16:creationId xmlns:a16="http://schemas.microsoft.com/office/drawing/2014/main" id="{863E6987-E29C-4257-A44D-884680973CB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4" name="直線コネクタ 573">
          <a:extLst>
            <a:ext uri="{FF2B5EF4-FFF2-40B4-BE49-F238E27FC236}">
              <a16:creationId xmlns:a16="http://schemas.microsoft.com/office/drawing/2014/main" id="{E62EDC38-345D-4CD7-B474-9DCC238A736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5" name="テキスト ボックス 574">
          <a:extLst>
            <a:ext uri="{FF2B5EF4-FFF2-40B4-BE49-F238E27FC236}">
              <a16:creationId xmlns:a16="http://schemas.microsoft.com/office/drawing/2014/main" id="{9EBC9F98-9063-4EBC-9A30-4B33C602D88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6" name="直線コネクタ 575">
          <a:extLst>
            <a:ext uri="{FF2B5EF4-FFF2-40B4-BE49-F238E27FC236}">
              <a16:creationId xmlns:a16="http://schemas.microsoft.com/office/drawing/2014/main" id="{81DEDA8D-DC94-4850-A6B5-14DEE63D180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7" name="テキスト ボックス 576">
          <a:extLst>
            <a:ext uri="{FF2B5EF4-FFF2-40B4-BE49-F238E27FC236}">
              <a16:creationId xmlns:a16="http://schemas.microsoft.com/office/drawing/2014/main" id="{A6AEE7C8-11E0-4C63-8538-70158D0029E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8" name="直線コネクタ 577">
          <a:extLst>
            <a:ext uri="{FF2B5EF4-FFF2-40B4-BE49-F238E27FC236}">
              <a16:creationId xmlns:a16="http://schemas.microsoft.com/office/drawing/2014/main" id="{AEE34AC5-0D82-45E9-936C-2A97BBB1F7C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9" name="テキスト ボックス 578">
          <a:extLst>
            <a:ext uri="{FF2B5EF4-FFF2-40B4-BE49-F238E27FC236}">
              <a16:creationId xmlns:a16="http://schemas.microsoft.com/office/drawing/2014/main" id="{EDBE81C7-934C-45BB-8CD3-B5D80D90221C}"/>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a:extLst>
            <a:ext uri="{FF2B5EF4-FFF2-40B4-BE49-F238E27FC236}">
              <a16:creationId xmlns:a16="http://schemas.microsoft.com/office/drawing/2014/main" id="{B64C445B-F168-4635-84E3-2A4FD31F739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81" name="テキスト ボックス 580">
          <a:extLst>
            <a:ext uri="{FF2B5EF4-FFF2-40B4-BE49-F238E27FC236}">
              <a16:creationId xmlns:a16="http://schemas.microsoft.com/office/drawing/2014/main" id="{D13A5B8B-5773-4D8F-92F0-2B42D4120F6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認定こども園・幼稚園・保育所】&#10;一人当たり面積グラフ枠">
          <a:extLst>
            <a:ext uri="{FF2B5EF4-FFF2-40B4-BE49-F238E27FC236}">
              <a16:creationId xmlns:a16="http://schemas.microsoft.com/office/drawing/2014/main" id="{8E825F17-D5CF-42FE-8DFD-C74C95A4DC5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583" name="直線コネクタ 582">
          <a:extLst>
            <a:ext uri="{FF2B5EF4-FFF2-40B4-BE49-F238E27FC236}">
              <a16:creationId xmlns:a16="http://schemas.microsoft.com/office/drawing/2014/main" id="{57482B76-DE7D-4A33-BCC3-3972B2CCBB45}"/>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584" name="【認定こども園・幼稚園・保育所】&#10;一人当たり面積最小値テキスト">
          <a:extLst>
            <a:ext uri="{FF2B5EF4-FFF2-40B4-BE49-F238E27FC236}">
              <a16:creationId xmlns:a16="http://schemas.microsoft.com/office/drawing/2014/main" id="{5EDC6D54-924E-4A08-8F69-FE42DCDA4FC4}"/>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585" name="直線コネクタ 584">
          <a:extLst>
            <a:ext uri="{FF2B5EF4-FFF2-40B4-BE49-F238E27FC236}">
              <a16:creationId xmlns:a16="http://schemas.microsoft.com/office/drawing/2014/main" id="{064606D6-9FED-442D-98A8-11E73C0B5B5E}"/>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586" name="【認定こども園・幼稚園・保育所】&#10;一人当たり面積最大値テキスト">
          <a:extLst>
            <a:ext uri="{FF2B5EF4-FFF2-40B4-BE49-F238E27FC236}">
              <a16:creationId xmlns:a16="http://schemas.microsoft.com/office/drawing/2014/main" id="{2D51345E-B1D0-4156-8F29-B28C8D987117}"/>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587" name="直線コネクタ 586">
          <a:extLst>
            <a:ext uri="{FF2B5EF4-FFF2-40B4-BE49-F238E27FC236}">
              <a16:creationId xmlns:a16="http://schemas.microsoft.com/office/drawing/2014/main" id="{DB66A33D-B2A4-4103-9345-FC1D3D356E8A}"/>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88736</xdr:rowOff>
    </xdr:from>
    <xdr:ext cx="469744" cy="259045"/>
    <xdr:sp macro="" textlink="">
      <xdr:nvSpPr>
        <xdr:cNvPr id="588" name="【認定こども園・幼稚園・保育所】&#10;一人当たり面積平均値テキスト">
          <a:extLst>
            <a:ext uri="{FF2B5EF4-FFF2-40B4-BE49-F238E27FC236}">
              <a16:creationId xmlns:a16="http://schemas.microsoft.com/office/drawing/2014/main" id="{6CD5BFF2-57A2-4645-908C-E502403E95AA}"/>
            </a:ext>
          </a:extLst>
        </xdr:cNvPr>
        <xdr:cNvSpPr txBox="1"/>
      </xdr:nvSpPr>
      <xdr:spPr>
        <a:xfrm>
          <a:off x="22199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589" name="フローチャート: 判断 588">
          <a:extLst>
            <a:ext uri="{FF2B5EF4-FFF2-40B4-BE49-F238E27FC236}">
              <a16:creationId xmlns:a16="http://schemas.microsoft.com/office/drawing/2014/main" id="{0FAAA61C-F14F-4708-B2EB-DA2B83A6792F}"/>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590" name="フローチャート: 判断 589">
          <a:extLst>
            <a:ext uri="{FF2B5EF4-FFF2-40B4-BE49-F238E27FC236}">
              <a16:creationId xmlns:a16="http://schemas.microsoft.com/office/drawing/2014/main" id="{944739F7-C8BA-4909-957C-CBF8741FF95D}"/>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591" name="フローチャート: 判断 590">
          <a:extLst>
            <a:ext uri="{FF2B5EF4-FFF2-40B4-BE49-F238E27FC236}">
              <a16:creationId xmlns:a16="http://schemas.microsoft.com/office/drawing/2014/main" id="{C7A4A411-A666-4F2E-B8E3-54AB08FD13D0}"/>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592" name="フローチャート: 判断 591">
          <a:extLst>
            <a:ext uri="{FF2B5EF4-FFF2-40B4-BE49-F238E27FC236}">
              <a16:creationId xmlns:a16="http://schemas.microsoft.com/office/drawing/2014/main" id="{50AF99C0-D067-49CD-A1FE-213B398B7346}"/>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593" name="フローチャート: 判断 592">
          <a:extLst>
            <a:ext uri="{FF2B5EF4-FFF2-40B4-BE49-F238E27FC236}">
              <a16:creationId xmlns:a16="http://schemas.microsoft.com/office/drawing/2014/main" id="{38F06772-ACDA-4DBE-858F-100D4ADD7179}"/>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C932B88E-103C-4A9B-9116-5F047B15A20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8EB5A78F-4E84-4941-B843-D090FDBFAA8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502CBCF8-D7CC-4EEA-9648-0FAE3DF1E34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7AE23BF6-4CD9-4394-ADA4-CD44ACEB54B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B377A6E5-70D8-4D3F-A286-C267838615F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49893</xdr:rowOff>
    </xdr:from>
    <xdr:to>
      <xdr:col>116</xdr:col>
      <xdr:colOff>114300</xdr:colOff>
      <xdr:row>38</xdr:row>
      <xdr:rowOff>151493</xdr:rowOff>
    </xdr:to>
    <xdr:sp macro="" textlink="">
      <xdr:nvSpPr>
        <xdr:cNvPr id="599" name="楕円 598">
          <a:extLst>
            <a:ext uri="{FF2B5EF4-FFF2-40B4-BE49-F238E27FC236}">
              <a16:creationId xmlns:a16="http://schemas.microsoft.com/office/drawing/2014/main" id="{EBCD865E-A624-4F78-93BA-46CCD7187C2C}"/>
            </a:ext>
          </a:extLst>
        </xdr:cNvPr>
        <xdr:cNvSpPr/>
      </xdr:nvSpPr>
      <xdr:spPr>
        <a:xfrm>
          <a:off x="221107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72770</xdr:rowOff>
    </xdr:from>
    <xdr:ext cx="469744" cy="259045"/>
    <xdr:sp macro="" textlink="">
      <xdr:nvSpPr>
        <xdr:cNvPr id="600" name="【認定こども園・幼稚園・保育所】&#10;一人当たり面積該当値テキスト">
          <a:extLst>
            <a:ext uri="{FF2B5EF4-FFF2-40B4-BE49-F238E27FC236}">
              <a16:creationId xmlns:a16="http://schemas.microsoft.com/office/drawing/2014/main" id="{FF60A0A0-F661-496A-B997-11D5372970B9}"/>
            </a:ext>
          </a:extLst>
        </xdr:cNvPr>
        <xdr:cNvSpPr txBox="1"/>
      </xdr:nvSpPr>
      <xdr:spPr>
        <a:xfrm>
          <a:off x="22199600" y="641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66222</xdr:rowOff>
    </xdr:from>
    <xdr:to>
      <xdr:col>112</xdr:col>
      <xdr:colOff>38100</xdr:colOff>
      <xdr:row>38</xdr:row>
      <xdr:rowOff>167822</xdr:rowOff>
    </xdr:to>
    <xdr:sp macro="" textlink="">
      <xdr:nvSpPr>
        <xdr:cNvPr id="601" name="楕円 600">
          <a:extLst>
            <a:ext uri="{FF2B5EF4-FFF2-40B4-BE49-F238E27FC236}">
              <a16:creationId xmlns:a16="http://schemas.microsoft.com/office/drawing/2014/main" id="{E9C59B24-E96E-4033-842E-9A4C636B2EEB}"/>
            </a:ext>
          </a:extLst>
        </xdr:cNvPr>
        <xdr:cNvSpPr/>
      </xdr:nvSpPr>
      <xdr:spPr>
        <a:xfrm>
          <a:off x="21272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100693</xdr:rowOff>
    </xdr:from>
    <xdr:to>
      <xdr:col>116</xdr:col>
      <xdr:colOff>63500</xdr:colOff>
      <xdr:row>38</xdr:row>
      <xdr:rowOff>117022</xdr:rowOff>
    </xdr:to>
    <xdr:cxnSp macro="">
      <xdr:nvCxnSpPr>
        <xdr:cNvPr id="602" name="直線コネクタ 601">
          <a:extLst>
            <a:ext uri="{FF2B5EF4-FFF2-40B4-BE49-F238E27FC236}">
              <a16:creationId xmlns:a16="http://schemas.microsoft.com/office/drawing/2014/main" id="{0CF9132B-8EA5-49E1-A3D4-2A1433606102}"/>
            </a:ext>
          </a:extLst>
        </xdr:cNvPr>
        <xdr:cNvCxnSpPr/>
      </xdr:nvCxnSpPr>
      <xdr:spPr>
        <a:xfrm flipV="1">
          <a:off x="21323300" y="661579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77651</xdr:rowOff>
    </xdr:from>
    <xdr:to>
      <xdr:col>107</xdr:col>
      <xdr:colOff>101600</xdr:colOff>
      <xdr:row>39</xdr:row>
      <xdr:rowOff>7801</xdr:rowOff>
    </xdr:to>
    <xdr:sp macro="" textlink="">
      <xdr:nvSpPr>
        <xdr:cNvPr id="603" name="楕円 602">
          <a:extLst>
            <a:ext uri="{FF2B5EF4-FFF2-40B4-BE49-F238E27FC236}">
              <a16:creationId xmlns:a16="http://schemas.microsoft.com/office/drawing/2014/main" id="{42D07C5C-6F23-48FF-B7CA-F3D5C27DD87C}"/>
            </a:ext>
          </a:extLst>
        </xdr:cNvPr>
        <xdr:cNvSpPr/>
      </xdr:nvSpPr>
      <xdr:spPr>
        <a:xfrm>
          <a:off x="20383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117022</xdr:rowOff>
    </xdr:from>
    <xdr:to>
      <xdr:col>111</xdr:col>
      <xdr:colOff>177800</xdr:colOff>
      <xdr:row>38</xdr:row>
      <xdr:rowOff>128451</xdr:rowOff>
    </xdr:to>
    <xdr:cxnSp macro="">
      <xdr:nvCxnSpPr>
        <xdr:cNvPr id="604" name="直線コネクタ 603">
          <a:extLst>
            <a:ext uri="{FF2B5EF4-FFF2-40B4-BE49-F238E27FC236}">
              <a16:creationId xmlns:a16="http://schemas.microsoft.com/office/drawing/2014/main" id="{0E9DB61F-0429-429E-A80E-27E6EA8BE085}"/>
            </a:ext>
          </a:extLst>
        </xdr:cNvPr>
        <xdr:cNvCxnSpPr/>
      </xdr:nvCxnSpPr>
      <xdr:spPr>
        <a:xfrm flipV="1">
          <a:off x="20434300" y="663212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97246</xdr:rowOff>
    </xdr:from>
    <xdr:to>
      <xdr:col>102</xdr:col>
      <xdr:colOff>165100</xdr:colOff>
      <xdr:row>39</xdr:row>
      <xdr:rowOff>27396</xdr:rowOff>
    </xdr:to>
    <xdr:sp macro="" textlink="">
      <xdr:nvSpPr>
        <xdr:cNvPr id="605" name="楕円 604">
          <a:extLst>
            <a:ext uri="{FF2B5EF4-FFF2-40B4-BE49-F238E27FC236}">
              <a16:creationId xmlns:a16="http://schemas.microsoft.com/office/drawing/2014/main" id="{9AC356C0-7547-49BC-9CF7-538BC9A50B3E}"/>
            </a:ext>
          </a:extLst>
        </xdr:cNvPr>
        <xdr:cNvSpPr/>
      </xdr:nvSpPr>
      <xdr:spPr>
        <a:xfrm>
          <a:off x="19494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128451</xdr:rowOff>
    </xdr:from>
    <xdr:to>
      <xdr:col>107</xdr:col>
      <xdr:colOff>50800</xdr:colOff>
      <xdr:row>38</xdr:row>
      <xdr:rowOff>148046</xdr:rowOff>
    </xdr:to>
    <xdr:cxnSp macro="">
      <xdr:nvCxnSpPr>
        <xdr:cNvPr id="606" name="直線コネクタ 605">
          <a:extLst>
            <a:ext uri="{FF2B5EF4-FFF2-40B4-BE49-F238E27FC236}">
              <a16:creationId xmlns:a16="http://schemas.microsoft.com/office/drawing/2014/main" id="{3204F6B5-CB59-4AFA-A5BE-DF9E88898F38}"/>
            </a:ext>
          </a:extLst>
        </xdr:cNvPr>
        <xdr:cNvCxnSpPr/>
      </xdr:nvCxnSpPr>
      <xdr:spPr>
        <a:xfrm flipV="1">
          <a:off x="19545300" y="66435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110309</xdr:rowOff>
    </xdr:from>
    <xdr:to>
      <xdr:col>98</xdr:col>
      <xdr:colOff>38100</xdr:colOff>
      <xdr:row>39</xdr:row>
      <xdr:rowOff>40459</xdr:rowOff>
    </xdr:to>
    <xdr:sp macro="" textlink="">
      <xdr:nvSpPr>
        <xdr:cNvPr id="607" name="楕円 606">
          <a:extLst>
            <a:ext uri="{FF2B5EF4-FFF2-40B4-BE49-F238E27FC236}">
              <a16:creationId xmlns:a16="http://schemas.microsoft.com/office/drawing/2014/main" id="{8A363E7F-43E2-4A51-BAB8-EFB69B61DFBD}"/>
            </a:ext>
          </a:extLst>
        </xdr:cNvPr>
        <xdr:cNvSpPr/>
      </xdr:nvSpPr>
      <xdr:spPr>
        <a:xfrm>
          <a:off x="18605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148046</xdr:rowOff>
    </xdr:from>
    <xdr:to>
      <xdr:col>102</xdr:col>
      <xdr:colOff>114300</xdr:colOff>
      <xdr:row>38</xdr:row>
      <xdr:rowOff>161109</xdr:rowOff>
    </xdr:to>
    <xdr:cxnSp macro="">
      <xdr:nvCxnSpPr>
        <xdr:cNvPr id="608" name="直線コネクタ 607">
          <a:extLst>
            <a:ext uri="{FF2B5EF4-FFF2-40B4-BE49-F238E27FC236}">
              <a16:creationId xmlns:a16="http://schemas.microsoft.com/office/drawing/2014/main" id="{47E5E3C4-67F5-4504-AED9-FF9F51F98686}"/>
            </a:ext>
          </a:extLst>
        </xdr:cNvPr>
        <xdr:cNvCxnSpPr/>
      </xdr:nvCxnSpPr>
      <xdr:spPr>
        <a:xfrm flipV="1">
          <a:off x="18656300" y="66631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609" name="n_1aveValue【認定こども園・幼稚園・保育所】&#10;一人当たり面積">
          <a:extLst>
            <a:ext uri="{FF2B5EF4-FFF2-40B4-BE49-F238E27FC236}">
              <a16:creationId xmlns:a16="http://schemas.microsoft.com/office/drawing/2014/main" id="{494E5CC1-09FE-47C5-A4ED-7992143BB28D}"/>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610" name="n_2aveValue【認定こども園・幼稚園・保育所】&#10;一人当たり面積">
          <a:extLst>
            <a:ext uri="{FF2B5EF4-FFF2-40B4-BE49-F238E27FC236}">
              <a16:creationId xmlns:a16="http://schemas.microsoft.com/office/drawing/2014/main" id="{ADB74F7A-BD54-45AE-9A69-FFD0FDEE8B75}"/>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98533</xdr:rowOff>
    </xdr:from>
    <xdr:ext cx="469744" cy="259045"/>
    <xdr:sp macro="" textlink="">
      <xdr:nvSpPr>
        <xdr:cNvPr id="611" name="n_3aveValue【認定こども園・幼稚園・保育所】&#10;一人当たり面積">
          <a:extLst>
            <a:ext uri="{FF2B5EF4-FFF2-40B4-BE49-F238E27FC236}">
              <a16:creationId xmlns:a16="http://schemas.microsoft.com/office/drawing/2014/main" id="{BE752C60-EAC2-4F03-BC8D-1870EA8524CB}"/>
            </a:ext>
          </a:extLst>
        </xdr:cNvPr>
        <xdr:cNvSpPr txBox="1"/>
      </xdr:nvSpPr>
      <xdr:spPr>
        <a:xfrm>
          <a:off x="19310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139354</xdr:rowOff>
    </xdr:from>
    <xdr:ext cx="469744" cy="259045"/>
    <xdr:sp macro="" textlink="">
      <xdr:nvSpPr>
        <xdr:cNvPr id="612" name="n_4aveValue【認定こども園・幼稚園・保育所】&#10;一人当たり面積">
          <a:extLst>
            <a:ext uri="{FF2B5EF4-FFF2-40B4-BE49-F238E27FC236}">
              <a16:creationId xmlns:a16="http://schemas.microsoft.com/office/drawing/2014/main" id="{9EEF3692-200E-4732-A671-602E77AE68C8}"/>
            </a:ext>
          </a:extLst>
        </xdr:cNvPr>
        <xdr:cNvSpPr txBox="1"/>
      </xdr:nvSpPr>
      <xdr:spPr>
        <a:xfrm>
          <a:off x="18421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12899</xdr:rowOff>
    </xdr:from>
    <xdr:ext cx="469744" cy="259045"/>
    <xdr:sp macro="" textlink="">
      <xdr:nvSpPr>
        <xdr:cNvPr id="613" name="n_1mainValue【認定こども園・幼稚園・保育所】&#10;一人当たり面積">
          <a:extLst>
            <a:ext uri="{FF2B5EF4-FFF2-40B4-BE49-F238E27FC236}">
              <a16:creationId xmlns:a16="http://schemas.microsoft.com/office/drawing/2014/main" id="{8C391697-8AB1-4896-A103-93B836D304B6}"/>
            </a:ext>
          </a:extLst>
        </xdr:cNvPr>
        <xdr:cNvSpPr txBox="1"/>
      </xdr:nvSpPr>
      <xdr:spPr>
        <a:xfrm>
          <a:off x="21075727" y="635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24328</xdr:rowOff>
    </xdr:from>
    <xdr:ext cx="469744" cy="259045"/>
    <xdr:sp macro="" textlink="">
      <xdr:nvSpPr>
        <xdr:cNvPr id="614" name="n_2mainValue【認定こども園・幼稚園・保育所】&#10;一人当たり面積">
          <a:extLst>
            <a:ext uri="{FF2B5EF4-FFF2-40B4-BE49-F238E27FC236}">
              <a16:creationId xmlns:a16="http://schemas.microsoft.com/office/drawing/2014/main" id="{8830E13A-B307-4F9D-882A-EA31BE1A2FDC}"/>
            </a:ext>
          </a:extLst>
        </xdr:cNvPr>
        <xdr:cNvSpPr txBox="1"/>
      </xdr:nvSpPr>
      <xdr:spPr>
        <a:xfrm>
          <a:off x="20199427" y="636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43923</xdr:rowOff>
    </xdr:from>
    <xdr:ext cx="469744" cy="259045"/>
    <xdr:sp macro="" textlink="">
      <xdr:nvSpPr>
        <xdr:cNvPr id="615" name="n_3mainValue【認定こども園・幼稚園・保育所】&#10;一人当たり面積">
          <a:extLst>
            <a:ext uri="{FF2B5EF4-FFF2-40B4-BE49-F238E27FC236}">
              <a16:creationId xmlns:a16="http://schemas.microsoft.com/office/drawing/2014/main" id="{AB406D5B-4EF8-4DA4-8F9D-EDD75D7415AD}"/>
            </a:ext>
          </a:extLst>
        </xdr:cNvPr>
        <xdr:cNvSpPr txBox="1"/>
      </xdr:nvSpPr>
      <xdr:spPr>
        <a:xfrm>
          <a:off x="19310427" y="638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56985</xdr:rowOff>
    </xdr:from>
    <xdr:ext cx="469744" cy="259045"/>
    <xdr:sp macro="" textlink="">
      <xdr:nvSpPr>
        <xdr:cNvPr id="616" name="n_4mainValue【認定こども園・幼稚園・保育所】&#10;一人当たり面積">
          <a:extLst>
            <a:ext uri="{FF2B5EF4-FFF2-40B4-BE49-F238E27FC236}">
              <a16:creationId xmlns:a16="http://schemas.microsoft.com/office/drawing/2014/main" id="{AF3F211B-FF7E-46C6-8081-642CFA1EEA2F}"/>
            </a:ext>
          </a:extLst>
        </xdr:cNvPr>
        <xdr:cNvSpPr txBox="1"/>
      </xdr:nvSpPr>
      <xdr:spPr>
        <a:xfrm>
          <a:off x="184214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a:extLst>
            <a:ext uri="{FF2B5EF4-FFF2-40B4-BE49-F238E27FC236}">
              <a16:creationId xmlns:a16="http://schemas.microsoft.com/office/drawing/2014/main" id="{292C396F-545B-488A-A66C-04300704ECD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a:extLst>
            <a:ext uri="{FF2B5EF4-FFF2-40B4-BE49-F238E27FC236}">
              <a16:creationId xmlns:a16="http://schemas.microsoft.com/office/drawing/2014/main" id="{C0015F8A-19A2-40CF-978E-194B5D4AF6D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a:extLst>
            <a:ext uri="{FF2B5EF4-FFF2-40B4-BE49-F238E27FC236}">
              <a16:creationId xmlns:a16="http://schemas.microsoft.com/office/drawing/2014/main" id="{0A6CAC52-D57B-4C45-A8EA-7269474EFD9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a:extLst>
            <a:ext uri="{FF2B5EF4-FFF2-40B4-BE49-F238E27FC236}">
              <a16:creationId xmlns:a16="http://schemas.microsoft.com/office/drawing/2014/main" id="{40E631D8-A186-4145-A374-B1A743647B7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a:extLst>
            <a:ext uri="{FF2B5EF4-FFF2-40B4-BE49-F238E27FC236}">
              <a16:creationId xmlns:a16="http://schemas.microsoft.com/office/drawing/2014/main" id="{DD6DE6E7-88BA-4118-BD6B-6A251A1FF76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a:extLst>
            <a:ext uri="{FF2B5EF4-FFF2-40B4-BE49-F238E27FC236}">
              <a16:creationId xmlns:a16="http://schemas.microsoft.com/office/drawing/2014/main" id="{FA5E3FE3-98A6-4363-9CE3-8354723210E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a:extLst>
            <a:ext uri="{FF2B5EF4-FFF2-40B4-BE49-F238E27FC236}">
              <a16:creationId xmlns:a16="http://schemas.microsoft.com/office/drawing/2014/main" id="{2F3F307B-7F15-4985-ADA5-63DE2B5D7E3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a:extLst>
            <a:ext uri="{FF2B5EF4-FFF2-40B4-BE49-F238E27FC236}">
              <a16:creationId xmlns:a16="http://schemas.microsoft.com/office/drawing/2014/main" id="{FFF8119F-2C69-453D-99A4-EDDF9EA4226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5" name="テキスト ボックス 624">
          <a:extLst>
            <a:ext uri="{FF2B5EF4-FFF2-40B4-BE49-F238E27FC236}">
              <a16:creationId xmlns:a16="http://schemas.microsoft.com/office/drawing/2014/main" id="{AC402AEF-66F2-4080-8C83-D17A8019B71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a:extLst>
            <a:ext uri="{FF2B5EF4-FFF2-40B4-BE49-F238E27FC236}">
              <a16:creationId xmlns:a16="http://schemas.microsoft.com/office/drawing/2014/main" id="{7EA850EC-4344-4A16-B4EA-A5BC3CF09B0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7" name="テキスト ボックス 626">
          <a:extLst>
            <a:ext uri="{FF2B5EF4-FFF2-40B4-BE49-F238E27FC236}">
              <a16:creationId xmlns:a16="http://schemas.microsoft.com/office/drawing/2014/main" id="{6C77C60D-ED68-45DA-884C-5558A08ECE2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8" name="直線コネクタ 627">
          <a:extLst>
            <a:ext uri="{FF2B5EF4-FFF2-40B4-BE49-F238E27FC236}">
              <a16:creationId xmlns:a16="http://schemas.microsoft.com/office/drawing/2014/main" id="{539821DB-1A9C-407C-8ADF-0EE5AB633E1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9" name="テキスト ボックス 628">
          <a:extLst>
            <a:ext uri="{FF2B5EF4-FFF2-40B4-BE49-F238E27FC236}">
              <a16:creationId xmlns:a16="http://schemas.microsoft.com/office/drawing/2014/main" id="{516B9158-842A-4CDE-92F0-8507B5665E8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30" name="直線コネクタ 629">
          <a:extLst>
            <a:ext uri="{FF2B5EF4-FFF2-40B4-BE49-F238E27FC236}">
              <a16:creationId xmlns:a16="http://schemas.microsoft.com/office/drawing/2014/main" id="{A3CD34AA-EC68-41E1-B390-184B958B650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1" name="テキスト ボックス 630">
          <a:extLst>
            <a:ext uri="{FF2B5EF4-FFF2-40B4-BE49-F238E27FC236}">
              <a16:creationId xmlns:a16="http://schemas.microsoft.com/office/drawing/2014/main" id="{1ECD4F1C-71C3-46AA-B869-5F82E26EAAA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2" name="直線コネクタ 631">
          <a:extLst>
            <a:ext uri="{FF2B5EF4-FFF2-40B4-BE49-F238E27FC236}">
              <a16:creationId xmlns:a16="http://schemas.microsoft.com/office/drawing/2014/main" id="{83F1A4D0-185B-49DD-994E-8EC67BBB45F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3" name="テキスト ボックス 632">
          <a:extLst>
            <a:ext uri="{FF2B5EF4-FFF2-40B4-BE49-F238E27FC236}">
              <a16:creationId xmlns:a16="http://schemas.microsoft.com/office/drawing/2014/main" id="{C8EB56C6-8C42-455C-8A77-78A8E83A2A8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4" name="直線コネクタ 633">
          <a:extLst>
            <a:ext uri="{FF2B5EF4-FFF2-40B4-BE49-F238E27FC236}">
              <a16:creationId xmlns:a16="http://schemas.microsoft.com/office/drawing/2014/main" id="{2923AEED-1AA6-4F3F-9D7C-E50C63C4300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5" name="テキスト ボックス 634">
          <a:extLst>
            <a:ext uri="{FF2B5EF4-FFF2-40B4-BE49-F238E27FC236}">
              <a16:creationId xmlns:a16="http://schemas.microsoft.com/office/drawing/2014/main" id="{A85F0A84-412A-426B-8005-BB87FDC8F6E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6" name="直線コネクタ 635">
          <a:extLst>
            <a:ext uri="{FF2B5EF4-FFF2-40B4-BE49-F238E27FC236}">
              <a16:creationId xmlns:a16="http://schemas.microsoft.com/office/drawing/2014/main" id="{0B542A6B-9137-4A78-8377-F17479B75DD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7" name="テキスト ボックス 636">
          <a:extLst>
            <a:ext uri="{FF2B5EF4-FFF2-40B4-BE49-F238E27FC236}">
              <a16:creationId xmlns:a16="http://schemas.microsoft.com/office/drawing/2014/main" id="{C05B2175-3A63-4C60-A776-7958F1DAE56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a:extLst>
            <a:ext uri="{FF2B5EF4-FFF2-40B4-BE49-F238E27FC236}">
              <a16:creationId xmlns:a16="http://schemas.microsoft.com/office/drawing/2014/main" id="{227A0FFB-982F-4553-8E53-C9F3BD18B42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9" name="テキスト ボックス 638">
          <a:extLst>
            <a:ext uri="{FF2B5EF4-FFF2-40B4-BE49-F238E27FC236}">
              <a16:creationId xmlns:a16="http://schemas.microsoft.com/office/drawing/2014/main" id="{29A635B2-943E-4B7F-8A3D-9FDEFCCE3B5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0" name="【学校施設】&#10;有形固定資産減価償却率グラフ枠">
          <a:extLst>
            <a:ext uri="{FF2B5EF4-FFF2-40B4-BE49-F238E27FC236}">
              <a16:creationId xmlns:a16="http://schemas.microsoft.com/office/drawing/2014/main" id="{4303366B-3AD8-4B97-A2E9-B435BE8A9C4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641" name="直線コネクタ 640">
          <a:extLst>
            <a:ext uri="{FF2B5EF4-FFF2-40B4-BE49-F238E27FC236}">
              <a16:creationId xmlns:a16="http://schemas.microsoft.com/office/drawing/2014/main" id="{ABEEAFB7-1449-4013-B76D-31C59ED02E6D}"/>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642" name="【学校施設】&#10;有形固定資産減価償却率最小値テキスト">
          <a:extLst>
            <a:ext uri="{FF2B5EF4-FFF2-40B4-BE49-F238E27FC236}">
              <a16:creationId xmlns:a16="http://schemas.microsoft.com/office/drawing/2014/main" id="{B38CDA10-9FCF-43A8-8806-5D85921D42CB}"/>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643" name="直線コネクタ 642">
          <a:extLst>
            <a:ext uri="{FF2B5EF4-FFF2-40B4-BE49-F238E27FC236}">
              <a16:creationId xmlns:a16="http://schemas.microsoft.com/office/drawing/2014/main" id="{504B6522-CEBF-4596-BA3F-0B8E22EF9428}"/>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644" name="【学校施設】&#10;有形固定資産減価償却率最大値テキスト">
          <a:extLst>
            <a:ext uri="{FF2B5EF4-FFF2-40B4-BE49-F238E27FC236}">
              <a16:creationId xmlns:a16="http://schemas.microsoft.com/office/drawing/2014/main" id="{EC9870AD-E01E-47DB-9957-6821F8394EC8}"/>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645" name="直線コネクタ 644">
          <a:extLst>
            <a:ext uri="{FF2B5EF4-FFF2-40B4-BE49-F238E27FC236}">
              <a16:creationId xmlns:a16="http://schemas.microsoft.com/office/drawing/2014/main" id="{82CBAF62-10DC-46FC-BBF0-BA21B95861A2}"/>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646" name="【学校施設】&#10;有形固定資産減価償却率平均値テキスト">
          <a:extLst>
            <a:ext uri="{FF2B5EF4-FFF2-40B4-BE49-F238E27FC236}">
              <a16:creationId xmlns:a16="http://schemas.microsoft.com/office/drawing/2014/main" id="{E1DADE32-CE9A-43FF-AC05-EF4EC225C24C}"/>
            </a:ext>
          </a:extLst>
        </xdr:cNvPr>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647" name="フローチャート: 判断 646">
          <a:extLst>
            <a:ext uri="{FF2B5EF4-FFF2-40B4-BE49-F238E27FC236}">
              <a16:creationId xmlns:a16="http://schemas.microsoft.com/office/drawing/2014/main" id="{4DD0DFB0-F177-491C-8663-C15D992A3694}"/>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648" name="フローチャート: 判断 647">
          <a:extLst>
            <a:ext uri="{FF2B5EF4-FFF2-40B4-BE49-F238E27FC236}">
              <a16:creationId xmlns:a16="http://schemas.microsoft.com/office/drawing/2014/main" id="{4D55C202-DB9B-4E1C-BE03-8C12AAB82101}"/>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649" name="フローチャート: 判断 648">
          <a:extLst>
            <a:ext uri="{FF2B5EF4-FFF2-40B4-BE49-F238E27FC236}">
              <a16:creationId xmlns:a16="http://schemas.microsoft.com/office/drawing/2014/main" id="{F08CCD00-2488-4C7F-A76E-EA23D983FACA}"/>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50" name="フローチャート: 判断 649">
          <a:extLst>
            <a:ext uri="{FF2B5EF4-FFF2-40B4-BE49-F238E27FC236}">
              <a16:creationId xmlns:a16="http://schemas.microsoft.com/office/drawing/2014/main" id="{E13DC70E-6DD0-48CD-AACE-75537A574C9F}"/>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651" name="フローチャート: 判断 650">
          <a:extLst>
            <a:ext uri="{FF2B5EF4-FFF2-40B4-BE49-F238E27FC236}">
              <a16:creationId xmlns:a16="http://schemas.microsoft.com/office/drawing/2014/main" id="{00657CE8-49C0-423B-9C58-EC328FA1CFB9}"/>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E38D04A9-A13B-4144-95BF-CBBC29CCC43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A05D2F40-E538-4C9C-8B24-4349132FCCE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D2DF69E0-583F-43EB-A381-E5510EFC5A3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4153E3FF-93E1-4E75-A2C5-750A3D9DE69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E10F1907-4C74-43FA-84A8-CC6CD85E155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19685</xdr:rowOff>
    </xdr:from>
    <xdr:to>
      <xdr:col>85</xdr:col>
      <xdr:colOff>177800</xdr:colOff>
      <xdr:row>61</xdr:row>
      <xdr:rowOff>121285</xdr:rowOff>
    </xdr:to>
    <xdr:sp macro="" textlink="">
      <xdr:nvSpPr>
        <xdr:cNvPr id="657" name="楕円 656">
          <a:extLst>
            <a:ext uri="{FF2B5EF4-FFF2-40B4-BE49-F238E27FC236}">
              <a16:creationId xmlns:a16="http://schemas.microsoft.com/office/drawing/2014/main" id="{040EA80D-5135-4ED6-9395-069BB1C50862}"/>
            </a:ext>
          </a:extLst>
        </xdr:cNvPr>
        <xdr:cNvSpPr/>
      </xdr:nvSpPr>
      <xdr:spPr>
        <a:xfrm>
          <a:off x="162687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169562</xdr:rowOff>
    </xdr:from>
    <xdr:ext cx="405111" cy="259045"/>
    <xdr:sp macro="" textlink="">
      <xdr:nvSpPr>
        <xdr:cNvPr id="658" name="【学校施設】&#10;有形固定資産減価償却率該当値テキスト">
          <a:extLst>
            <a:ext uri="{FF2B5EF4-FFF2-40B4-BE49-F238E27FC236}">
              <a16:creationId xmlns:a16="http://schemas.microsoft.com/office/drawing/2014/main" id="{149E7453-5E55-4D65-AA47-ED7CC52B2364}"/>
            </a:ext>
          </a:extLst>
        </xdr:cNvPr>
        <xdr:cNvSpPr txBox="1"/>
      </xdr:nvSpPr>
      <xdr:spPr>
        <a:xfrm>
          <a:off x="16357600"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97790</xdr:rowOff>
    </xdr:from>
    <xdr:to>
      <xdr:col>81</xdr:col>
      <xdr:colOff>101600</xdr:colOff>
      <xdr:row>61</xdr:row>
      <xdr:rowOff>27940</xdr:rowOff>
    </xdr:to>
    <xdr:sp macro="" textlink="">
      <xdr:nvSpPr>
        <xdr:cNvPr id="659" name="楕円 658">
          <a:extLst>
            <a:ext uri="{FF2B5EF4-FFF2-40B4-BE49-F238E27FC236}">
              <a16:creationId xmlns:a16="http://schemas.microsoft.com/office/drawing/2014/main" id="{8115E961-B7BE-4E51-BEDB-826BB59FC74A}"/>
            </a:ext>
          </a:extLst>
        </xdr:cNvPr>
        <xdr:cNvSpPr/>
      </xdr:nvSpPr>
      <xdr:spPr>
        <a:xfrm>
          <a:off x="1543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148590</xdr:rowOff>
    </xdr:from>
    <xdr:to>
      <xdr:col>85</xdr:col>
      <xdr:colOff>127000</xdr:colOff>
      <xdr:row>61</xdr:row>
      <xdr:rowOff>70485</xdr:rowOff>
    </xdr:to>
    <xdr:cxnSp macro="">
      <xdr:nvCxnSpPr>
        <xdr:cNvPr id="660" name="直線コネクタ 659">
          <a:extLst>
            <a:ext uri="{FF2B5EF4-FFF2-40B4-BE49-F238E27FC236}">
              <a16:creationId xmlns:a16="http://schemas.microsoft.com/office/drawing/2014/main" id="{16C7FE80-FBB9-482A-9CB4-FEFCD87D7F1E}"/>
            </a:ext>
          </a:extLst>
        </xdr:cNvPr>
        <xdr:cNvCxnSpPr/>
      </xdr:nvCxnSpPr>
      <xdr:spPr>
        <a:xfrm>
          <a:off x="15481300" y="1043559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661" name="楕円 660">
          <a:extLst>
            <a:ext uri="{FF2B5EF4-FFF2-40B4-BE49-F238E27FC236}">
              <a16:creationId xmlns:a16="http://schemas.microsoft.com/office/drawing/2014/main" id="{4BD7CFA2-D04D-441F-8379-40686DA4AFC2}"/>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148590</xdr:rowOff>
    </xdr:to>
    <xdr:cxnSp macro="">
      <xdr:nvCxnSpPr>
        <xdr:cNvPr id="662" name="直線コネクタ 661">
          <a:extLst>
            <a:ext uri="{FF2B5EF4-FFF2-40B4-BE49-F238E27FC236}">
              <a16:creationId xmlns:a16="http://schemas.microsoft.com/office/drawing/2014/main" id="{4861EEB5-703D-4AA2-BB91-D26B82DA858B}"/>
            </a:ext>
          </a:extLst>
        </xdr:cNvPr>
        <xdr:cNvCxnSpPr/>
      </xdr:nvCxnSpPr>
      <xdr:spPr>
        <a:xfrm>
          <a:off x="14592300" y="10401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44450</xdr:rowOff>
    </xdr:from>
    <xdr:to>
      <xdr:col>72</xdr:col>
      <xdr:colOff>38100</xdr:colOff>
      <xdr:row>60</xdr:row>
      <xdr:rowOff>146050</xdr:rowOff>
    </xdr:to>
    <xdr:sp macro="" textlink="">
      <xdr:nvSpPr>
        <xdr:cNvPr id="663" name="楕円 662">
          <a:extLst>
            <a:ext uri="{FF2B5EF4-FFF2-40B4-BE49-F238E27FC236}">
              <a16:creationId xmlns:a16="http://schemas.microsoft.com/office/drawing/2014/main" id="{3E4A3AE1-6408-49C4-91B9-1CE9E50EF7FE}"/>
            </a:ext>
          </a:extLst>
        </xdr:cNvPr>
        <xdr:cNvSpPr/>
      </xdr:nvSpPr>
      <xdr:spPr>
        <a:xfrm>
          <a:off x="13652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95250</xdr:rowOff>
    </xdr:from>
    <xdr:to>
      <xdr:col>76</xdr:col>
      <xdr:colOff>114300</xdr:colOff>
      <xdr:row>60</xdr:row>
      <xdr:rowOff>114300</xdr:rowOff>
    </xdr:to>
    <xdr:cxnSp macro="">
      <xdr:nvCxnSpPr>
        <xdr:cNvPr id="664" name="直線コネクタ 663">
          <a:extLst>
            <a:ext uri="{FF2B5EF4-FFF2-40B4-BE49-F238E27FC236}">
              <a16:creationId xmlns:a16="http://schemas.microsoft.com/office/drawing/2014/main" id="{26E8EB10-0D33-4EE3-8D19-8CE56F4A79C1}"/>
            </a:ext>
          </a:extLst>
        </xdr:cNvPr>
        <xdr:cNvCxnSpPr/>
      </xdr:nvCxnSpPr>
      <xdr:spPr>
        <a:xfrm>
          <a:off x="13703300" y="10382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xdr:rowOff>
    </xdr:from>
    <xdr:to>
      <xdr:col>67</xdr:col>
      <xdr:colOff>101600</xdr:colOff>
      <xdr:row>60</xdr:row>
      <xdr:rowOff>115570</xdr:rowOff>
    </xdr:to>
    <xdr:sp macro="" textlink="">
      <xdr:nvSpPr>
        <xdr:cNvPr id="665" name="楕円 664">
          <a:extLst>
            <a:ext uri="{FF2B5EF4-FFF2-40B4-BE49-F238E27FC236}">
              <a16:creationId xmlns:a16="http://schemas.microsoft.com/office/drawing/2014/main" id="{9CE8040D-5DB1-4453-BE5C-799237AC8D5D}"/>
            </a:ext>
          </a:extLst>
        </xdr:cNvPr>
        <xdr:cNvSpPr/>
      </xdr:nvSpPr>
      <xdr:spPr>
        <a:xfrm>
          <a:off x="12763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64770</xdr:rowOff>
    </xdr:from>
    <xdr:to>
      <xdr:col>71</xdr:col>
      <xdr:colOff>177800</xdr:colOff>
      <xdr:row>60</xdr:row>
      <xdr:rowOff>95250</xdr:rowOff>
    </xdr:to>
    <xdr:cxnSp macro="">
      <xdr:nvCxnSpPr>
        <xdr:cNvPr id="666" name="直線コネクタ 665">
          <a:extLst>
            <a:ext uri="{FF2B5EF4-FFF2-40B4-BE49-F238E27FC236}">
              <a16:creationId xmlns:a16="http://schemas.microsoft.com/office/drawing/2014/main" id="{60B936AD-4CB6-4521-BB69-3BA0B0A20619}"/>
            </a:ext>
          </a:extLst>
        </xdr:cNvPr>
        <xdr:cNvCxnSpPr/>
      </xdr:nvCxnSpPr>
      <xdr:spPr>
        <a:xfrm>
          <a:off x="12814300" y="10351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667" name="n_1aveValue【学校施設】&#10;有形固定資産減価償却率">
          <a:extLst>
            <a:ext uri="{FF2B5EF4-FFF2-40B4-BE49-F238E27FC236}">
              <a16:creationId xmlns:a16="http://schemas.microsoft.com/office/drawing/2014/main" id="{5445998B-0F35-465A-9C12-7447DEE58960}"/>
            </a:ext>
          </a:extLst>
        </xdr:cNvPr>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668" name="n_2aveValue【学校施設】&#10;有形固定資産減価償却率">
          <a:extLst>
            <a:ext uri="{FF2B5EF4-FFF2-40B4-BE49-F238E27FC236}">
              <a16:creationId xmlns:a16="http://schemas.microsoft.com/office/drawing/2014/main" id="{C2A46592-001E-4DAA-AC8F-65B7EAC1DCD3}"/>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669" name="n_3aveValue【学校施設】&#10;有形固定資産減価償却率">
          <a:extLst>
            <a:ext uri="{FF2B5EF4-FFF2-40B4-BE49-F238E27FC236}">
              <a16:creationId xmlns:a16="http://schemas.microsoft.com/office/drawing/2014/main" id="{83A350D4-2900-46D8-8839-46452A58D56A}"/>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670" name="n_4aveValue【学校施設】&#10;有形固定資産減価償却率">
          <a:extLst>
            <a:ext uri="{FF2B5EF4-FFF2-40B4-BE49-F238E27FC236}">
              <a16:creationId xmlns:a16="http://schemas.microsoft.com/office/drawing/2014/main" id="{40173454-FF9F-486F-9F20-0C650419BB1E}"/>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19067</xdr:rowOff>
    </xdr:from>
    <xdr:ext cx="405111" cy="259045"/>
    <xdr:sp macro="" textlink="">
      <xdr:nvSpPr>
        <xdr:cNvPr id="671" name="n_1mainValue【学校施設】&#10;有形固定資産減価償却率">
          <a:extLst>
            <a:ext uri="{FF2B5EF4-FFF2-40B4-BE49-F238E27FC236}">
              <a16:creationId xmlns:a16="http://schemas.microsoft.com/office/drawing/2014/main" id="{61DE036D-3D09-484B-A3B6-8FD18EEAD232}"/>
            </a:ext>
          </a:extLst>
        </xdr:cNvPr>
        <xdr:cNvSpPr txBox="1"/>
      </xdr:nvSpPr>
      <xdr:spPr>
        <a:xfrm>
          <a:off x="15266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672" name="n_2mainValue【学校施設】&#10;有形固定資産減価償却率">
          <a:extLst>
            <a:ext uri="{FF2B5EF4-FFF2-40B4-BE49-F238E27FC236}">
              <a16:creationId xmlns:a16="http://schemas.microsoft.com/office/drawing/2014/main" id="{A557775D-FC9A-4FDC-8D69-115DED172A1E}"/>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137177</xdr:rowOff>
    </xdr:from>
    <xdr:ext cx="405111" cy="259045"/>
    <xdr:sp macro="" textlink="">
      <xdr:nvSpPr>
        <xdr:cNvPr id="673" name="n_3mainValue【学校施設】&#10;有形固定資産減価償却率">
          <a:extLst>
            <a:ext uri="{FF2B5EF4-FFF2-40B4-BE49-F238E27FC236}">
              <a16:creationId xmlns:a16="http://schemas.microsoft.com/office/drawing/2014/main" id="{E9EBBDF4-52D8-486B-9284-FE209904BD8A}"/>
            </a:ext>
          </a:extLst>
        </xdr:cNvPr>
        <xdr:cNvSpPr txBox="1"/>
      </xdr:nvSpPr>
      <xdr:spPr>
        <a:xfrm>
          <a:off x="13500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106697</xdr:rowOff>
    </xdr:from>
    <xdr:ext cx="405111" cy="259045"/>
    <xdr:sp macro="" textlink="">
      <xdr:nvSpPr>
        <xdr:cNvPr id="674" name="n_4mainValue【学校施設】&#10;有形固定資産減価償却率">
          <a:extLst>
            <a:ext uri="{FF2B5EF4-FFF2-40B4-BE49-F238E27FC236}">
              <a16:creationId xmlns:a16="http://schemas.microsoft.com/office/drawing/2014/main" id="{BE1E24C7-379D-4CD8-A657-038BBA0E6532}"/>
            </a:ext>
          </a:extLst>
        </xdr:cNvPr>
        <xdr:cNvSpPr txBox="1"/>
      </xdr:nvSpPr>
      <xdr:spPr>
        <a:xfrm>
          <a:off x="12611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3DF052BB-68CE-491A-A9DF-F8BF51761BA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F71AAF42-0EFC-423A-AB9F-CC54300864D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D087411F-6D74-482D-9BCD-A1FDA1F3334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D176E4E2-69B1-46DF-A709-DB81039D044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02571033-2A8C-4F07-BC80-9C6CDEE8565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0956255E-31BA-476F-A6B8-430FF90BD80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A9DB9B1E-0A7F-4AFC-9162-4F5D847A78B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3147C4ED-AF20-47E3-B03A-5A6C4083017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6532030E-E276-4FA1-9911-EC5F76841CC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C0B0D509-CEF1-4266-BDC8-5BC99B82A23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C671ADF4-9EF7-4903-BFCA-526016618D1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C40BD832-BDED-4EAF-8B40-97D8D471369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CE939695-9ECA-49D6-8324-BB49ADBB7DE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C70C8910-85B0-4964-A1ED-BA556618B81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4B91D1ED-9070-4BA9-BBA1-C36C49BA170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1BA018CF-D45F-494C-9A6F-EEEB9D9CC01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EEAA4F0C-680D-49A5-B96F-C68325550F4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CD802072-0E8A-48B0-AAC8-B569B93930A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E86E552A-B0D6-4E5D-9F05-CD8F67DE459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D248F348-7DC0-4B61-8612-68ABF58C8BD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417A50BD-FF8D-40F5-B0DF-E23C1ACA821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6" name="テキスト ボックス 695">
          <a:extLst>
            <a:ext uri="{FF2B5EF4-FFF2-40B4-BE49-F238E27FC236}">
              <a16:creationId xmlns:a16="http://schemas.microsoft.com/office/drawing/2014/main" id="{F47D1695-3906-438E-BCBB-7FA2608DFA9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学校施設】&#10;一人当たり面積グラフ枠">
          <a:extLst>
            <a:ext uri="{FF2B5EF4-FFF2-40B4-BE49-F238E27FC236}">
              <a16:creationId xmlns:a16="http://schemas.microsoft.com/office/drawing/2014/main" id="{9D099A25-5586-47E8-B66F-F8D95E8CEE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698" name="直線コネクタ 697">
          <a:extLst>
            <a:ext uri="{FF2B5EF4-FFF2-40B4-BE49-F238E27FC236}">
              <a16:creationId xmlns:a16="http://schemas.microsoft.com/office/drawing/2014/main" id="{6CBE39EC-7752-41E3-97F8-25A1EA778045}"/>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99" name="【学校施設】&#10;一人当たり面積最小値テキスト">
          <a:extLst>
            <a:ext uri="{FF2B5EF4-FFF2-40B4-BE49-F238E27FC236}">
              <a16:creationId xmlns:a16="http://schemas.microsoft.com/office/drawing/2014/main" id="{91730771-40E1-46D0-9712-ACC5D61ABAC2}"/>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700" name="直線コネクタ 699">
          <a:extLst>
            <a:ext uri="{FF2B5EF4-FFF2-40B4-BE49-F238E27FC236}">
              <a16:creationId xmlns:a16="http://schemas.microsoft.com/office/drawing/2014/main" id="{CF834DF7-11F7-4FF8-A5D3-1881523BE9A7}"/>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701" name="【学校施設】&#10;一人当たり面積最大値テキスト">
          <a:extLst>
            <a:ext uri="{FF2B5EF4-FFF2-40B4-BE49-F238E27FC236}">
              <a16:creationId xmlns:a16="http://schemas.microsoft.com/office/drawing/2014/main" id="{4681FA7C-F95F-497B-8675-59E25EB14F83}"/>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702" name="直線コネクタ 701">
          <a:extLst>
            <a:ext uri="{FF2B5EF4-FFF2-40B4-BE49-F238E27FC236}">
              <a16:creationId xmlns:a16="http://schemas.microsoft.com/office/drawing/2014/main" id="{17CAF158-8E08-4192-963A-0E22EA81C145}"/>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160608</xdr:rowOff>
    </xdr:from>
    <xdr:ext cx="469744" cy="259045"/>
    <xdr:sp macro="" textlink="">
      <xdr:nvSpPr>
        <xdr:cNvPr id="703" name="【学校施設】&#10;一人当たり面積平均値テキスト">
          <a:extLst>
            <a:ext uri="{FF2B5EF4-FFF2-40B4-BE49-F238E27FC236}">
              <a16:creationId xmlns:a16="http://schemas.microsoft.com/office/drawing/2014/main" id="{9687C2E5-F886-4C1E-B52A-DE781CAE2228}"/>
            </a:ext>
          </a:extLst>
        </xdr:cNvPr>
        <xdr:cNvSpPr txBox="1"/>
      </xdr:nvSpPr>
      <xdr:spPr>
        <a:xfrm>
          <a:off x="22199600" y="1044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704" name="フローチャート: 判断 703">
          <a:extLst>
            <a:ext uri="{FF2B5EF4-FFF2-40B4-BE49-F238E27FC236}">
              <a16:creationId xmlns:a16="http://schemas.microsoft.com/office/drawing/2014/main" id="{16CDF97F-D839-410B-A9F1-B51354093F0E}"/>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705" name="フローチャート: 判断 704">
          <a:extLst>
            <a:ext uri="{FF2B5EF4-FFF2-40B4-BE49-F238E27FC236}">
              <a16:creationId xmlns:a16="http://schemas.microsoft.com/office/drawing/2014/main" id="{D0DC0551-7A81-4690-9422-A9AAC5EC0BDA}"/>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706" name="フローチャート: 判断 705">
          <a:extLst>
            <a:ext uri="{FF2B5EF4-FFF2-40B4-BE49-F238E27FC236}">
              <a16:creationId xmlns:a16="http://schemas.microsoft.com/office/drawing/2014/main" id="{6D36D400-117B-40F2-BD04-22890D3B9F6B}"/>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707" name="フローチャート: 判断 706">
          <a:extLst>
            <a:ext uri="{FF2B5EF4-FFF2-40B4-BE49-F238E27FC236}">
              <a16:creationId xmlns:a16="http://schemas.microsoft.com/office/drawing/2014/main" id="{C97CB080-657D-4383-A38A-EE9A2BA80075}"/>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708" name="フローチャート: 判断 707">
          <a:extLst>
            <a:ext uri="{FF2B5EF4-FFF2-40B4-BE49-F238E27FC236}">
              <a16:creationId xmlns:a16="http://schemas.microsoft.com/office/drawing/2014/main" id="{4AB58D98-AF31-495B-B337-D85D13321E97}"/>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E0DC373E-445A-4574-8D95-36DD30BAE27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A31A296A-B2FF-4182-B523-A1102AC8D01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5A135271-AB8E-4309-83EF-65C824CC967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B099E4FF-D7A6-4C2D-9566-D6FC823D6FD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F10F95A0-5691-4685-8CEE-1F4C810025C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120841</xdr:rowOff>
    </xdr:from>
    <xdr:to>
      <xdr:col>116</xdr:col>
      <xdr:colOff>114300</xdr:colOff>
      <xdr:row>61</xdr:row>
      <xdr:rowOff>50991</xdr:rowOff>
    </xdr:to>
    <xdr:sp macro="" textlink="">
      <xdr:nvSpPr>
        <xdr:cNvPr id="714" name="楕円 713">
          <a:extLst>
            <a:ext uri="{FF2B5EF4-FFF2-40B4-BE49-F238E27FC236}">
              <a16:creationId xmlns:a16="http://schemas.microsoft.com/office/drawing/2014/main" id="{A4EB081D-27CC-4CF0-A14D-5C287BB737CA}"/>
            </a:ext>
          </a:extLst>
        </xdr:cNvPr>
        <xdr:cNvSpPr/>
      </xdr:nvSpPr>
      <xdr:spPr>
        <a:xfrm>
          <a:off x="22110700" y="104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143718</xdr:rowOff>
    </xdr:from>
    <xdr:ext cx="469744" cy="259045"/>
    <xdr:sp macro="" textlink="">
      <xdr:nvSpPr>
        <xdr:cNvPr id="715" name="【学校施設】&#10;一人当たり面積該当値テキスト">
          <a:extLst>
            <a:ext uri="{FF2B5EF4-FFF2-40B4-BE49-F238E27FC236}">
              <a16:creationId xmlns:a16="http://schemas.microsoft.com/office/drawing/2014/main" id="{B1B284DA-90B4-4FDF-8B86-5F6DA3F7C6F1}"/>
            </a:ext>
          </a:extLst>
        </xdr:cNvPr>
        <xdr:cNvSpPr txBox="1"/>
      </xdr:nvSpPr>
      <xdr:spPr>
        <a:xfrm>
          <a:off x="22199600" y="1025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125031</xdr:rowOff>
    </xdr:from>
    <xdr:to>
      <xdr:col>112</xdr:col>
      <xdr:colOff>38100</xdr:colOff>
      <xdr:row>61</xdr:row>
      <xdr:rowOff>55181</xdr:rowOff>
    </xdr:to>
    <xdr:sp macro="" textlink="">
      <xdr:nvSpPr>
        <xdr:cNvPr id="716" name="楕円 715">
          <a:extLst>
            <a:ext uri="{FF2B5EF4-FFF2-40B4-BE49-F238E27FC236}">
              <a16:creationId xmlns:a16="http://schemas.microsoft.com/office/drawing/2014/main" id="{7564F55B-EF9D-452A-967A-841995DBD220}"/>
            </a:ext>
          </a:extLst>
        </xdr:cNvPr>
        <xdr:cNvSpPr/>
      </xdr:nvSpPr>
      <xdr:spPr>
        <a:xfrm>
          <a:off x="21272500" y="104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191</xdr:rowOff>
    </xdr:from>
    <xdr:to>
      <xdr:col>116</xdr:col>
      <xdr:colOff>63500</xdr:colOff>
      <xdr:row>61</xdr:row>
      <xdr:rowOff>4381</xdr:rowOff>
    </xdr:to>
    <xdr:cxnSp macro="">
      <xdr:nvCxnSpPr>
        <xdr:cNvPr id="717" name="直線コネクタ 716">
          <a:extLst>
            <a:ext uri="{FF2B5EF4-FFF2-40B4-BE49-F238E27FC236}">
              <a16:creationId xmlns:a16="http://schemas.microsoft.com/office/drawing/2014/main" id="{A13D2782-0F7C-43C6-8984-19BDBFE20A3E}"/>
            </a:ext>
          </a:extLst>
        </xdr:cNvPr>
        <xdr:cNvCxnSpPr/>
      </xdr:nvCxnSpPr>
      <xdr:spPr>
        <a:xfrm flipV="1">
          <a:off x="21323300" y="10458641"/>
          <a:ext cx="8382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135699</xdr:rowOff>
    </xdr:from>
    <xdr:to>
      <xdr:col>107</xdr:col>
      <xdr:colOff>101600</xdr:colOff>
      <xdr:row>61</xdr:row>
      <xdr:rowOff>65849</xdr:rowOff>
    </xdr:to>
    <xdr:sp macro="" textlink="">
      <xdr:nvSpPr>
        <xdr:cNvPr id="718" name="楕円 717">
          <a:extLst>
            <a:ext uri="{FF2B5EF4-FFF2-40B4-BE49-F238E27FC236}">
              <a16:creationId xmlns:a16="http://schemas.microsoft.com/office/drawing/2014/main" id="{694A8E5B-A273-4817-ADAE-B2EFAA6ABB93}"/>
            </a:ext>
          </a:extLst>
        </xdr:cNvPr>
        <xdr:cNvSpPr/>
      </xdr:nvSpPr>
      <xdr:spPr>
        <a:xfrm>
          <a:off x="20383500" y="1042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4381</xdr:rowOff>
    </xdr:from>
    <xdr:to>
      <xdr:col>111</xdr:col>
      <xdr:colOff>177800</xdr:colOff>
      <xdr:row>61</xdr:row>
      <xdr:rowOff>15049</xdr:rowOff>
    </xdr:to>
    <xdr:cxnSp macro="">
      <xdr:nvCxnSpPr>
        <xdr:cNvPr id="719" name="直線コネクタ 718">
          <a:extLst>
            <a:ext uri="{FF2B5EF4-FFF2-40B4-BE49-F238E27FC236}">
              <a16:creationId xmlns:a16="http://schemas.microsoft.com/office/drawing/2014/main" id="{78B2758C-1D25-47C4-B70D-D662C2E67F37}"/>
            </a:ext>
          </a:extLst>
        </xdr:cNvPr>
        <xdr:cNvCxnSpPr/>
      </xdr:nvCxnSpPr>
      <xdr:spPr>
        <a:xfrm flipV="1">
          <a:off x="20434300" y="10462831"/>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153035</xdr:rowOff>
    </xdr:from>
    <xdr:to>
      <xdr:col>102</xdr:col>
      <xdr:colOff>165100</xdr:colOff>
      <xdr:row>61</xdr:row>
      <xdr:rowOff>83185</xdr:rowOff>
    </xdr:to>
    <xdr:sp macro="" textlink="">
      <xdr:nvSpPr>
        <xdr:cNvPr id="720" name="楕円 719">
          <a:extLst>
            <a:ext uri="{FF2B5EF4-FFF2-40B4-BE49-F238E27FC236}">
              <a16:creationId xmlns:a16="http://schemas.microsoft.com/office/drawing/2014/main" id="{2806CAD4-8507-4308-8AAD-925E5A1705DD}"/>
            </a:ext>
          </a:extLst>
        </xdr:cNvPr>
        <xdr:cNvSpPr/>
      </xdr:nvSpPr>
      <xdr:spPr>
        <a:xfrm>
          <a:off x="19494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15049</xdr:rowOff>
    </xdr:from>
    <xdr:to>
      <xdr:col>107</xdr:col>
      <xdr:colOff>50800</xdr:colOff>
      <xdr:row>61</xdr:row>
      <xdr:rowOff>32385</xdr:rowOff>
    </xdr:to>
    <xdr:cxnSp macro="">
      <xdr:nvCxnSpPr>
        <xdr:cNvPr id="721" name="直線コネクタ 720">
          <a:extLst>
            <a:ext uri="{FF2B5EF4-FFF2-40B4-BE49-F238E27FC236}">
              <a16:creationId xmlns:a16="http://schemas.microsoft.com/office/drawing/2014/main" id="{CA2FFF78-DD04-4FDB-88BE-872BC0C3519A}"/>
            </a:ext>
          </a:extLst>
        </xdr:cNvPr>
        <xdr:cNvCxnSpPr/>
      </xdr:nvCxnSpPr>
      <xdr:spPr>
        <a:xfrm flipV="1">
          <a:off x="19545300" y="10473499"/>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164656</xdr:rowOff>
    </xdr:from>
    <xdr:to>
      <xdr:col>98</xdr:col>
      <xdr:colOff>38100</xdr:colOff>
      <xdr:row>61</xdr:row>
      <xdr:rowOff>94806</xdr:rowOff>
    </xdr:to>
    <xdr:sp macro="" textlink="">
      <xdr:nvSpPr>
        <xdr:cNvPr id="722" name="楕円 721">
          <a:extLst>
            <a:ext uri="{FF2B5EF4-FFF2-40B4-BE49-F238E27FC236}">
              <a16:creationId xmlns:a16="http://schemas.microsoft.com/office/drawing/2014/main" id="{95221732-D842-49D5-8E47-4A6592371793}"/>
            </a:ext>
          </a:extLst>
        </xdr:cNvPr>
        <xdr:cNvSpPr/>
      </xdr:nvSpPr>
      <xdr:spPr>
        <a:xfrm>
          <a:off x="18605500" y="104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32385</xdr:rowOff>
    </xdr:from>
    <xdr:to>
      <xdr:col>102</xdr:col>
      <xdr:colOff>114300</xdr:colOff>
      <xdr:row>61</xdr:row>
      <xdr:rowOff>44006</xdr:rowOff>
    </xdr:to>
    <xdr:cxnSp macro="">
      <xdr:nvCxnSpPr>
        <xdr:cNvPr id="723" name="直線コネクタ 722">
          <a:extLst>
            <a:ext uri="{FF2B5EF4-FFF2-40B4-BE49-F238E27FC236}">
              <a16:creationId xmlns:a16="http://schemas.microsoft.com/office/drawing/2014/main" id="{56E0BFEC-36A1-47FD-AAD8-7D9F20FA6701}"/>
            </a:ext>
          </a:extLst>
        </xdr:cNvPr>
        <xdr:cNvCxnSpPr/>
      </xdr:nvCxnSpPr>
      <xdr:spPr>
        <a:xfrm flipV="1">
          <a:off x="18656300" y="10490835"/>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120794</xdr:rowOff>
    </xdr:from>
    <xdr:ext cx="469744" cy="259045"/>
    <xdr:sp macro="" textlink="">
      <xdr:nvSpPr>
        <xdr:cNvPr id="724" name="n_1aveValue【学校施設】&#10;一人当たり面積">
          <a:extLst>
            <a:ext uri="{FF2B5EF4-FFF2-40B4-BE49-F238E27FC236}">
              <a16:creationId xmlns:a16="http://schemas.microsoft.com/office/drawing/2014/main" id="{34FAB79A-D3CE-4239-9F34-669E4861F494}"/>
            </a:ext>
          </a:extLst>
        </xdr:cNvPr>
        <xdr:cNvSpPr txBox="1"/>
      </xdr:nvSpPr>
      <xdr:spPr>
        <a:xfrm>
          <a:off x="21075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144035</xdr:rowOff>
    </xdr:from>
    <xdr:ext cx="469744" cy="259045"/>
    <xdr:sp macro="" textlink="">
      <xdr:nvSpPr>
        <xdr:cNvPr id="725" name="n_2aveValue【学校施設】&#10;一人当たり面積">
          <a:extLst>
            <a:ext uri="{FF2B5EF4-FFF2-40B4-BE49-F238E27FC236}">
              <a16:creationId xmlns:a16="http://schemas.microsoft.com/office/drawing/2014/main" id="{9E00F2E6-0A61-4C9D-A96C-CF4538624FED}"/>
            </a:ext>
          </a:extLst>
        </xdr:cNvPr>
        <xdr:cNvSpPr txBox="1"/>
      </xdr:nvSpPr>
      <xdr:spPr>
        <a:xfrm>
          <a:off x="20199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155084</xdr:rowOff>
    </xdr:from>
    <xdr:ext cx="469744" cy="259045"/>
    <xdr:sp macro="" textlink="">
      <xdr:nvSpPr>
        <xdr:cNvPr id="726" name="n_3aveValue【学校施設】&#10;一人当たり面積">
          <a:extLst>
            <a:ext uri="{FF2B5EF4-FFF2-40B4-BE49-F238E27FC236}">
              <a16:creationId xmlns:a16="http://schemas.microsoft.com/office/drawing/2014/main" id="{3E59DE34-D6D8-4712-9448-C796C881C440}"/>
            </a:ext>
          </a:extLst>
        </xdr:cNvPr>
        <xdr:cNvSpPr txBox="1"/>
      </xdr:nvSpPr>
      <xdr:spPr>
        <a:xfrm>
          <a:off x="19310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1350</xdr:rowOff>
    </xdr:from>
    <xdr:ext cx="469744" cy="259045"/>
    <xdr:sp macro="" textlink="">
      <xdr:nvSpPr>
        <xdr:cNvPr id="727" name="n_4aveValue【学校施設】&#10;一人当たり面積">
          <a:extLst>
            <a:ext uri="{FF2B5EF4-FFF2-40B4-BE49-F238E27FC236}">
              <a16:creationId xmlns:a16="http://schemas.microsoft.com/office/drawing/2014/main" id="{F38CCFEE-6A67-4618-AB6B-1436718A62B4}"/>
            </a:ext>
          </a:extLst>
        </xdr:cNvPr>
        <xdr:cNvSpPr txBox="1"/>
      </xdr:nvSpPr>
      <xdr:spPr>
        <a:xfrm>
          <a:off x="184214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71708</xdr:rowOff>
    </xdr:from>
    <xdr:ext cx="469744" cy="259045"/>
    <xdr:sp macro="" textlink="">
      <xdr:nvSpPr>
        <xdr:cNvPr id="728" name="n_1mainValue【学校施設】&#10;一人当たり面積">
          <a:extLst>
            <a:ext uri="{FF2B5EF4-FFF2-40B4-BE49-F238E27FC236}">
              <a16:creationId xmlns:a16="http://schemas.microsoft.com/office/drawing/2014/main" id="{4AC5FB28-F8AA-45CA-B7B9-9E8690E2DC2B}"/>
            </a:ext>
          </a:extLst>
        </xdr:cNvPr>
        <xdr:cNvSpPr txBox="1"/>
      </xdr:nvSpPr>
      <xdr:spPr>
        <a:xfrm>
          <a:off x="21075727" y="1018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82376</xdr:rowOff>
    </xdr:from>
    <xdr:ext cx="469744" cy="259045"/>
    <xdr:sp macro="" textlink="">
      <xdr:nvSpPr>
        <xdr:cNvPr id="729" name="n_2mainValue【学校施設】&#10;一人当たり面積">
          <a:extLst>
            <a:ext uri="{FF2B5EF4-FFF2-40B4-BE49-F238E27FC236}">
              <a16:creationId xmlns:a16="http://schemas.microsoft.com/office/drawing/2014/main" id="{5F46A6B8-1965-41BD-B530-16FE9DA01342}"/>
            </a:ext>
          </a:extLst>
        </xdr:cNvPr>
        <xdr:cNvSpPr txBox="1"/>
      </xdr:nvSpPr>
      <xdr:spPr>
        <a:xfrm>
          <a:off x="20199427" y="1019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99712</xdr:rowOff>
    </xdr:from>
    <xdr:ext cx="469744" cy="259045"/>
    <xdr:sp macro="" textlink="">
      <xdr:nvSpPr>
        <xdr:cNvPr id="730" name="n_3mainValue【学校施設】&#10;一人当たり面積">
          <a:extLst>
            <a:ext uri="{FF2B5EF4-FFF2-40B4-BE49-F238E27FC236}">
              <a16:creationId xmlns:a16="http://schemas.microsoft.com/office/drawing/2014/main" id="{B5B9E130-FEC9-446E-81E8-6ED7F6FF2740}"/>
            </a:ext>
          </a:extLst>
        </xdr:cNvPr>
        <xdr:cNvSpPr txBox="1"/>
      </xdr:nvSpPr>
      <xdr:spPr>
        <a:xfrm>
          <a:off x="193104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111333</xdr:rowOff>
    </xdr:from>
    <xdr:ext cx="469744" cy="259045"/>
    <xdr:sp macro="" textlink="">
      <xdr:nvSpPr>
        <xdr:cNvPr id="731" name="n_4mainValue【学校施設】&#10;一人当たり面積">
          <a:extLst>
            <a:ext uri="{FF2B5EF4-FFF2-40B4-BE49-F238E27FC236}">
              <a16:creationId xmlns:a16="http://schemas.microsoft.com/office/drawing/2014/main" id="{8A12D015-5C1C-4BAD-9D49-AE82F353FC17}"/>
            </a:ext>
          </a:extLst>
        </xdr:cNvPr>
        <xdr:cNvSpPr txBox="1"/>
      </xdr:nvSpPr>
      <xdr:spPr>
        <a:xfrm>
          <a:off x="18421427" y="1022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D801BEB4-9443-448D-8D3A-10EC77CC7B6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C3C3F55E-EC90-4E06-BEBA-AA957A53E70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A73DF132-7165-45D3-B5BB-68938370CBB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FF56A8D8-3B44-439F-85BC-F1629D8306C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7F099D71-6501-474E-B5E1-943CAF7FA7E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658070BC-6C7D-4153-9392-FCC986E42FA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ACE79EB9-6F54-49F0-845F-CEFA5D64B58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AC9E1DCB-41A7-4CF2-B33C-EA4679C8773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40" name="正方形/長方形 739">
          <a:extLst>
            <a:ext uri="{FF2B5EF4-FFF2-40B4-BE49-F238E27FC236}">
              <a16:creationId xmlns:a16="http://schemas.microsoft.com/office/drawing/2014/main" id="{65762352-8ECD-433F-B4BD-EEE9B5CAA05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1" name="正方形/長方形 740">
          <a:extLst>
            <a:ext uri="{FF2B5EF4-FFF2-40B4-BE49-F238E27FC236}">
              <a16:creationId xmlns:a16="http://schemas.microsoft.com/office/drawing/2014/main" id="{25090C7F-4544-4074-8BF2-E8B72DF51E6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2" name="正方形/長方形 741">
          <a:extLst>
            <a:ext uri="{FF2B5EF4-FFF2-40B4-BE49-F238E27FC236}">
              <a16:creationId xmlns:a16="http://schemas.microsoft.com/office/drawing/2014/main" id="{909FAD80-63C9-483B-B448-6E8BD002D4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3" name="正方形/長方形 742">
          <a:extLst>
            <a:ext uri="{FF2B5EF4-FFF2-40B4-BE49-F238E27FC236}">
              <a16:creationId xmlns:a16="http://schemas.microsoft.com/office/drawing/2014/main" id="{88A7DEFA-BE07-4614-A1DD-28463E53C36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4" name="正方形/長方形 743">
          <a:extLst>
            <a:ext uri="{FF2B5EF4-FFF2-40B4-BE49-F238E27FC236}">
              <a16:creationId xmlns:a16="http://schemas.microsoft.com/office/drawing/2014/main" id="{384D75EC-306B-41C5-8450-1F5747D102F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5" name="正方形/長方形 744">
          <a:extLst>
            <a:ext uri="{FF2B5EF4-FFF2-40B4-BE49-F238E27FC236}">
              <a16:creationId xmlns:a16="http://schemas.microsoft.com/office/drawing/2014/main" id="{5E2A4C69-9853-403E-9BC5-20B5568511C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6" name="正方形/長方形 745">
          <a:extLst>
            <a:ext uri="{FF2B5EF4-FFF2-40B4-BE49-F238E27FC236}">
              <a16:creationId xmlns:a16="http://schemas.microsoft.com/office/drawing/2014/main" id="{ABA12A23-3611-4E04-90E5-51E77D4ED18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7" name="正方形/長方形 746">
          <a:extLst>
            <a:ext uri="{FF2B5EF4-FFF2-40B4-BE49-F238E27FC236}">
              <a16:creationId xmlns:a16="http://schemas.microsoft.com/office/drawing/2014/main" id="{F063FA99-184A-4716-8A4D-4E0E6E29BCD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a:extLst>
            <a:ext uri="{FF2B5EF4-FFF2-40B4-BE49-F238E27FC236}">
              <a16:creationId xmlns:a16="http://schemas.microsoft.com/office/drawing/2014/main" id="{7ECDABFB-A83D-4410-BED6-D4473400C9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a:extLst>
            <a:ext uri="{FF2B5EF4-FFF2-40B4-BE49-F238E27FC236}">
              <a16:creationId xmlns:a16="http://schemas.microsoft.com/office/drawing/2014/main" id="{46EE0037-9B8A-441C-86D4-9A32BFD7E1C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a:extLst>
            <a:ext uri="{FF2B5EF4-FFF2-40B4-BE49-F238E27FC236}">
              <a16:creationId xmlns:a16="http://schemas.microsoft.com/office/drawing/2014/main" id="{F5640469-7AE7-4869-B5BC-1D9FAEFF2DD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a:extLst>
            <a:ext uri="{FF2B5EF4-FFF2-40B4-BE49-F238E27FC236}">
              <a16:creationId xmlns:a16="http://schemas.microsoft.com/office/drawing/2014/main" id="{C0DD50BD-83E3-40AE-9600-C6313B88295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a:extLst>
            <a:ext uri="{FF2B5EF4-FFF2-40B4-BE49-F238E27FC236}">
              <a16:creationId xmlns:a16="http://schemas.microsoft.com/office/drawing/2014/main" id="{C1F62600-6CC9-4EBA-8D8B-59478245443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a:extLst>
            <a:ext uri="{FF2B5EF4-FFF2-40B4-BE49-F238E27FC236}">
              <a16:creationId xmlns:a16="http://schemas.microsoft.com/office/drawing/2014/main" id="{0D5CFFDB-0024-4435-982D-DA0E00F76F6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a:extLst>
            <a:ext uri="{FF2B5EF4-FFF2-40B4-BE49-F238E27FC236}">
              <a16:creationId xmlns:a16="http://schemas.microsoft.com/office/drawing/2014/main" id="{A63EAB88-AE22-4651-81B3-DA4C61C123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a:extLst>
            <a:ext uri="{FF2B5EF4-FFF2-40B4-BE49-F238E27FC236}">
              <a16:creationId xmlns:a16="http://schemas.microsoft.com/office/drawing/2014/main" id="{6431B126-400C-417C-A52C-3080CED5740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a:extLst>
            <a:ext uri="{FF2B5EF4-FFF2-40B4-BE49-F238E27FC236}">
              <a16:creationId xmlns:a16="http://schemas.microsoft.com/office/drawing/2014/main" id="{97F0081D-6A39-4EED-A2DD-6D52F30B0E7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a:extLst>
            <a:ext uri="{FF2B5EF4-FFF2-40B4-BE49-F238E27FC236}">
              <a16:creationId xmlns:a16="http://schemas.microsoft.com/office/drawing/2014/main" id="{71F52AAF-67EF-483D-9453-975B182E62B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8" name="テキスト ボックス 757">
          <a:extLst>
            <a:ext uri="{FF2B5EF4-FFF2-40B4-BE49-F238E27FC236}">
              <a16:creationId xmlns:a16="http://schemas.microsoft.com/office/drawing/2014/main" id="{19D7B76A-97A2-48F7-8075-F87B2B08C7C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9" name="直線コネクタ 758">
          <a:extLst>
            <a:ext uri="{FF2B5EF4-FFF2-40B4-BE49-F238E27FC236}">
              <a16:creationId xmlns:a16="http://schemas.microsoft.com/office/drawing/2014/main" id="{4D6A0237-5834-44D6-969F-1F84C1EEA3F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0" name="テキスト ボックス 759">
          <a:extLst>
            <a:ext uri="{FF2B5EF4-FFF2-40B4-BE49-F238E27FC236}">
              <a16:creationId xmlns:a16="http://schemas.microsoft.com/office/drawing/2014/main" id="{E66C5E39-C1E3-43C8-9C58-30D8B0DC18E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1" name="直線コネクタ 760">
          <a:extLst>
            <a:ext uri="{FF2B5EF4-FFF2-40B4-BE49-F238E27FC236}">
              <a16:creationId xmlns:a16="http://schemas.microsoft.com/office/drawing/2014/main" id="{23621D31-0D9C-4B03-B084-D78A3F0D8E0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2" name="テキスト ボックス 761">
          <a:extLst>
            <a:ext uri="{FF2B5EF4-FFF2-40B4-BE49-F238E27FC236}">
              <a16:creationId xmlns:a16="http://schemas.microsoft.com/office/drawing/2014/main" id="{7D910A7A-1427-4C61-9616-A781162FDD4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3" name="直線コネクタ 762">
          <a:extLst>
            <a:ext uri="{FF2B5EF4-FFF2-40B4-BE49-F238E27FC236}">
              <a16:creationId xmlns:a16="http://schemas.microsoft.com/office/drawing/2014/main" id="{191B3AD5-4105-4DD9-BDE3-122BBD86B30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4" name="テキスト ボックス 763">
          <a:extLst>
            <a:ext uri="{FF2B5EF4-FFF2-40B4-BE49-F238E27FC236}">
              <a16:creationId xmlns:a16="http://schemas.microsoft.com/office/drawing/2014/main" id="{7BDECB55-1EA2-4A10-9330-357A6548A97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5" name="直線コネクタ 764">
          <a:extLst>
            <a:ext uri="{FF2B5EF4-FFF2-40B4-BE49-F238E27FC236}">
              <a16:creationId xmlns:a16="http://schemas.microsoft.com/office/drawing/2014/main" id="{6B5367B0-2281-4038-A631-874CB1F83DE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6" name="テキスト ボックス 765">
          <a:extLst>
            <a:ext uri="{FF2B5EF4-FFF2-40B4-BE49-F238E27FC236}">
              <a16:creationId xmlns:a16="http://schemas.microsoft.com/office/drawing/2014/main" id="{E9E4BAA8-B31E-4715-9333-B852F8B813C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7" name="直線コネクタ 766">
          <a:extLst>
            <a:ext uri="{FF2B5EF4-FFF2-40B4-BE49-F238E27FC236}">
              <a16:creationId xmlns:a16="http://schemas.microsoft.com/office/drawing/2014/main" id="{CC3C74B5-CBAD-41AF-892D-A5B34FFA295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8" name="テキスト ボックス 767">
          <a:extLst>
            <a:ext uri="{FF2B5EF4-FFF2-40B4-BE49-F238E27FC236}">
              <a16:creationId xmlns:a16="http://schemas.microsoft.com/office/drawing/2014/main" id="{F79D3DED-A76C-4D00-8528-9702B70E50B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9" name="直線コネクタ 768">
          <a:extLst>
            <a:ext uri="{FF2B5EF4-FFF2-40B4-BE49-F238E27FC236}">
              <a16:creationId xmlns:a16="http://schemas.microsoft.com/office/drawing/2014/main" id="{8045B96C-7B3D-4914-9921-71FC4D39496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0" name="テキスト ボックス 769">
          <a:extLst>
            <a:ext uri="{FF2B5EF4-FFF2-40B4-BE49-F238E27FC236}">
              <a16:creationId xmlns:a16="http://schemas.microsoft.com/office/drawing/2014/main" id="{6B819C94-EDBD-4AD0-8656-D5CB9A6F3B6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0D2C7CC8-51CE-4F7F-B28C-316D5E6F849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公民館】&#10;有形固定資産減価償却率グラフ枠">
          <a:extLst>
            <a:ext uri="{FF2B5EF4-FFF2-40B4-BE49-F238E27FC236}">
              <a16:creationId xmlns:a16="http://schemas.microsoft.com/office/drawing/2014/main" id="{C9DE44FB-B37C-4A3B-B4CB-7AB28018102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773" name="直線コネクタ 772">
          <a:extLst>
            <a:ext uri="{FF2B5EF4-FFF2-40B4-BE49-F238E27FC236}">
              <a16:creationId xmlns:a16="http://schemas.microsoft.com/office/drawing/2014/main" id="{E87944F4-089F-4D51-B6E3-98AF3E32261F}"/>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4" name="【公民館】&#10;有形固定資産減価償却率最小値テキスト">
          <a:extLst>
            <a:ext uri="{FF2B5EF4-FFF2-40B4-BE49-F238E27FC236}">
              <a16:creationId xmlns:a16="http://schemas.microsoft.com/office/drawing/2014/main" id="{A78EA1BC-25FA-42E0-A298-2B926E03E0B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5" name="直線コネクタ 774">
          <a:extLst>
            <a:ext uri="{FF2B5EF4-FFF2-40B4-BE49-F238E27FC236}">
              <a16:creationId xmlns:a16="http://schemas.microsoft.com/office/drawing/2014/main" id="{CC3A216E-85D6-4111-B014-24BED00D0A3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776" name="【公民館】&#10;有形固定資産減価償却率最大値テキスト">
          <a:extLst>
            <a:ext uri="{FF2B5EF4-FFF2-40B4-BE49-F238E27FC236}">
              <a16:creationId xmlns:a16="http://schemas.microsoft.com/office/drawing/2014/main" id="{ED4C6EC8-E76B-4C0B-A128-BAC5132D6E9D}"/>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777" name="直線コネクタ 776">
          <a:extLst>
            <a:ext uri="{FF2B5EF4-FFF2-40B4-BE49-F238E27FC236}">
              <a16:creationId xmlns:a16="http://schemas.microsoft.com/office/drawing/2014/main" id="{ACCD2A17-F5A8-4D10-891F-C5B5DA884A2C}"/>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778" name="【公民館】&#10;有形固定資産減価償却率平均値テキスト">
          <a:extLst>
            <a:ext uri="{FF2B5EF4-FFF2-40B4-BE49-F238E27FC236}">
              <a16:creationId xmlns:a16="http://schemas.microsoft.com/office/drawing/2014/main" id="{53C8DA36-DF7F-4D56-AA6A-4BC873009DFB}"/>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779" name="フローチャート: 判断 778">
          <a:extLst>
            <a:ext uri="{FF2B5EF4-FFF2-40B4-BE49-F238E27FC236}">
              <a16:creationId xmlns:a16="http://schemas.microsoft.com/office/drawing/2014/main" id="{6653005C-0F19-4F4D-BB4A-F48D57996C76}"/>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780" name="フローチャート: 判断 779">
          <a:extLst>
            <a:ext uri="{FF2B5EF4-FFF2-40B4-BE49-F238E27FC236}">
              <a16:creationId xmlns:a16="http://schemas.microsoft.com/office/drawing/2014/main" id="{697227B4-1A17-4122-8055-25034A94E210}"/>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781" name="フローチャート: 判断 780">
          <a:extLst>
            <a:ext uri="{FF2B5EF4-FFF2-40B4-BE49-F238E27FC236}">
              <a16:creationId xmlns:a16="http://schemas.microsoft.com/office/drawing/2014/main" id="{3773DE4E-298F-405C-B96A-C4B5A53F4610}"/>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782" name="フローチャート: 判断 781">
          <a:extLst>
            <a:ext uri="{FF2B5EF4-FFF2-40B4-BE49-F238E27FC236}">
              <a16:creationId xmlns:a16="http://schemas.microsoft.com/office/drawing/2014/main" id="{DAAE6925-E03B-4060-82D7-578BF8758995}"/>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783" name="フローチャート: 判断 782">
          <a:extLst>
            <a:ext uri="{FF2B5EF4-FFF2-40B4-BE49-F238E27FC236}">
              <a16:creationId xmlns:a16="http://schemas.microsoft.com/office/drawing/2014/main" id="{BF5ED485-5FA5-42F9-BC12-73BAE5BF8CFB}"/>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C16818DC-E48D-4472-973C-F069893D97B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85B6CE1C-FEBA-4DCC-AC37-DA0A68D1F0D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1A8D7C2F-5264-48AB-B2F6-8B2A02C33FA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BC0DAEB9-1196-4AB2-BFB8-1480499722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BF5BBCE4-8BDA-45EB-997A-C0681142029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105411</xdr:rowOff>
    </xdr:from>
    <xdr:to>
      <xdr:col>85</xdr:col>
      <xdr:colOff>177800</xdr:colOff>
      <xdr:row>108</xdr:row>
      <xdr:rowOff>35561</xdr:rowOff>
    </xdr:to>
    <xdr:sp macro="" textlink="">
      <xdr:nvSpPr>
        <xdr:cNvPr id="789" name="楕円 788">
          <a:extLst>
            <a:ext uri="{FF2B5EF4-FFF2-40B4-BE49-F238E27FC236}">
              <a16:creationId xmlns:a16="http://schemas.microsoft.com/office/drawing/2014/main" id="{95883C9F-5D1C-4AA1-8C82-FD4B40D923DD}"/>
            </a:ext>
          </a:extLst>
        </xdr:cNvPr>
        <xdr:cNvSpPr/>
      </xdr:nvSpPr>
      <xdr:spPr>
        <a:xfrm>
          <a:off x="16268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83838</xdr:rowOff>
    </xdr:from>
    <xdr:ext cx="405111" cy="259045"/>
    <xdr:sp macro="" textlink="">
      <xdr:nvSpPr>
        <xdr:cNvPr id="790" name="【公民館】&#10;有形固定資産減価償却率該当値テキスト">
          <a:extLst>
            <a:ext uri="{FF2B5EF4-FFF2-40B4-BE49-F238E27FC236}">
              <a16:creationId xmlns:a16="http://schemas.microsoft.com/office/drawing/2014/main" id="{B02C630F-DDDD-40C6-B392-57DF16D171A1}"/>
            </a:ext>
          </a:extLst>
        </xdr:cNvPr>
        <xdr:cNvSpPr txBox="1"/>
      </xdr:nvSpPr>
      <xdr:spPr>
        <a:xfrm>
          <a:off x="16357600"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51526</xdr:rowOff>
    </xdr:from>
    <xdr:to>
      <xdr:col>81</xdr:col>
      <xdr:colOff>101600</xdr:colOff>
      <xdr:row>107</xdr:row>
      <xdr:rowOff>153126</xdr:rowOff>
    </xdr:to>
    <xdr:sp macro="" textlink="">
      <xdr:nvSpPr>
        <xdr:cNvPr id="791" name="楕円 790">
          <a:extLst>
            <a:ext uri="{FF2B5EF4-FFF2-40B4-BE49-F238E27FC236}">
              <a16:creationId xmlns:a16="http://schemas.microsoft.com/office/drawing/2014/main" id="{719636EE-B7AA-4C9E-A48C-A5192A00184A}"/>
            </a:ext>
          </a:extLst>
        </xdr:cNvPr>
        <xdr:cNvSpPr/>
      </xdr:nvSpPr>
      <xdr:spPr>
        <a:xfrm>
          <a:off x="15430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102326</xdr:rowOff>
    </xdr:from>
    <xdr:to>
      <xdr:col>85</xdr:col>
      <xdr:colOff>127000</xdr:colOff>
      <xdr:row>107</xdr:row>
      <xdr:rowOff>156211</xdr:rowOff>
    </xdr:to>
    <xdr:cxnSp macro="">
      <xdr:nvCxnSpPr>
        <xdr:cNvPr id="792" name="直線コネクタ 791">
          <a:extLst>
            <a:ext uri="{FF2B5EF4-FFF2-40B4-BE49-F238E27FC236}">
              <a16:creationId xmlns:a16="http://schemas.microsoft.com/office/drawing/2014/main" id="{C8CEE1ED-5CBE-4DEF-9FC4-042D482C287D}"/>
            </a:ext>
          </a:extLst>
        </xdr:cNvPr>
        <xdr:cNvCxnSpPr/>
      </xdr:nvCxnSpPr>
      <xdr:spPr>
        <a:xfrm>
          <a:off x="15481300" y="18447476"/>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28666</xdr:rowOff>
    </xdr:from>
    <xdr:to>
      <xdr:col>76</xdr:col>
      <xdr:colOff>165100</xdr:colOff>
      <xdr:row>107</xdr:row>
      <xdr:rowOff>130266</xdr:rowOff>
    </xdr:to>
    <xdr:sp macro="" textlink="">
      <xdr:nvSpPr>
        <xdr:cNvPr id="793" name="楕円 792">
          <a:extLst>
            <a:ext uri="{FF2B5EF4-FFF2-40B4-BE49-F238E27FC236}">
              <a16:creationId xmlns:a16="http://schemas.microsoft.com/office/drawing/2014/main" id="{38A0D9A5-A4D0-4355-91F1-7DA1E2CEE8BC}"/>
            </a:ext>
          </a:extLst>
        </xdr:cNvPr>
        <xdr:cNvSpPr/>
      </xdr:nvSpPr>
      <xdr:spPr>
        <a:xfrm>
          <a:off x="14541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79466</xdr:rowOff>
    </xdr:from>
    <xdr:to>
      <xdr:col>81</xdr:col>
      <xdr:colOff>50800</xdr:colOff>
      <xdr:row>107</xdr:row>
      <xdr:rowOff>102326</xdr:rowOff>
    </xdr:to>
    <xdr:cxnSp macro="">
      <xdr:nvCxnSpPr>
        <xdr:cNvPr id="794" name="直線コネクタ 793">
          <a:extLst>
            <a:ext uri="{FF2B5EF4-FFF2-40B4-BE49-F238E27FC236}">
              <a16:creationId xmlns:a16="http://schemas.microsoft.com/office/drawing/2014/main" id="{4A7B42FC-2D7B-4D71-8C67-E428081295D8}"/>
            </a:ext>
          </a:extLst>
        </xdr:cNvPr>
        <xdr:cNvCxnSpPr/>
      </xdr:nvCxnSpPr>
      <xdr:spPr>
        <a:xfrm>
          <a:off x="14592300" y="184246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7438</xdr:rowOff>
    </xdr:from>
    <xdr:to>
      <xdr:col>72</xdr:col>
      <xdr:colOff>38100</xdr:colOff>
      <xdr:row>107</xdr:row>
      <xdr:rowOff>109038</xdr:rowOff>
    </xdr:to>
    <xdr:sp macro="" textlink="">
      <xdr:nvSpPr>
        <xdr:cNvPr id="795" name="楕円 794">
          <a:extLst>
            <a:ext uri="{FF2B5EF4-FFF2-40B4-BE49-F238E27FC236}">
              <a16:creationId xmlns:a16="http://schemas.microsoft.com/office/drawing/2014/main" id="{EEEA7C84-2344-4D46-B622-1498365D5F1E}"/>
            </a:ext>
          </a:extLst>
        </xdr:cNvPr>
        <xdr:cNvSpPr/>
      </xdr:nvSpPr>
      <xdr:spPr>
        <a:xfrm>
          <a:off x="13652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58238</xdr:rowOff>
    </xdr:from>
    <xdr:to>
      <xdr:col>76</xdr:col>
      <xdr:colOff>114300</xdr:colOff>
      <xdr:row>107</xdr:row>
      <xdr:rowOff>79466</xdr:rowOff>
    </xdr:to>
    <xdr:cxnSp macro="">
      <xdr:nvCxnSpPr>
        <xdr:cNvPr id="796" name="直線コネクタ 795">
          <a:extLst>
            <a:ext uri="{FF2B5EF4-FFF2-40B4-BE49-F238E27FC236}">
              <a16:creationId xmlns:a16="http://schemas.microsoft.com/office/drawing/2014/main" id="{9CF84799-5F4A-4A66-AC76-96D1E7B9CE4A}"/>
            </a:ext>
          </a:extLst>
        </xdr:cNvPr>
        <xdr:cNvCxnSpPr/>
      </xdr:nvCxnSpPr>
      <xdr:spPr>
        <a:xfrm>
          <a:off x="13703300" y="184033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9071</xdr:rowOff>
    </xdr:from>
    <xdr:to>
      <xdr:col>67</xdr:col>
      <xdr:colOff>101600</xdr:colOff>
      <xdr:row>107</xdr:row>
      <xdr:rowOff>110671</xdr:rowOff>
    </xdr:to>
    <xdr:sp macro="" textlink="">
      <xdr:nvSpPr>
        <xdr:cNvPr id="797" name="楕円 796">
          <a:extLst>
            <a:ext uri="{FF2B5EF4-FFF2-40B4-BE49-F238E27FC236}">
              <a16:creationId xmlns:a16="http://schemas.microsoft.com/office/drawing/2014/main" id="{80148B89-B76E-4A7E-82D0-01317DA70B3A}"/>
            </a:ext>
          </a:extLst>
        </xdr:cNvPr>
        <xdr:cNvSpPr/>
      </xdr:nvSpPr>
      <xdr:spPr>
        <a:xfrm>
          <a:off x="12763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58238</xdr:rowOff>
    </xdr:from>
    <xdr:to>
      <xdr:col>71</xdr:col>
      <xdr:colOff>177800</xdr:colOff>
      <xdr:row>107</xdr:row>
      <xdr:rowOff>59871</xdr:rowOff>
    </xdr:to>
    <xdr:cxnSp macro="">
      <xdr:nvCxnSpPr>
        <xdr:cNvPr id="798" name="直線コネクタ 797">
          <a:extLst>
            <a:ext uri="{FF2B5EF4-FFF2-40B4-BE49-F238E27FC236}">
              <a16:creationId xmlns:a16="http://schemas.microsoft.com/office/drawing/2014/main" id="{0533BD8D-27A2-4DFE-97CE-E01ED1EC3673}"/>
            </a:ext>
          </a:extLst>
        </xdr:cNvPr>
        <xdr:cNvCxnSpPr/>
      </xdr:nvCxnSpPr>
      <xdr:spPr>
        <a:xfrm flipV="1">
          <a:off x="12814300" y="184033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799" name="n_1aveValue【公民館】&#10;有形固定資産減価償却率">
          <a:extLst>
            <a:ext uri="{FF2B5EF4-FFF2-40B4-BE49-F238E27FC236}">
              <a16:creationId xmlns:a16="http://schemas.microsoft.com/office/drawing/2014/main" id="{20C94FA1-53FC-4E9B-9595-F6E43FA36F41}"/>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800" name="n_2aveValue【公民館】&#10;有形固定資産減価償却率">
          <a:extLst>
            <a:ext uri="{FF2B5EF4-FFF2-40B4-BE49-F238E27FC236}">
              <a16:creationId xmlns:a16="http://schemas.microsoft.com/office/drawing/2014/main" id="{C62EB250-875F-4502-80AD-4E4A32B63684}"/>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801" name="n_3aveValue【公民館】&#10;有形固定資産減価償却率">
          <a:extLst>
            <a:ext uri="{FF2B5EF4-FFF2-40B4-BE49-F238E27FC236}">
              <a16:creationId xmlns:a16="http://schemas.microsoft.com/office/drawing/2014/main" id="{B7DFEB09-0E0C-464B-852E-D65BD313C777}"/>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802" name="n_4aveValue【公民館】&#10;有形固定資産減価償却率">
          <a:extLst>
            <a:ext uri="{FF2B5EF4-FFF2-40B4-BE49-F238E27FC236}">
              <a16:creationId xmlns:a16="http://schemas.microsoft.com/office/drawing/2014/main" id="{CB671A98-A006-42BB-9AE7-A7C135423AA1}"/>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144253</xdr:rowOff>
    </xdr:from>
    <xdr:ext cx="405111" cy="259045"/>
    <xdr:sp macro="" textlink="">
      <xdr:nvSpPr>
        <xdr:cNvPr id="803" name="n_1mainValue【公民館】&#10;有形固定資産減価償却率">
          <a:extLst>
            <a:ext uri="{FF2B5EF4-FFF2-40B4-BE49-F238E27FC236}">
              <a16:creationId xmlns:a16="http://schemas.microsoft.com/office/drawing/2014/main" id="{3311D77B-65C7-4722-AE55-49095BFBA8F1}"/>
            </a:ext>
          </a:extLst>
        </xdr:cNvPr>
        <xdr:cNvSpPr txBox="1"/>
      </xdr:nvSpPr>
      <xdr:spPr>
        <a:xfrm>
          <a:off x="152660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121393</xdr:rowOff>
    </xdr:from>
    <xdr:ext cx="405111" cy="259045"/>
    <xdr:sp macro="" textlink="">
      <xdr:nvSpPr>
        <xdr:cNvPr id="804" name="n_2mainValue【公民館】&#10;有形固定資産減価償却率">
          <a:extLst>
            <a:ext uri="{FF2B5EF4-FFF2-40B4-BE49-F238E27FC236}">
              <a16:creationId xmlns:a16="http://schemas.microsoft.com/office/drawing/2014/main" id="{52FF96FD-0A3A-452D-BCBF-991CF5331CDE}"/>
            </a:ext>
          </a:extLst>
        </xdr:cNvPr>
        <xdr:cNvSpPr txBox="1"/>
      </xdr:nvSpPr>
      <xdr:spPr>
        <a:xfrm>
          <a:off x="143897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100165</xdr:rowOff>
    </xdr:from>
    <xdr:ext cx="405111" cy="259045"/>
    <xdr:sp macro="" textlink="">
      <xdr:nvSpPr>
        <xdr:cNvPr id="805" name="n_3mainValue【公民館】&#10;有形固定資産減価償却率">
          <a:extLst>
            <a:ext uri="{FF2B5EF4-FFF2-40B4-BE49-F238E27FC236}">
              <a16:creationId xmlns:a16="http://schemas.microsoft.com/office/drawing/2014/main" id="{61B15FF7-7385-460F-ACFF-AC8F290830BE}"/>
            </a:ext>
          </a:extLst>
        </xdr:cNvPr>
        <xdr:cNvSpPr txBox="1"/>
      </xdr:nvSpPr>
      <xdr:spPr>
        <a:xfrm>
          <a:off x="135007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101798</xdr:rowOff>
    </xdr:from>
    <xdr:ext cx="405111" cy="259045"/>
    <xdr:sp macro="" textlink="">
      <xdr:nvSpPr>
        <xdr:cNvPr id="806" name="n_4mainValue【公民館】&#10;有形固定資産減価償却率">
          <a:extLst>
            <a:ext uri="{FF2B5EF4-FFF2-40B4-BE49-F238E27FC236}">
              <a16:creationId xmlns:a16="http://schemas.microsoft.com/office/drawing/2014/main" id="{8DD30B5A-FD7F-4506-BC04-1368D38F1D42}"/>
            </a:ext>
          </a:extLst>
        </xdr:cNvPr>
        <xdr:cNvSpPr txBox="1"/>
      </xdr:nvSpPr>
      <xdr:spPr>
        <a:xfrm>
          <a:off x="12611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a:extLst>
            <a:ext uri="{FF2B5EF4-FFF2-40B4-BE49-F238E27FC236}">
              <a16:creationId xmlns:a16="http://schemas.microsoft.com/office/drawing/2014/main" id="{71A08E23-A964-4498-9D37-3071AEC1E08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a:extLst>
            <a:ext uri="{FF2B5EF4-FFF2-40B4-BE49-F238E27FC236}">
              <a16:creationId xmlns:a16="http://schemas.microsoft.com/office/drawing/2014/main" id="{D6DB06B4-C6FD-4511-AF5B-B10543952FC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a:extLst>
            <a:ext uri="{FF2B5EF4-FFF2-40B4-BE49-F238E27FC236}">
              <a16:creationId xmlns:a16="http://schemas.microsoft.com/office/drawing/2014/main" id="{774F4262-E059-4EF0-B4D0-140CC2F21F0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a:extLst>
            <a:ext uri="{FF2B5EF4-FFF2-40B4-BE49-F238E27FC236}">
              <a16:creationId xmlns:a16="http://schemas.microsoft.com/office/drawing/2014/main" id="{C9D25BE1-48D1-4F26-8805-CAE7200F5DB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a:extLst>
            <a:ext uri="{FF2B5EF4-FFF2-40B4-BE49-F238E27FC236}">
              <a16:creationId xmlns:a16="http://schemas.microsoft.com/office/drawing/2014/main" id="{78550CCE-FF4F-4B7D-9511-CC166F41E25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a:extLst>
            <a:ext uri="{FF2B5EF4-FFF2-40B4-BE49-F238E27FC236}">
              <a16:creationId xmlns:a16="http://schemas.microsoft.com/office/drawing/2014/main" id="{AE1877EA-4C66-479B-9A87-4BBF6E47740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a:extLst>
            <a:ext uri="{FF2B5EF4-FFF2-40B4-BE49-F238E27FC236}">
              <a16:creationId xmlns:a16="http://schemas.microsoft.com/office/drawing/2014/main" id="{897B70FB-DCF4-4072-8E0F-FF1EF13636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a:extLst>
            <a:ext uri="{FF2B5EF4-FFF2-40B4-BE49-F238E27FC236}">
              <a16:creationId xmlns:a16="http://schemas.microsoft.com/office/drawing/2014/main" id="{D23F5AA2-BFD8-459D-B1D5-9EC06985136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a:extLst>
            <a:ext uri="{FF2B5EF4-FFF2-40B4-BE49-F238E27FC236}">
              <a16:creationId xmlns:a16="http://schemas.microsoft.com/office/drawing/2014/main" id="{81DE84A5-C027-433E-8AB7-7865508E239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a:extLst>
            <a:ext uri="{FF2B5EF4-FFF2-40B4-BE49-F238E27FC236}">
              <a16:creationId xmlns:a16="http://schemas.microsoft.com/office/drawing/2014/main" id="{F0A1829C-E6B6-417D-8648-42DC1751709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7" name="直線コネクタ 816">
          <a:extLst>
            <a:ext uri="{FF2B5EF4-FFF2-40B4-BE49-F238E27FC236}">
              <a16:creationId xmlns:a16="http://schemas.microsoft.com/office/drawing/2014/main" id="{30FB2CEE-9B0F-4996-A2BF-474C58372D5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8" name="テキスト ボックス 817">
          <a:extLst>
            <a:ext uri="{FF2B5EF4-FFF2-40B4-BE49-F238E27FC236}">
              <a16:creationId xmlns:a16="http://schemas.microsoft.com/office/drawing/2014/main" id="{704B1E28-7144-43D2-857D-A82DEDEE1D8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9" name="直線コネクタ 818">
          <a:extLst>
            <a:ext uri="{FF2B5EF4-FFF2-40B4-BE49-F238E27FC236}">
              <a16:creationId xmlns:a16="http://schemas.microsoft.com/office/drawing/2014/main" id="{59CABCBC-A17D-420B-A43A-C8E3CCC9807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0" name="テキスト ボックス 819">
          <a:extLst>
            <a:ext uri="{FF2B5EF4-FFF2-40B4-BE49-F238E27FC236}">
              <a16:creationId xmlns:a16="http://schemas.microsoft.com/office/drawing/2014/main" id="{391DC1FB-3327-4C72-8344-1831248B7D8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1" name="直線コネクタ 820">
          <a:extLst>
            <a:ext uri="{FF2B5EF4-FFF2-40B4-BE49-F238E27FC236}">
              <a16:creationId xmlns:a16="http://schemas.microsoft.com/office/drawing/2014/main" id="{15AD8BA1-5EF2-4587-A780-A6264F0D31F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2" name="テキスト ボックス 821">
          <a:extLst>
            <a:ext uri="{FF2B5EF4-FFF2-40B4-BE49-F238E27FC236}">
              <a16:creationId xmlns:a16="http://schemas.microsoft.com/office/drawing/2014/main" id="{E939A97D-A86C-460C-86FB-A6D3A97E0D8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3" name="直線コネクタ 822">
          <a:extLst>
            <a:ext uri="{FF2B5EF4-FFF2-40B4-BE49-F238E27FC236}">
              <a16:creationId xmlns:a16="http://schemas.microsoft.com/office/drawing/2014/main" id="{8BCD0960-CCBD-4593-943D-9742E4BF124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4" name="テキスト ボックス 823">
          <a:extLst>
            <a:ext uri="{FF2B5EF4-FFF2-40B4-BE49-F238E27FC236}">
              <a16:creationId xmlns:a16="http://schemas.microsoft.com/office/drawing/2014/main" id="{706E590A-AFED-4A77-B80E-E596DB5E8A2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5" name="直線コネクタ 824">
          <a:extLst>
            <a:ext uri="{FF2B5EF4-FFF2-40B4-BE49-F238E27FC236}">
              <a16:creationId xmlns:a16="http://schemas.microsoft.com/office/drawing/2014/main" id="{05634E33-B4DC-4217-93AD-6ECBC19CD79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6" name="テキスト ボックス 825">
          <a:extLst>
            <a:ext uri="{FF2B5EF4-FFF2-40B4-BE49-F238E27FC236}">
              <a16:creationId xmlns:a16="http://schemas.microsoft.com/office/drawing/2014/main" id="{0EAE22D9-FBD7-46B1-B49E-177A952D4FD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7" name="直線コネクタ 826">
          <a:extLst>
            <a:ext uri="{FF2B5EF4-FFF2-40B4-BE49-F238E27FC236}">
              <a16:creationId xmlns:a16="http://schemas.microsoft.com/office/drawing/2014/main" id="{572FBBEA-3051-4FBE-9AF1-644656258A4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8" name="テキスト ボックス 827">
          <a:extLst>
            <a:ext uri="{FF2B5EF4-FFF2-40B4-BE49-F238E27FC236}">
              <a16:creationId xmlns:a16="http://schemas.microsoft.com/office/drawing/2014/main" id="{E772AFE9-52A5-40D5-A169-CE013C94698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9" name="直線コネクタ 828">
          <a:extLst>
            <a:ext uri="{FF2B5EF4-FFF2-40B4-BE49-F238E27FC236}">
              <a16:creationId xmlns:a16="http://schemas.microsoft.com/office/drawing/2014/main" id="{B29005DF-2B55-4A80-A8D9-6F01DDA6FAE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0" name="テキスト ボックス 829">
          <a:extLst>
            <a:ext uri="{FF2B5EF4-FFF2-40B4-BE49-F238E27FC236}">
              <a16:creationId xmlns:a16="http://schemas.microsoft.com/office/drawing/2014/main" id="{6EE153DE-6E0C-46DD-B87F-A52253DA46F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1" name="【公民館】&#10;一人当たり面積グラフ枠">
          <a:extLst>
            <a:ext uri="{FF2B5EF4-FFF2-40B4-BE49-F238E27FC236}">
              <a16:creationId xmlns:a16="http://schemas.microsoft.com/office/drawing/2014/main" id="{E67F5A9F-0EC9-47C2-A51E-3C3501546D0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832" name="直線コネクタ 831">
          <a:extLst>
            <a:ext uri="{FF2B5EF4-FFF2-40B4-BE49-F238E27FC236}">
              <a16:creationId xmlns:a16="http://schemas.microsoft.com/office/drawing/2014/main" id="{019D3FC7-E630-4B96-BDC5-3EE4063684FD}"/>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833" name="【公民館】&#10;一人当たり面積最小値テキスト">
          <a:extLst>
            <a:ext uri="{FF2B5EF4-FFF2-40B4-BE49-F238E27FC236}">
              <a16:creationId xmlns:a16="http://schemas.microsoft.com/office/drawing/2014/main" id="{A64B0584-8D92-457A-A4EE-385A976F6146}"/>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834" name="直線コネクタ 833">
          <a:extLst>
            <a:ext uri="{FF2B5EF4-FFF2-40B4-BE49-F238E27FC236}">
              <a16:creationId xmlns:a16="http://schemas.microsoft.com/office/drawing/2014/main" id="{8BDF33F3-3EFD-4630-8ECF-C45C5E3436F6}"/>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835" name="【公民館】&#10;一人当たり面積最大値テキスト">
          <a:extLst>
            <a:ext uri="{FF2B5EF4-FFF2-40B4-BE49-F238E27FC236}">
              <a16:creationId xmlns:a16="http://schemas.microsoft.com/office/drawing/2014/main" id="{1BA7C252-217A-44F6-9884-6753A6050BB1}"/>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836" name="直線コネクタ 835">
          <a:extLst>
            <a:ext uri="{FF2B5EF4-FFF2-40B4-BE49-F238E27FC236}">
              <a16:creationId xmlns:a16="http://schemas.microsoft.com/office/drawing/2014/main" id="{026EADD9-C3BB-42CB-87B6-0C4CB15A99D5}"/>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837" name="【公民館】&#10;一人当たり面積平均値テキスト">
          <a:extLst>
            <a:ext uri="{FF2B5EF4-FFF2-40B4-BE49-F238E27FC236}">
              <a16:creationId xmlns:a16="http://schemas.microsoft.com/office/drawing/2014/main" id="{354717BC-9E11-43F2-91D7-0E2AEF9F50D6}"/>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838" name="フローチャート: 判断 837">
          <a:extLst>
            <a:ext uri="{FF2B5EF4-FFF2-40B4-BE49-F238E27FC236}">
              <a16:creationId xmlns:a16="http://schemas.microsoft.com/office/drawing/2014/main" id="{B6BE689B-680D-4E03-8741-564B000D216C}"/>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839" name="フローチャート: 判断 838">
          <a:extLst>
            <a:ext uri="{FF2B5EF4-FFF2-40B4-BE49-F238E27FC236}">
              <a16:creationId xmlns:a16="http://schemas.microsoft.com/office/drawing/2014/main" id="{81FB90EE-01F8-4F8C-AF18-D02A680512AB}"/>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840" name="フローチャート: 判断 839">
          <a:extLst>
            <a:ext uri="{FF2B5EF4-FFF2-40B4-BE49-F238E27FC236}">
              <a16:creationId xmlns:a16="http://schemas.microsoft.com/office/drawing/2014/main" id="{EA1D9CC5-89AF-4C23-AE49-7E1443CCC4D1}"/>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841" name="フローチャート: 判断 840">
          <a:extLst>
            <a:ext uri="{FF2B5EF4-FFF2-40B4-BE49-F238E27FC236}">
              <a16:creationId xmlns:a16="http://schemas.microsoft.com/office/drawing/2014/main" id="{C6941201-8386-47A2-B35A-2FF7DC2B7179}"/>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842" name="フローチャート: 判断 841">
          <a:extLst>
            <a:ext uri="{FF2B5EF4-FFF2-40B4-BE49-F238E27FC236}">
              <a16:creationId xmlns:a16="http://schemas.microsoft.com/office/drawing/2014/main" id="{756E2A37-F309-437C-89A3-10D8B7D75C28}"/>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BA05C57-564C-4358-A6B4-935A8320D78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5672E64F-790D-4F7F-8F53-BD08A129E4C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2840D917-469B-433E-8D2C-C431260E480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45E25BB5-841E-4274-8CB2-4AF9A9E1305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472FA978-A884-41E1-A1CF-D4AE3705B0F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72099</xdr:rowOff>
    </xdr:from>
    <xdr:to>
      <xdr:col>116</xdr:col>
      <xdr:colOff>114300</xdr:colOff>
      <xdr:row>109</xdr:row>
      <xdr:rowOff>2249</xdr:rowOff>
    </xdr:to>
    <xdr:sp macro="" textlink="">
      <xdr:nvSpPr>
        <xdr:cNvPr id="848" name="楕円 847">
          <a:extLst>
            <a:ext uri="{FF2B5EF4-FFF2-40B4-BE49-F238E27FC236}">
              <a16:creationId xmlns:a16="http://schemas.microsoft.com/office/drawing/2014/main" id="{4B31A0C7-287E-436F-A167-9A1996F33497}"/>
            </a:ext>
          </a:extLst>
        </xdr:cNvPr>
        <xdr:cNvSpPr/>
      </xdr:nvSpPr>
      <xdr:spPr>
        <a:xfrm>
          <a:off x="22110700" y="185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158476</xdr:rowOff>
    </xdr:from>
    <xdr:ext cx="469744" cy="259045"/>
    <xdr:sp macro="" textlink="">
      <xdr:nvSpPr>
        <xdr:cNvPr id="849" name="【公民館】&#10;一人当たり面積該当値テキスト">
          <a:extLst>
            <a:ext uri="{FF2B5EF4-FFF2-40B4-BE49-F238E27FC236}">
              <a16:creationId xmlns:a16="http://schemas.microsoft.com/office/drawing/2014/main" id="{1B9BF28F-D79E-46FA-9725-0623BE4C54A1}"/>
            </a:ext>
          </a:extLst>
        </xdr:cNvPr>
        <xdr:cNvSpPr txBox="1"/>
      </xdr:nvSpPr>
      <xdr:spPr>
        <a:xfrm>
          <a:off x="22199600" y="1850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74386</xdr:rowOff>
    </xdr:from>
    <xdr:to>
      <xdr:col>112</xdr:col>
      <xdr:colOff>38100</xdr:colOff>
      <xdr:row>109</xdr:row>
      <xdr:rowOff>4536</xdr:rowOff>
    </xdr:to>
    <xdr:sp macro="" textlink="">
      <xdr:nvSpPr>
        <xdr:cNvPr id="850" name="楕円 849">
          <a:extLst>
            <a:ext uri="{FF2B5EF4-FFF2-40B4-BE49-F238E27FC236}">
              <a16:creationId xmlns:a16="http://schemas.microsoft.com/office/drawing/2014/main" id="{8D2DAB8A-08F0-4559-921D-67761F537B2B}"/>
            </a:ext>
          </a:extLst>
        </xdr:cNvPr>
        <xdr:cNvSpPr/>
      </xdr:nvSpPr>
      <xdr:spPr>
        <a:xfrm>
          <a:off x="21272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122899</xdr:rowOff>
    </xdr:from>
    <xdr:to>
      <xdr:col>116</xdr:col>
      <xdr:colOff>63500</xdr:colOff>
      <xdr:row>108</xdr:row>
      <xdr:rowOff>125186</xdr:rowOff>
    </xdr:to>
    <xdr:cxnSp macro="">
      <xdr:nvCxnSpPr>
        <xdr:cNvPr id="851" name="直線コネクタ 850">
          <a:extLst>
            <a:ext uri="{FF2B5EF4-FFF2-40B4-BE49-F238E27FC236}">
              <a16:creationId xmlns:a16="http://schemas.microsoft.com/office/drawing/2014/main" id="{820CF931-8921-43C9-825C-BD89DB370A92}"/>
            </a:ext>
          </a:extLst>
        </xdr:cNvPr>
        <xdr:cNvCxnSpPr/>
      </xdr:nvCxnSpPr>
      <xdr:spPr>
        <a:xfrm flipV="1">
          <a:off x="21323300" y="1863949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75692</xdr:rowOff>
    </xdr:from>
    <xdr:to>
      <xdr:col>107</xdr:col>
      <xdr:colOff>101600</xdr:colOff>
      <xdr:row>109</xdr:row>
      <xdr:rowOff>5842</xdr:rowOff>
    </xdr:to>
    <xdr:sp macro="" textlink="">
      <xdr:nvSpPr>
        <xdr:cNvPr id="852" name="楕円 851">
          <a:extLst>
            <a:ext uri="{FF2B5EF4-FFF2-40B4-BE49-F238E27FC236}">
              <a16:creationId xmlns:a16="http://schemas.microsoft.com/office/drawing/2014/main" id="{369CFB83-E0BD-4B32-9FA7-CC0001641CA7}"/>
            </a:ext>
          </a:extLst>
        </xdr:cNvPr>
        <xdr:cNvSpPr/>
      </xdr:nvSpPr>
      <xdr:spPr>
        <a:xfrm>
          <a:off x="20383500" y="185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125186</xdr:rowOff>
    </xdr:from>
    <xdr:to>
      <xdr:col>111</xdr:col>
      <xdr:colOff>177800</xdr:colOff>
      <xdr:row>108</xdr:row>
      <xdr:rowOff>126492</xdr:rowOff>
    </xdr:to>
    <xdr:cxnSp macro="">
      <xdr:nvCxnSpPr>
        <xdr:cNvPr id="853" name="直線コネクタ 852">
          <a:extLst>
            <a:ext uri="{FF2B5EF4-FFF2-40B4-BE49-F238E27FC236}">
              <a16:creationId xmlns:a16="http://schemas.microsoft.com/office/drawing/2014/main" id="{52DE8332-881F-4282-B2CF-664535D55387}"/>
            </a:ext>
          </a:extLst>
        </xdr:cNvPr>
        <xdr:cNvCxnSpPr/>
      </xdr:nvCxnSpPr>
      <xdr:spPr>
        <a:xfrm flipV="1">
          <a:off x="20434300" y="1864178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78305</xdr:rowOff>
    </xdr:from>
    <xdr:to>
      <xdr:col>102</xdr:col>
      <xdr:colOff>165100</xdr:colOff>
      <xdr:row>109</xdr:row>
      <xdr:rowOff>8455</xdr:rowOff>
    </xdr:to>
    <xdr:sp macro="" textlink="">
      <xdr:nvSpPr>
        <xdr:cNvPr id="854" name="楕円 853">
          <a:extLst>
            <a:ext uri="{FF2B5EF4-FFF2-40B4-BE49-F238E27FC236}">
              <a16:creationId xmlns:a16="http://schemas.microsoft.com/office/drawing/2014/main" id="{6D983F2E-203E-498B-BBB0-3C14608CFDED}"/>
            </a:ext>
          </a:extLst>
        </xdr:cNvPr>
        <xdr:cNvSpPr/>
      </xdr:nvSpPr>
      <xdr:spPr>
        <a:xfrm>
          <a:off x="19494500" y="1859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126492</xdr:rowOff>
    </xdr:from>
    <xdr:to>
      <xdr:col>107</xdr:col>
      <xdr:colOff>50800</xdr:colOff>
      <xdr:row>108</xdr:row>
      <xdr:rowOff>129105</xdr:rowOff>
    </xdr:to>
    <xdr:cxnSp macro="">
      <xdr:nvCxnSpPr>
        <xdr:cNvPr id="855" name="直線コネクタ 854">
          <a:extLst>
            <a:ext uri="{FF2B5EF4-FFF2-40B4-BE49-F238E27FC236}">
              <a16:creationId xmlns:a16="http://schemas.microsoft.com/office/drawing/2014/main" id="{FEA3DD5B-722A-45B5-8E36-07C4E3A7E568}"/>
            </a:ext>
          </a:extLst>
        </xdr:cNvPr>
        <xdr:cNvCxnSpPr/>
      </xdr:nvCxnSpPr>
      <xdr:spPr>
        <a:xfrm flipV="1">
          <a:off x="19545300" y="18643092"/>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64588</xdr:rowOff>
    </xdr:from>
    <xdr:to>
      <xdr:col>98</xdr:col>
      <xdr:colOff>38100</xdr:colOff>
      <xdr:row>108</xdr:row>
      <xdr:rowOff>166188</xdr:rowOff>
    </xdr:to>
    <xdr:sp macro="" textlink="">
      <xdr:nvSpPr>
        <xdr:cNvPr id="856" name="楕円 855">
          <a:extLst>
            <a:ext uri="{FF2B5EF4-FFF2-40B4-BE49-F238E27FC236}">
              <a16:creationId xmlns:a16="http://schemas.microsoft.com/office/drawing/2014/main" id="{D5383BDB-D564-48B6-9582-341676279D7D}"/>
            </a:ext>
          </a:extLst>
        </xdr:cNvPr>
        <xdr:cNvSpPr/>
      </xdr:nvSpPr>
      <xdr:spPr>
        <a:xfrm>
          <a:off x="18605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115388</xdr:rowOff>
    </xdr:from>
    <xdr:to>
      <xdr:col>102</xdr:col>
      <xdr:colOff>114300</xdr:colOff>
      <xdr:row>108</xdr:row>
      <xdr:rowOff>129105</xdr:rowOff>
    </xdr:to>
    <xdr:cxnSp macro="">
      <xdr:nvCxnSpPr>
        <xdr:cNvPr id="857" name="直線コネクタ 856">
          <a:extLst>
            <a:ext uri="{FF2B5EF4-FFF2-40B4-BE49-F238E27FC236}">
              <a16:creationId xmlns:a16="http://schemas.microsoft.com/office/drawing/2014/main" id="{46FF4AD2-4B06-4469-8E56-A45950AB1477}"/>
            </a:ext>
          </a:extLst>
        </xdr:cNvPr>
        <xdr:cNvCxnSpPr/>
      </xdr:nvCxnSpPr>
      <xdr:spPr>
        <a:xfrm>
          <a:off x="18656300" y="1863198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858" name="n_1aveValue【公民館】&#10;一人当たり面積">
          <a:extLst>
            <a:ext uri="{FF2B5EF4-FFF2-40B4-BE49-F238E27FC236}">
              <a16:creationId xmlns:a16="http://schemas.microsoft.com/office/drawing/2014/main" id="{13B5BD6C-F5E3-43C4-A00E-56091F24FDD3}"/>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859" name="n_2aveValue【公民館】&#10;一人当たり面積">
          <a:extLst>
            <a:ext uri="{FF2B5EF4-FFF2-40B4-BE49-F238E27FC236}">
              <a16:creationId xmlns:a16="http://schemas.microsoft.com/office/drawing/2014/main" id="{FEC3878A-4716-4EA0-B2AB-FD0D2CE32655}"/>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860" name="n_3aveValue【公民館】&#10;一人当たり面積">
          <a:extLst>
            <a:ext uri="{FF2B5EF4-FFF2-40B4-BE49-F238E27FC236}">
              <a16:creationId xmlns:a16="http://schemas.microsoft.com/office/drawing/2014/main" id="{30FEDBE9-6E05-4846-A29C-B0ABD4765B04}"/>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861" name="n_4aveValue【公民館】&#10;一人当たり面積">
          <a:extLst>
            <a:ext uri="{FF2B5EF4-FFF2-40B4-BE49-F238E27FC236}">
              <a16:creationId xmlns:a16="http://schemas.microsoft.com/office/drawing/2014/main" id="{75B63A70-FC14-4720-8472-53E3620E77E1}"/>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167113</xdr:rowOff>
    </xdr:from>
    <xdr:ext cx="469744" cy="259045"/>
    <xdr:sp macro="" textlink="">
      <xdr:nvSpPr>
        <xdr:cNvPr id="862" name="n_1mainValue【公民館】&#10;一人当たり面積">
          <a:extLst>
            <a:ext uri="{FF2B5EF4-FFF2-40B4-BE49-F238E27FC236}">
              <a16:creationId xmlns:a16="http://schemas.microsoft.com/office/drawing/2014/main" id="{2DE63E57-E4B9-45BC-B483-754AF8ADFBA1}"/>
            </a:ext>
          </a:extLst>
        </xdr:cNvPr>
        <xdr:cNvSpPr txBox="1"/>
      </xdr:nvSpPr>
      <xdr:spPr>
        <a:xfrm>
          <a:off x="210757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168419</xdr:rowOff>
    </xdr:from>
    <xdr:ext cx="469744" cy="259045"/>
    <xdr:sp macro="" textlink="">
      <xdr:nvSpPr>
        <xdr:cNvPr id="863" name="n_2mainValue【公民館】&#10;一人当たり面積">
          <a:extLst>
            <a:ext uri="{FF2B5EF4-FFF2-40B4-BE49-F238E27FC236}">
              <a16:creationId xmlns:a16="http://schemas.microsoft.com/office/drawing/2014/main" id="{E0B0BF2E-B6E5-47A6-8E6B-7AE949886CE3}"/>
            </a:ext>
          </a:extLst>
        </xdr:cNvPr>
        <xdr:cNvSpPr txBox="1"/>
      </xdr:nvSpPr>
      <xdr:spPr>
        <a:xfrm>
          <a:off x="20199427" y="1868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171032</xdr:rowOff>
    </xdr:from>
    <xdr:ext cx="469744" cy="259045"/>
    <xdr:sp macro="" textlink="">
      <xdr:nvSpPr>
        <xdr:cNvPr id="864" name="n_3mainValue【公民館】&#10;一人当たり面積">
          <a:extLst>
            <a:ext uri="{FF2B5EF4-FFF2-40B4-BE49-F238E27FC236}">
              <a16:creationId xmlns:a16="http://schemas.microsoft.com/office/drawing/2014/main" id="{8B43872B-2138-4B1B-A895-29D95BB6094B}"/>
            </a:ext>
          </a:extLst>
        </xdr:cNvPr>
        <xdr:cNvSpPr txBox="1"/>
      </xdr:nvSpPr>
      <xdr:spPr>
        <a:xfrm>
          <a:off x="19310427" y="1868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157315</xdr:rowOff>
    </xdr:from>
    <xdr:ext cx="469744" cy="259045"/>
    <xdr:sp macro="" textlink="">
      <xdr:nvSpPr>
        <xdr:cNvPr id="865" name="n_4mainValue【公民館】&#10;一人当たり面積">
          <a:extLst>
            <a:ext uri="{FF2B5EF4-FFF2-40B4-BE49-F238E27FC236}">
              <a16:creationId xmlns:a16="http://schemas.microsoft.com/office/drawing/2014/main" id="{2B46E567-BD59-478E-AC51-29BC2D654275}"/>
            </a:ext>
          </a:extLst>
        </xdr:cNvPr>
        <xdr:cNvSpPr txBox="1"/>
      </xdr:nvSpPr>
      <xdr:spPr>
        <a:xfrm>
          <a:off x="184214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6" name="正方形/長方形 865">
          <a:extLst>
            <a:ext uri="{FF2B5EF4-FFF2-40B4-BE49-F238E27FC236}">
              <a16:creationId xmlns:a16="http://schemas.microsoft.com/office/drawing/2014/main" id="{15705057-790D-4E85-B2EC-D870C96DD0E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7" name="正方形/長方形 866">
          <a:extLst>
            <a:ext uri="{FF2B5EF4-FFF2-40B4-BE49-F238E27FC236}">
              <a16:creationId xmlns:a16="http://schemas.microsoft.com/office/drawing/2014/main" id="{7141A1BD-6F53-4E2F-9147-FAEB1BD85BE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8" name="テキスト ボックス 867">
          <a:extLst>
            <a:ext uri="{FF2B5EF4-FFF2-40B4-BE49-F238E27FC236}">
              <a16:creationId xmlns:a16="http://schemas.microsoft.com/office/drawing/2014/main" id="{31093A5F-9899-4BA3-9312-2DB852A0A2E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各種公共施設の大規模改修等が必要な状況ではないが、人口一人当たりの面積が全国平均よりも大きい公共施設（保育所・学校施設等）については、岩城橋開通（令和３年度）により４つの有人島が陸続きに</a:t>
          </a:r>
          <a:r>
            <a:rPr kumimoji="1" lang="ja-JP" altLang="en-US" sz="1100" b="0" i="0" baseline="0">
              <a:solidFill>
                <a:schemeClr val="dk1"/>
              </a:solidFill>
              <a:effectLst/>
              <a:latin typeface="+mn-lt"/>
              <a:ea typeface="+mn-ea"/>
              <a:cs typeface="+mn-cs"/>
            </a:rPr>
            <a:t>なったことから</a:t>
          </a:r>
          <a:r>
            <a:rPr kumimoji="1" lang="ja-JP" altLang="ja-JP" sz="1100" b="0" i="0" baseline="0">
              <a:solidFill>
                <a:schemeClr val="dk1"/>
              </a:solidFill>
              <a:effectLst/>
              <a:latin typeface="+mn-lt"/>
              <a:ea typeface="+mn-ea"/>
              <a:cs typeface="+mn-cs"/>
            </a:rPr>
            <a:t>、公共施設等総合管理計画に基づき、施設の更新及び統廃合を進め</a:t>
          </a:r>
          <a:r>
            <a:rPr kumimoji="1" lang="ja-JP" altLang="en-US" sz="1100" b="0" i="0" baseline="0">
              <a:solidFill>
                <a:schemeClr val="dk1"/>
              </a:solidFill>
              <a:effectLst/>
              <a:latin typeface="+mn-lt"/>
              <a:ea typeface="+mn-ea"/>
              <a:cs typeface="+mn-cs"/>
            </a:rPr>
            <a:t>る必要がある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16821C-BF80-4716-9E40-0F2C598D83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BC6E193-65B2-48B3-A1C8-B6F1334EA7C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A7EE91-FBB5-475D-8D91-4DC351644C3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2EDC157-B7C2-4541-8D19-911D25A9F34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6C8131-707D-40FB-ADB1-F5545EBB45F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F9121A-472B-42DA-B781-0BDCEBFB210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2C11F7-536C-4FD0-AA3D-3A4BB6BF86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097053-98FD-4911-A7DD-F4941BBFD72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280637-64A1-4720-8FC7-9E72D52A91A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3C8971C-19B5-4979-A759-CE481ADF993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6,283
6,032
30.38
6,614,693
6,469,444
71,989
4,055,693
9,004,016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D28CAE2-B50D-4234-ADF5-54365E8908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8F1AD0F-6B24-4510-9327-B7DF8279BEF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1C6AE8-4A01-4FE2-A7C9-FB3142D3DFD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6B0DD9-F8CB-4F0A-ABA4-37134F8E04F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DDE111-0128-409E-985F-6B2333A6CE8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1C0ADAD-59AE-448C-95D1-D03A73EDB70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656AC0C-264B-498F-800A-C7393FC0CAC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0D97B2-4D42-44CF-86E2-CEF28D5605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8646C8A-E096-4545-9813-09D33D7D4D1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64D3D7-45C9-478F-A99C-9C2A8156230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DE0515B-8FAF-42B6-88A4-A77509AAC8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AA7F655-1CA0-4BC2-93B2-9FD09434D0B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8DC03B-5B7D-4308-9CF2-4CC718AA43A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AC3204-8D90-4CCA-AB65-AA0F2417E8F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C079DC-ADA1-4C09-9FA0-A8A78E829C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B58511-7A56-498C-BEFF-D9582693C3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C1BD0A-2341-4D8D-984A-E0D850272E4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051A3CB-5AD4-4732-AACF-7A0EBB7A06E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B86CDF7-046A-4352-902C-D2039B7842F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66E7F7-5DC2-4703-8B8A-48E1F350B61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1AB794-F4D1-43E6-AF8C-E2A8CADE03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64B43C-0029-4838-AF1F-41E1E5FFF56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8FC8EB9-EC9F-476F-93CC-3B3EDECF878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31E235D-A545-4128-B7D6-B618D1A9B07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83C241-AEA3-40E7-AF91-128AA5B1FA8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4FAC15F-9B72-42EF-888D-08838CCFF41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7BECF1C-EB51-4C5C-B1CC-964B14DB6EC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52B62E5-07E5-42B2-9184-1181D9C937C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660D62C-6680-4275-B4D1-30569F11B63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75CDBAC-A6F4-495E-BC41-9F169097E23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C0F1D08-460D-43A7-A107-5FBA999FC2E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CEC9CD2-70A2-42F7-8B62-40E11D85088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566CA8D-39C8-4F55-BCEF-AF8BEDF4EE7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4799371-4E61-43B8-BE64-84351A1E463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66D4940-628D-4B3B-835B-FDA68B3155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D8095BB-06B8-46A4-A80E-02B534B8937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D99801C-5C8F-432A-A52C-AF0BD7EC264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FCB3BBD-F12D-40A4-BEF8-39DDC50AF67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91C0570-D23D-42C3-92EB-EA80C43BC0C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E316B4-F66F-4C47-8D54-F220C28F6F5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56AB340-0C8C-4B1B-8DD9-EF60B2C0FA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0149047-183D-4773-9E58-467656619B4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0E74F82-47B5-42DA-A754-F6F54EB1113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C96DE8D-574F-40DA-917D-69E122ED9ED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B59E44E-14A2-4178-94C0-92ADF16FEEE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A5C823E-F2AE-4187-AB21-010E323B7A9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2B145DD-5075-4FFD-B51F-2B1F64FFE4B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044ADA8-C246-4111-BD12-974391BCE65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9E727BB6-9DC2-4A51-B788-3E96EFDF38F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B4A5D3D-3542-4D48-9564-E25127CE030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3AFF0774-A632-4192-A93C-6E6E3FA6F36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9689F12E-3916-4617-BF16-EC74DBD86CE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D392BB45-911D-4C17-8C33-3CA35A541EC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AC4BAB71-DA6C-464A-9365-E0A62A1A3D0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61BA7A3D-5614-4665-B957-76D86A8DFE8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AB7517A1-E80A-4F5D-A352-95E412475E7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78A386A-DC96-46FB-8E6C-450C60BFB71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E4A28CC6-7C65-44DA-8FD1-9A491554A48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280C1A45-5F07-4459-998F-FDDBF44B69F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E27FED2-C1EA-4E10-83B8-1266ABDD80A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66082A73-7809-4A9B-A139-BAAD128922A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CF3E318B-1E43-42E9-9A3F-A3C85C6559E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F328587-B610-438F-84E9-854D9846E4ED}"/>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FFBBFE5D-6FA9-4029-817A-01C1842DE40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AEFB1602-A37B-43F5-A7F4-FE08E895E8E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2BAB520E-91A0-4743-86E5-4FB11DC88D57}"/>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a:extLst>
            <a:ext uri="{FF2B5EF4-FFF2-40B4-BE49-F238E27FC236}">
              <a16:creationId xmlns:a16="http://schemas.microsoft.com/office/drawing/2014/main" id="{6F14FD61-5302-47EE-ABE1-F4F7766321A0}"/>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AEE1899D-BF96-4FF3-ACE1-FF5FB3E4468D}"/>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a:extLst>
            <a:ext uri="{FF2B5EF4-FFF2-40B4-BE49-F238E27FC236}">
              <a16:creationId xmlns:a16="http://schemas.microsoft.com/office/drawing/2014/main" id="{73DB8DCA-88DE-4AA0-A0DD-555A44D7EABB}"/>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a:extLst>
            <a:ext uri="{FF2B5EF4-FFF2-40B4-BE49-F238E27FC236}">
              <a16:creationId xmlns:a16="http://schemas.microsoft.com/office/drawing/2014/main" id="{8A555D08-6303-4AB6-A174-8819D0F22110}"/>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a:extLst>
            <a:ext uri="{FF2B5EF4-FFF2-40B4-BE49-F238E27FC236}">
              <a16:creationId xmlns:a16="http://schemas.microsoft.com/office/drawing/2014/main" id="{8D802E8D-4E47-45DA-932F-BE966FD7B1D2}"/>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a:extLst>
            <a:ext uri="{FF2B5EF4-FFF2-40B4-BE49-F238E27FC236}">
              <a16:creationId xmlns:a16="http://schemas.microsoft.com/office/drawing/2014/main" id="{CF5430E1-452A-41B4-A1AB-BC9D64E6822C}"/>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a:extLst>
            <a:ext uri="{FF2B5EF4-FFF2-40B4-BE49-F238E27FC236}">
              <a16:creationId xmlns:a16="http://schemas.microsoft.com/office/drawing/2014/main" id="{D90D9683-F326-4F99-A579-072AB26EAD25}"/>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FD0D54F-77FE-469E-87E8-E8878B88A5F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4400131-CCF3-42E2-856A-D75BAB489AC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654D0A8-87D5-446C-B56F-A22EC5DD7F9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9517385-85ED-488A-9FFA-7CC70F221A1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B8CA0D1-1AE8-416E-AFC1-1037A2810B0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145143</xdr:rowOff>
    </xdr:from>
    <xdr:to>
      <xdr:col>24</xdr:col>
      <xdr:colOff>114300</xdr:colOff>
      <xdr:row>62</xdr:row>
      <xdr:rowOff>75293</xdr:rowOff>
    </xdr:to>
    <xdr:sp macro="" textlink="">
      <xdr:nvSpPr>
        <xdr:cNvPr id="90" name="楕円 89">
          <a:extLst>
            <a:ext uri="{FF2B5EF4-FFF2-40B4-BE49-F238E27FC236}">
              <a16:creationId xmlns:a16="http://schemas.microsoft.com/office/drawing/2014/main" id="{2DDC6CFC-F073-45BB-AFEE-ACFED9E6209E}"/>
            </a:ext>
          </a:extLst>
        </xdr:cNvPr>
        <xdr:cNvSpPr/>
      </xdr:nvSpPr>
      <xdr:spPr>
        <a:xfrm>
          <a:off x="45847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123570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B03B6083-D9D4-46DB-913C-48131CFDE28E}"/>
            </a:ext>
          </a:extLst>
        </xdr:cNvPr>
        <xdr:cNvSpPr txBox="1"/>
      </xdr:nvSpPr>
      <xdr:spPr>
        <a:xfrm>
          <a:off x="4673600"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92" name="楕円 91">
          <a:extLst>
            <a:ext uri="{FF2B5EF4-FFF2-40B4-BE49-F238E27FC236}">
              <a16:creationId xmlns:a16="http://schemas.microsoft.com/office/drawing/2014/main" id="{9139D8F0-79D4-435F-B9D0-A1D7D3ABAA15}"/>
            </a:ext>
          </a:extLst>
        </xdr:cNvPr>
        <xdr:cNvSpPr/>
      </xdr:nvSpPr>
      <xdr:spPr>
        <a:xfrm>
          <a:off x="3746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148590</xdr:rowOff>
    </xdr:from>
    <xdr:to>
      <xdr:col>24</xdr:col>
      <xdr:colOff>63500</xdr:colOff>
      <xdr:row>62</xdr:row>
      <xdr:rowOff>24493</xdr:rowOff>
    </xdr:to>
    <xdr:cxnSp macro="">
      <xdr:nvCxnSpPr>
        <xdr:cNvPr id="93" name="直線コネクタ 92">
          <a:extLst>
            <a:ext uri="{FF2B5EF4-FFF2-40B4-BE49-F238E27FC236}">
              <a16:creationId xmlns:a16="http://schemas.microsoft.com/office/drawing/2014/main" id="{224C3B59-41F7-4548-8961-6E8A6F4FB58C}"/>
            </a:ext>
          </a:extLst>
        </xdr:cNvPr>
        <xdr:cNvCxnSpPr/>
      </xdr:nvCxnSpPr>
      <xdr:spPr>
        <a:xfrm>
          <a:off x="3797300" y="1060704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65133</xdr:rowOff>
    </xdr:from>
    <xdr:to>
      <xdr:col>15</xdr:col>
      <xdr:colOff>101600</xdr:colOff>
      <xdr:row>61</xdr:row>
      <xdr:rowOff>166733</xdr:rowOff>
    </xdr:to>
    <xdr:sp macro="" textlink="">
      <xdr:nvSpPr>
        <xdr:cNvPr id="94" name="楕円 93">
          <a:extLst>
            <a:ext uri="{FF2B5EF4-FFF2-40B4-BE49-F238E27FC236}">
              <a16:creationId xmlns:a16="http://schemas.microsoft.com/office/drawing/2014/main" id="{03B182FB-70CE-455F-8F89-A1B4C9E6EFBF}"/>
            </a:ext>
          </a:extLst>
        </xdr:cNvPr>
        <xdr:cNvSpPr/>
      </xdr:nvSpPr>
      <xdr:spPr>
        <a:xfrm>
          <a:off x="2857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115933</xdr:rowOff>
    </xdr:from>
    <xdr:to>
      <xdr:col>19</xdr:col>
      <xdr:colOff>177800</xdr:colOff>
      <xdr:row>61</xdr:row>
      <xdr:rowOff>148590</xdr:rowOff>
    </xdr:to>
    <xdr:cxnSp macro="">
      <xdr:nvCxnSpPr>
        <xdr:cNvPr id="95" name="直線コネクタ 94">
          <a:extLst>
            <a:ext uri="{FF2B5EF4-FFF2-40B4-BE49-F238E27FC236}">
              <a16:creationId xmlns:a16="http://schemas.microsoft.com/office/drawing/2014/main" id="{A53690AB-2E2C-420A-865C-444ED54DCD4E}"/>
            </a:ext>
          </a:extLst>
        </xdr:cNvPr>
        <xdr:cNvCxnSpPr/>
      </xdr:nvCxnSpPr>
      <xdr:spPr>
        <a:xfrm>
          <a:off x="2908300" y="105743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35741</xdr:rowOff>
    </xdr:from>
    <xdr:to>
      <xdr:col>10</xdr:col>
      <xdr:colOff>165100</xdr:colOff>
      <xdr:row>61</xdr:row>
      <xdr:rowOff>137341</xdr:rowOff>
    </xdr:to>
    <xdr:sp macro="" textlink="">
      <xdr:nvSpPr>
        <xdr:cNvPr id="96" name="楕円 95">
          <a:extLst>
            <a:ext uri="{FF2B5EF4-FFF2-40B4-BE49-F238E27FC236}">
              <a16:creationId xmlns:a16="http://schemas.microsoft.com/office/drawing/2014/main" id="{E8E92C77-91A5-429E-BD46-4870AF275C1A}"/>
            </a:ext>
          </a:extLst>
        </xdr:cNvPr>
        <xdr:cNvSpPr/>
      </xdr:nvSpPr>
      <xdr:spPr>
        <a:xfrm>
          <a:off x="1968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86541</xdr:rowOff>
    </xdr:from>
    <xdr:to>
      <xdr:col>15</xdr:col>
      <xdr:colOff>50800</xdr:colOff>
      <xdr:row>61</xdr:row>
      <xdr:rowOff>115933</xdr:rowOff>
    </xdr:to>
    <xdr:cxnSp macro="">
      <xdr:nvCxnSpPr>
        <xdr:cNvPr id="97" name="直線コネクタ 96">
          <a:extLst>
            <a:ext uri="{FF2B5EF4-FFF2-40B4-BE49-F238E27FC236}">
              <a16:creationId xmlns:a16="http://schemas.microsoft.com/office/drawing/2014/main" id="{6AA5714D-6281-4C63-9472-C18EFF76B52E}"/>
            </a:ext>
          </a:extLst>
        </xdr:cNvPr>
        <xdr:cNvCxnSpPr/>
      </xdr:nvCxnSpPr>
      <xdr:spPr>
        <a:xfrm>
          <a:off x="2019300" y="1054499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98" name="楕円 97">
          <a:extLst>
            <a:ext uri="{FF2B5EF4-FFF2-40B4-BE49-F238E27FC236}">
              <a16:creationId xmlns:a16="http://schemas.microsoft.com/office/drawing/2014/main" id="{E58890CB-8518-4400-BEC4-3612771B3E05}"/>
            </a:ext>
          </a:extLst>
        </xdr:cNvPr>
        <xdr:cNvSpPr/>
      </xdr:nvSpPr>
      <xdr:spPr>
        <a:xfrm>
          <a:off x="1079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86541</xdr:rowOff>
    </xdr:to>
    <xdr:cxnSp macro="">
      <xdr:nvCxnSpPr>
        <xdr:cNvPr id="99" name="直線コネクタ 98">
          <a:extLst>
            <a:ext uri="{FF2B5EF4-FFF2-40B4-BE49-F238E27FC236}">
              <a16:creationId xmlns:a16="http://schemas.microsoft.com/office/drawing/2014/main" id="{791DA0F7-549C-4BAA-954A-790FB46310A1}"/>
            </a:ext>
          </a:extLst>
        </xdr:cNvPr>
        <xdr:cNvCxnSpPr/>
      </xdr:nvCxnSpPr>
      <xdr:spPr>
        <a:xfrm>
          <a:off x="1130300" y="105188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30497</xdr:rowOff>
    </xdr:from>
    <xdr:ext cx="405111" cy="259045"/>
    <xdr:sp macro="" textlink="">
      <xdr:nvSpPr>
        <xdr:cNvPr id="100" name="n_1aveValue【体育館・プール】&#10;有形固定資産減価償却率">
          <a:extLst>
            <a:ext uri="{FF2B5EF4-FFF2-40B4-BE49-F238E27FC236}">
              <a16:creationId xmlns:a16="http://schemas.microsoft.com/office/drawing/2014/main" id="{8BA70D9A-4E73-462C-B1C9-8B7567FCDC19}"/>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101" name="n_2aveValue【体育館・プール】&#10;有形固定資産減価償却率">
          <a:extLst>
            <a:ext uri="{FF2B5EF4-FFF2-40B4-BE49-F238E27FC236}">
              <a16:creationId xmlns:a16="http://schemas.microsoft.com/office/drawing/2014/main" id="{234C1085-EC70-4723-AAA7-9FEC3AFE89CD}"/>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32130</xdr:rowOff>
    </xdr:from>
    <xdr:ext cx="405111" cy="259045"/>
    <xdr:sp macro="" textlink="">
      <xdr:nvSpPr>
        <xdr:cNvPr id="102" name="n_3aveValue【体育館・プール】&#10;有形固定資産減価償却率">
          <a:extLst>
            <a:ext uri="{FF2B5EF4-FFF2-40B4-BE49-F238E27FC236}">
              <a16:creationId xmlns:a16="http://schemas.microsoft.com/office/drawing/2014/main" id="{04D6991C-58CA-4B8E-AC21-62969FEFCF36}"/>
            </a:ext>
          </a:extLst>
        </xdr:cNvPr>
        <xdr:cNvSpPr txBox="1"/>
      </xdr:nvSpPr>
      <xdr:spPr>
        <a:xfrm>
          <a:off x="1816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151328</xdr:rowOff>
    </xdr:from>
    <xdr:ext cx="405111" cy="259045"/>
    <xdr:sp macro="" textlink="">
      <xdr:nvSpPr>
        <xdr:cNvPr id="103" name="n_4aveValue【体育館・プール】&#10;有形固定資産減価償却率">
          <a:extLst>
            <a:ext uri="{FF2B5EF4-FFF2-40B4-BE49-F238E27FC236}">
              <a16:creationId xmlns:a16="http://schemas.microsoft.com/office/drawing/2014/main" id="{66936A5B-ABE2-4073-810A-45266DE45E8A}"/>
            </a:ext>
          </a:extLst>
        </xdr:cNvPr>
        <xdr:cNvSpPr txBox="1"/>
      </xdr:nvSpPr>
      <xdr:spPr>
        <a:xfrm>
          <a:off x="927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44467</xdr:rowOff>
    </xdr:from>
    <xdr:ext cx="405111" cy="259045"/>
    <xdr:sp macro="" textlink="">
      <xdr:nvSpPr>
        <xdr:cNvPr id="104" name="n_1mainValue【体育館・プール】&#10;有形固定資産減価償却率">
          <a:extLst>
            <a:ext uri="{FF2B5EF4-FFF2-40B4-BE49-F238E27FC236}">
              <a16:creationId xmlns:a16="http://schemas.microsoft.com/office/drawing/2014/main" id="{9DF5ECC9-F985-4D44-BCAE-98BECF3F33B2}"/>
            </a:ext>
          </a:extLst>
        </xdr:cNvPr>
        <xdr:cNvSpPr txBox="1"/>
      </xdr:nvSpPr>
      <xdr:spPr>
        <a:xfrm>
          <a:off x="35820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11810</xdr:rowOff>
    </xdr:from>
    <xdr:ext cx="405111" cy="259045"/>
    <xdr:sp macro="" textlink="">
      <xdr:nvSpPr>
        <xdr:cNvPr id="105" name="n_2mainValue【体育館・プール】&#10;有形固定資産減価償却率">
          <a:extLst>
            <a:ext uri="{FF2B5EF4-FFF2-40B4-BE49-F238E27FC236}">
              <a16:creationId xmlns:a16="http://schemas.microsoft.com/office/drawing/2014/main" id="{8290DBBE-73B2-412F-BFE4-A69C04FCF9F1}"/>
            </a:ext>
          </a:extLst>
        </xdr:cNvPr>
        <xdr:cNvSpPr txBox="1"/>
      </xdr:nvSpPr>
      <xdr:spPr>
        <a:xfrm>
          <a:off x="2705744" y="1029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153868</xdr:rowOff>
    </xdr:from>
    <xdr:ext cx="405111" cy="259045"/>
    <xdr:sp macro="" textlink="">
      <xdr:nvSpPr>
        <xdr:cNvPr id="106" name="n_3mainValue【体育館・プール】&#10;有形固定資産減価償却率">
          <a:extLst>
            <a:ext uri="{FF2B5EF4-FFF2-40B4-BE49-F238E27FC236}">
              <a16:creationId xmlns:a16="http://schemas.microsoft.com/office/drawing/2014/main" id="{F5A4BF0D-FD1D-4CA1-B09C-216F34EF4D27}"/>
            </a:ext>
          </a:extLst>
        </xdr:cNvPr>
        <xdr:cNvSpPr txBox="1"/>
      </xdr:nvSpPr>
      <xdr:spPr>
        <a:xfrm>
          <a:off x="1816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127743</xdr:rowOff>
    </xdr:from>
    <xdr:ext cx="405111" cy="259045"/>
    <xdr:sp macro="" textlink="">
      <xdr:nvSpPr>
        <xdr:cNvPr id="107" name="n_4mainValue【体育館・プール】&#10;有形固定資産減価償却率">
          <a:extLst>
            <a:ext uri="{FF2B5EF4-FFF2-40B4-BE49-F238E27FC236}">
              <a16:creationId xmlns:a16="http://schemas.microsoft.com/office/drawing/2014/main" id="{DCDB439F-87D2-4308-AF64-DEF6F2A8F59F}"/>
            </a:ext>
          </a:extLst>
        </xdr:cNvPr>
        <xdr:cNvSpPr txBox="1"/>
      </xdr:nvSpPr>
      <xdr:spPr>
        <a:xfrm>
          <a:off x="927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F58F5DC8-93FF-4357-BE3D-143A6181562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B2C3CFC6-3EF3-4798-B677-CC6EE4DC69B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22D4024C-F8EB-424A-9394-580392F28F6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08611FB-9848-43CD-810A-28EE384E0A6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B74163F1-DCD7-4FE4-A727-7FBA1EDB769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C7BA842E-B548-48EE-9032-962B153AAA8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27C2FA97-B95E-4F49-AF02-46DD729B6E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2DE6C0DF-212E-43E6-A42F-BEED38843A7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CBC9C814-DF25-4976-93B3-E736C907FD5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0D913B9-08F1-4195-8F9C-754BB6E72C3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1A7C1A63-1FA2-4A57-B7E2-4931A07CFD8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C7A0D51A-CD15-4BDB-B1EF-AE6F6BBD23A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9DE8E419-6FF4-4970-9AA0-A140129D8F1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6ED0B369-F5CE-4830-B739-8EA0216CEF1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27EC2889-CAFC-4ABF-B903-EEB029D447E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249B3F31-DED4-4DF0-8BA3-F05E6824207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5C311320-B389-47AB-B42D-5FE081D0CF8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8AD636CB-1D19-49FC-94D7-C53225F1179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6627432E-312E-497B-8B05-7A98EA5DD2E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E988AEA4-1ECC-48F7-B709-51AEB8322F8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9412CC9F-3BE9-42A1-BB95-DA535E3EA83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312D6F6-3600-437A-BCBE-E941C0AEE06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55D30375-EFC2-4100-BF14-FF92229DA4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31" name="直線コネクタ 130">
          <a:extLst>
            <a:ext uri="{FF2B5EF4-FFF2-40B4-BE49-F238E27FC236}">
              <a16:creationId xmlns:a16="http://schemas.microsoft.com/office/drawing/2014/main" id="{183EC6EF-ED66-4948-916C-4F8E3228883D}"/>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32" name="【体育館・プール】&#10;一人当たり面積最小値テキスト">
          <a:extLst>
            <a:ext uri="{FF2B5EF4-FFF2-40B4-BE49-F238E27FC236}">
              <a16:creationId xmlns:a16="http://schemas.microsoft.com/office/drawing/2014/main" id="{569A5985-1DF2-468C-8287-44A1220AB558}"/>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33" name="直線コネクタ 132">
          <a:extLst>
            <a:ext uri="{FF2B5EF4-FFF2-40B4-BE49-F238E27FC236}">
              <a16:creationId xmlns:a16="http://schemas.microsoft.com/office/drawing/2014/main" id="{D5AE0D8F-010B-401F-909F-667D082504EA}"/>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34" name="【体育館・プール】&#10;一人当たり面積最大値テキスト">
          <a:extLst>
            <a:ext uri="{FF2B5EF4-FFF2-40B4-BE49-F238E27FC236}">
              <a16:creationId xmlns:a16="http://schemas.microsoft.com/office/drawing/2014/main" id="{E199F5CE-738E-490F-9A7B-89B608A32C6F}"/>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35" name="直線コネクタ 134">
          <a:extLst>
            <a:ext uri="{FF2B5EF4-FFF2-40B4-BE49-F238E27FC236}">
              <a16:creationId xmlns:a16="http://schemas.microsoft.com/office/drawing/2014/main" id="{5D2294B4-07FC-4916-982D-0380577FBB50}"/>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136" name="【体育館・プール】&#10;一人当たり面積平均値テキスト">
          <a:extLst>
            <a:ext uri="{FF2B5EF4-FFF2-40B4-BE49-F238E27FC236}">
              <a16:creationId xmlns:a16="http://schemas.microsoft.com/office/drawing/2014/main" id="{BFC3F167-0959-44CD-9629-DA1A3AEC8654}"/>
            </a:ext>
          </a:extLst>
        </xdr:cNvPr>
        <xdr:cNvSpPr txBox="1"/>
      </xdr:nvSpPr>
      <xdr:spPr>
        <a:xfrm>
          <a:off x="1051560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7" name="フローチャート: 判断 136">
          <a:extLst>
            <a:ext uri="{FF2B5EF4-FFF2-40B4-BE49-F238E27FC236}">
              <a16:creationId xmlns:a16="http://schemas.microsoft.com/office/drawing/2014/main" id="{9220A480-3774-4DB7-A91F-336D5E41F849}"/>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8" name="フローチャート: 判断 137">
          <a:extLst>
            <a:ext uri="{FF2B5EF4-FFF2-40B4-BE49-F238E27FC236}">
              <a16:creationId xmlns:a16="http://schemas.microsoft.com/office/drawing/2014/main" id="{7A551384-D914-4F4E-9DCF-AEBD4CA27435}"/>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139" name="フローチャート: 判断 138">
          <a:extLst>
            <a:ext uri="{FF2B5EF4-FFF2-40B4-BE49-F238E27FC236}">
              <a16:creationId xmlns:a16="http://schemas.microsoft.com/office/drawing/2014/main" id="{10AE69BC-EB1E-4BF4-9666-0604CE60B3B2}"/>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140" name="フローチャート: 判断 139">
          <a:extLst>
            <a:ext uri="{FF2B5EF4-FFF2-40B4-BE49-F238E27FC236}">
              <a16:creationId xmlns:a16="http://schemas.microsoft.com/office/drawing/2014/main" id="{CBCA8943-1D3E-4858-AB28-B23D5CC7B9F1}"/>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141" name="フローチャート: 判断 140">
          <a:extLst>
            <a:ext uri="{FF2B5EF4-FFF2-40B4-BE49-F238E27FC236}">
              <a16:creationId xmlns:a16="http://schemas.microsoft.com/office/drawing/2014/main" id="{E5D3C274-3CB4-46D5-9752-C1736E8EC58D}"/>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65CB72F-1E83-4814-BBFB-8A77BB1F790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EE9BA74-29AF-4F9E-9846-9A894C09688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AC066C3-AA31-4EE4-A0A9-BC0532458A5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83ECEE7-FCB1-40F1-A040-8372242FFC7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C163BA58-0528-4018-B57F-81A8D6E4099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7874</xdr:rowOff>
    </xdr:from>
    <xdr:to>
      <xdr:col>55</xdr:col>
      <xdr:colOff>50800</xdr:colOff>
      <xdr:row>57</xdr:row>
      <xdr:rowOff>109474</xdr:rowOff>
    </xdr:to>
    <xdr:sp macro="" textlink="">
      <xdr:nvSpPr>
        <xdr:cNvPr id="147" name="楕円 146">
          <a:extLst>
            <a:ext uri="{FF2B5EF4-FFF2-40B4-BE49-F238E27FC236}">
              <a16:creationId xmlns:a16="http://schemas.microsoft.com/office/drawing/2014/main" id="{7682179F-8ECD-423E-B6A6-56A76C6B50DD}"/>
            </a:ext>
          </a:extLst>
        </xdr:cNvPr>
        <xdr:cNvSpPr/>
      </xdr:nvSpPr>
      <xdr:spPr>
        <a:xfrm>
          <a:off x="10426700" y="97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30751</xdr:rowOff>
    </xdr:from>
    <xdr:ext cx="469744" cy="259045"/>
    <xdr:sp macro="" textlink="">
      <xdr:nvSpPr>
        <xdr:cNvPr id="148" name="【体育館・プール】&#10;一人当たり面積該当値テキスト">
          <a:extLst>
            <a:ext uri="{FF2B5EF4-FFF2-40B4-BE49-F238E27FC236}">
              <a16:creationId xmlns:a16="http://schemas.microsoft.com/office/drawing/2014/main" id="{6C4E61F6-BCF8-4C43-831D-F72CBF20D9F6}"/>
            </a:ext>
          </a:extLst>
        </xdr:cNvPr>
        <xdr:cNvSpPr txBox="1"/>
      </xdr:nvSpPr>
      <xdr:spPr>
        <a:xfrm>
          <a:off x="10515600" y="963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36830</xdr:rowOff>
    </xdr:from>
    <xdr:to>
      <xdr:col>50</xdr:col>
      <xdr:colOff>165100</xdr:colOff>
      <xdr:row>57</xdr:row>
      <xdr:rowOff>138430</xdr:rowOff>
    </xdr:to>
    <xdr:sp macro="" textlink="">
      <xdr:nvSpPr>
        <xdr:cNvPr id="149" name="楕円 148">
          <a:extLst>
            <a:ext uri="{FF2B5EF4-FFF2-40B4-BE49-F238E27FC236}">
              <a16:creationId xmlns:a16="http://schemas.microsoft.com/office/drawing/2014/main" id="{7A524061-5887-4043-A130-3680E3458511}"/>
            </a:ext>
          </a:extLst>
        </xdr:cNvPr>
        <xdr:cNvSpPr/>
      </xdr:nvSpPr>
      <xdr:spPr>
        <a:xfrm>
          <a:off x="9588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58674</xdr:rowOff>
    </xdr:from>
    <xdr:to>
      <xdr:col>55</xdr:col>
      <xdr:colOff>0</xdr:colOff>
      <xdr:row>57</xdr:row>
      <xdr:rowOff>87630</xdr:rowOff>
    </xdr:to>
    <xdr:cxnSp macro="">
      <xdr:nvCxnSpPr>
        <xdr:cNvPr id="150" name="直線コネクタ 149">
          <a:extLst>
            <a:ext uri="{FF2B5EF4-FFF2-40B4-BE49-F238E27FC236}">
              <a16:creationId xmlns:a16="http://schemas.microsoft.com/office/drawing/2014/main" id="{42F873A6-D5D5-482C-B4C3-57CCB60E79B1}"/>
            </a:ext>
          </a:extLst>
        </xdr:cNvPr>
        <xdr:cNvCxnSpPr/>
      </xdr:nvCxnSpPr>
      <xdr:spPr>
        <a:xfrm flipV="1">
          <a:off x="9639300" y="983132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58166</xdr:rowOff>
    </xdr:from>
    <xdr:to>
      <xdr:col>46</xdr:col>
      <xdr:colOff>38100</xdr:colOff>
      <xdr:row>57</xdr:row>
      <xdr:rowOff>159766</xdr:rowOff>
    </xdr:to>
    <xdr:sp macro="" textlink="">
      <xdr:nvSpPr>
        <xdr:cNvPr id="151" name="楕円 150">
          <a:extLst>
            <a:ext uri="{FF2B5EF4-FFF2-40B4-BE49-F238E27FC236}">
              <a16:creationId xmlns:a16="http://schemas.microsoft.com/office/drawing/2014/main" id="{E7B240DD-4D47-40B0-AB14-2FD603035913}"/>
            </a:ext>
          </a:extLst>
        </xdr:cNvPr>
        <xdr:cNvSpPr/>
      </xdr:nvSpPr>
      <xdr:spPr>
        <a:xfrm>
          <a:off x="8699500" y="98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87630</xdr:rowOff>
    </xdr:from>
    <xdr:to>
      <xdr:col>50</xdr:col>
      <xdr:colOff>114300</xdr:colOff>
      <xdr:row>57</xdr:row>
      <xdr:rowOff>108966</xdr:rowOff>
    </xdr:to>
    <xdr:cxnSp macro="">
      <xdr:nvCxnSpPr>
        <xdr:cNvPr id="152" name="直線コネクタ 151">
          <a:extLst>
            <a:ext uri="{FF2B5EF4-FFF2-40B4-BE49-F238E27FC236}">
              <a16:creationId xmlns:a16="http://schemas.microsoft.com/office/drawing/2014/main" id="{E6C1BD01-881C-4F03-9195-2C90277689CB}"/>
            </a:ext>
          </a:extLst>
        </xdr:cNvPr>
        <xdr:cNvCxnSpPr/>
      </xdr:nvCxnSpPr>
      <xdr:spPr>
        <a:xfrm flipV="1">
          <a:off x="8750300" y="986028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93980</xdr:rowOff>
    </xdr:from>
    <xdr:to>
      <xdr:col>41</xdr:col>
      <xdr:colOff>101600</xdr:colOff>
      <xdr:row>58</xdr:row>
      <xdr:rowOff>24130</xdr:rowOff>
    </xdr:to>
    <xdr:sp macro="" textlink="">
      <xdr:nvSpPr>
        <xdr:cNvPr id="153" name="楕円 152">
          <a:extLst>
            <a:ext uri="{FF2B5EF4-FFF2-40B4-BE49-F238E27FC236}">
              <a16:creationId xmlns:a16="http://schemas.microsoft.com/office/drawing/2014/main" id="{8DEF766A-05CF-4224-BEBB-1CEE47FFAECA}"/>
            </a:ext>
          </a:extLst>
        </xdr:cNvPr>
        <xdr:cNvSpPr/>
      </xdr:nvSpPr>
      <xdr:spPr>
        <a:xfrm>
          <a:off x="7810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108966</xdr:rowOff>
    </xdr:from>
    <xdr:to>
      <xdr:col>45</xdr:col>
      <xdr:colOff>177800</xdr:colOff>
      <xdr:row>57</xdr:row>
      <xdr:rowOff>144780</xdr:rowOff>
    </xdr:to>
    <xdr:cxnSp macro="">
      <xdr:nvCxnSpPr>
        <xdr:cNvPr id="154" name="直線コネクタ 153">
          <a:extLst>
            <a:ext uri="{FF2B5EF4-FFF2-40B4-BE49-F238E27FC236}">
              <a16:creationId xmlns:a16="http://schemas.microsoft.com/office/drawing/2014/main" id="{C3674C74-78D5-4D74-99C8-98CA5696AED7}"/>
            </a:ext>
          </a:extLst>
        </xdr:cNvPr>
        <xdr:cNvCxnSpPr/>
      </xdr:nvCxnSpPr>
      <xdr:spPr>
        <a:xfrm flipV="1">
          <a:off x="7861300" y="9881616"/>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117602</xdr:rowOff>
    </xdr:from>
    <xdr:to>
      <xdr:col>36</xdr:col>
      <xdr:colOff>165100</xdr:colOff>
      <xdr:row>58</xdr:row>
      <xdr:rowOff>47752</xdr:rowOff>
    </xdr:to>
    <xdr:sp macro="" textlink="">
      <xdr:nvSpPr>
        <xdr:cNvPr id="155" name="楕円 154">
          <a:extLst>
            <a:ext uri="{FF2B5EF4-FFF2-40B4-BE49-F238E27FC236}">
              <a16:creationId xmlns:a16="http://schemas.microsoft.com/office/drawing/2014/main" id="{1FD25055-A628-4DEF-9D94-F5D8594BD9B4}"/>
            </a:ext>
          </a:extLst>
        </xdr:cNvPr>
        <xdr:cNvSpPr/>
      </xdr:nvSpPr>
      <xdr:spPr>
        <a:xfrm>
          <a:off x="6921500" y="989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144780</xdr:rowOff>
    </xdr:from>
    <xdr:to>
      <xdr:col>41</xdr:col>
      <xdr:colOff>50800</xdr:colOff>
      <xdr:row>57</xdr:row>
      <xdr:rowOff>168402</xdr:rowOff>
    </xdr:to>
    <xdr:cxnSp macro="">
      <xdr:nvCxnSpPr>
        <xdr:cNvPr id="156" name="直線コネクタ 155">
          <a:extLst>
            <a:ext uri="{FF2B5EF4-FFF2-40B4-BE49-F238E27FC236}">
              <a16:creationId xmlns:a16="http://schemas.microsoft.com/office/drawing/2014/main" id="{197809D0-BE24-40B4-BEFE-2E9823B6BBFB}"/>
            </a:ext>
          </a:extLst>
        </xdr:cNvPr>
        <xdr:cNvCxnSpPr/>
      </xdr:nvCxnSpPr>
      <xdr:spPr>
        <a:xfrm flipV="1">
          <a:off x="6972300" y="991743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157" name="n_1aveValue【体育館・プール】&#10;一人当たり面積">
          <a:extLst>
            <a:ext uri="{FF2B5EF4-FFF2-40B4-BE49-F238E27FC236}">
              <a16:creationId xmlns:a16="http://schemas.microsoft.com/office/drawing/2014/main" id="{B4AAFEC9-F8A7-46BF-BDCB-4A1E0F344BBE}"/>
            </a:ext>
          </a:extLst>
        </xdr:cNvPr>
        <xdr:cNvSpPr txBox="1"/>
      </xdr:nvSpPr>
      <xdr:spPr>
        <a:xfrm>
          <a:off x="93917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153179</xdr:rowOff>
    </xdr:from>
    <xdr:ext cx="469744" cy="259045"/>
    <xdr:sp macro="" textlink="">
      <xdr:nvSpPr>
        <xdr:cNvPr id="158" name="n_2aveValue【体育館・プール】&#10;一人当たり面積">
          <a:extLst>
            <a:ext uri="{FF2B5EF4-FFF2-40B4-BE49-F238E27FC236}">
              <a16:creationId xmlns:a16="http://schemas.microsoft.com/office/drawing/2014/main" id="{DC24F6B7-F621-400A-916D-8943B3B8397B}"/>
            </a:ext>
          </a:extLst>
        </xdr:cNvPr>
        <xdr:cNvSpPr txBox="1"/>
      </xdr:nvSpPr>
      <xdr:spPr>
        <a:xfrm>
          <a:off x="8515427" y="1061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21353</xdr:rowOff>
    </xdr:from>
    <xdr:ext cx="469744" cy="259045"/>
    <xdr:sp macro="" textlink="">
      <xdr:nvSpPr>
        <xdr:cNvPr id="159" name="n_3aveValue【体育館・プール】&#10;一人当たり面積">
          <a:extLst>
            <a:ext uri="{FF2B5EF4-FFF2-40B4-BE49-F238E27FC236}">
              <a16:creationId xmlns:a16="http://schemas.microsoft.com/office/drawing/2014/main" id="{90D90814-D5A9-41DB-BD5C-8BCE683082D6}"/>
            </a:ext>
          </a:extLst>
        </xdr:cNvPr>
        <xdr:cNvSpPr txBox="1"/>
      </xdr:nvSpPr>
      <xdr:spPr>
        <a:xfrm>
          <a:off x="7626427" y="1065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47261</xdr:rowOff>
    </xdr:from>
    <xdr:ext cx="469744" cy="259045"/>
    <xdr:sp macro="" textlink="">
      <xdr:nvSpPr>
        <xdr:cNvPr id="160" name="n_4aveValue【体育館・プール】&#10;一人当たり面積">
          <a:extLst>
            <a:ext uri="{FF2B5EF4-FFF2-40B4-BE49-F238E27FC236}">
              <a16:creationId xmlns:a16="http://schemas.microsoft.com/office/drawing/2014/main" id="{EB3CD077-01D4-4854-BDFC-5A1CF5EFE5B7}"/>
            </a:ext>
          </a:extLst>
        </xdr:cNvPr>
        <xdr:cNvSpPr txBox="1"/>
      </xdr:nvSpPr>
      <xdr:spPr>
        <a:xfrm>
          <a:off x="6737427" y="1067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154957</xdr:rowOff>
    </xdr:from>
    <xdr:ext cx="469744" cy="259045"/>
    <xdr:sp macro="" textlink="">
      <xdr:nvSpPr>
        <xdr:cNvPr id="161" name="n_1mainValue【体育館・プール】&#10;一人当たり面積">
          <a:extLst>
            <a:ext uri="{FF2B5EF4-FFF2-40B4-BE49-F238E27FC236}">
              <a16:creationId xmlns:a16="http://schemas.microsoft.com/office/drawing/2014/main" id="{74847DD5-24F9-4C64-812C-A8A57589915C}"/>
            </a:ext>
          </a:extLst>
        </xdr:cNvPr>
        <xdr:cNvSpPr txBox="1"/>
      </xdr:nvSpPr>
      <xdr:spPr>
        <a:xfrm>
          <a:off x="9391727" y="958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4843</xdr:rowOff>
    </xdr:from>
    <xdr:ext cx="469744" cy="259045"/>
    <xdr:sp macro="" textlink="">
      <xdr:nvSpPr>
        <xdr:cNvPr id="162" name="n_2mainValue【体育館・プール】&#10;一人当たり面積">
          <a:extLst>
            <a:ext uri="{FF2B5EF4-FFF2-40B4-BE49-F238E27FC236}">
              <a16:creationId xmlns:a16="http://schemas.microsoft.com/office/drawing/2014/main" id="{9DD20A68-56A6-48C8-87B3-A38DAAD9321C}"/>
            </a:ext>
          </a:extLst>
        </xdr:cNvPr>
        <xdr:cNvSpPr txBox="1"/>
      </xdr:nvSpPr>
      <xdr:spPr>
        <a:xfrm>
          <a:off x="8515427" y="960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40657</xdr:rowOff>
    </xdr:from>
    <xdr:ext cx="469744" cy="259045"/>
    <xdr:sp macro="" textlink="">
      <xdr:nvSpPr>
        <xdr:cNvPr id="163" name="n_3mainValue【体育館・プール】&#10;一人当たり面積">
          <a:extLst>
            <a:ext uri="{FF2B5EF4-FFF2-40B4-BE49-F238E27FC236}">
              <a16:creationId xmlns:a16="http://schemas.microsoft.com/office/drawing/2014/main" id="{41FE91CE-8885-4001-BE7B-91ABD853E112}"/>
            </a:ext>
          </a:extLst>
        </xdr:cNvPr>
        <xdr:cNvSpPr txBox="1"/>
      </xdr:nvSpPr>
      <xdr:spPr>
        <a:xfrm>
          <a:off x="7626427" y="964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64279</xdr:rowOff>
    </xdr:from>
    <xdr:ext cx="469744" cy="259045"/>
    <xdr:sp macro="" textlink="">
      <xdr:nvSpPr>
        <xdr:cNvPr id="164" name="n_4mainValue【体育館・プール】&#10;一人当たり面積">
          <a:extLst>
            <a:ext uri="{FF2B5EF4-FFF2-40B4-BE49-F238E27FC236}">
              <a16:creationId xmlns:a16="http://schemas.microsoft.com/office/drawing/2014/main" id="{BD526908-71DA-4CC9-8C1D-0A636FA99F2F}"/>
            </a:ext>
          </a:extLst>
        </xdr:cNvPr>
        <xdr:cNvSpPr txBox="1"/>
      </xdr:nvSpPr>
      <xdr:spPr>
        <a:xfrm>
          <a:off x="6737427" y="966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27ED4D4A-98DB-4D12-A27E-C3A6C6C0D9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553A2E68-12F1-4109-B517-AE8BCDDA40A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A9713EC2-2188-4682-AE12-5F57EF374FE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AC1123D0-B944-475F-904B-664104BBC15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6BD43E29-5C72-4637-A052-0F814F4B22C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2473A188-8B03-47D4-A417-08B3CCE996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3B91EA4-7C11-4C15-B9DB-C0F291A584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93EC609C-E336-48F2-81CB-B5814684CA5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7D14A1D8-897B-4F5D-B8DF-AF547CBFC75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B9CE786D-685A-45A2-B9F6-124AB4EAF9B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3E88C093-0606-48B3-88D4-4DEE489223D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609A05F2-C64C-4A74-A99C-63E390E1764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9F290255-D4CB-4F0D-91DF-D7B50EBD0B2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72BC2001-DD88-4738-9E01-E8D1579F516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701DAFFE-7556-40C5-A983-BB7D82B4F21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2A6929A4-9846-4152-88AE-62109676447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C93FBA5F-A998-4916-92DC-C6DF8549C9D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88E6DEE6-2833-476D-A0BE-4F77E4F1357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EDA68308-BE06-4045-99FA-DCEAD06C280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8CB5286D-8611-4BA1-8A90-46F2B57402A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EF8D3D17-2E0F-4C94-AA8D-4CF056DD680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A1672C38-BB73-4411-98B1-5CA767CA49B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69E78261-B93B-4871-84DE-2AA2338554C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76890D97-BE38-46B2-865E-8BD79998A27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7D5C8DAE-A0EB-491A-BB7D-9D0BD95B39D5}"/>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44EA9ED5-F15C-4D5F-807D-6EEFB50490C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E6DE615C-05BC-4B3C-AA69-95A55798F3D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68E35022-FE2E-48A6-892F-B652D152C999}"/>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93" name="直線コネクタ 192">
          <a:extLst>
            <a:ext uri="{FF2B5EF4-FFF2-40B4-BE49-F238E27FC236}">
              <a16:creationId xmlns:a16="http://schemas.microsoft.com/office/drawing/2014/main" id="{AEB8F3CB-CAD5-406E-A2FC-FA2D612E1016}"/>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A4E083E2-F7EF-4BDE-A637-93673D55CC9E}"/>
            </a:ext>
          </a:extLst>
        </xdr:cNvPr>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195" name="フローチャート: 判断 194">
          <a:extLst>
            <a:ext uri="{FF2B5EF4-FFF2-40B4-BE49-F238E27FC236}">
              <a16:creationId xmlns:a16="http://schemas.microsoft.com/office/drawing/2014/main" id="{91E50E60-44FA-4117-8F14-149ADFCD11B7}"/>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196" name="フローチャート: 判断 195">
          <a:extLst>
            <a:ext uri="{FF2B5EF4-FFF2-40B4-BE49-F238E27FC236}">
              <a16:creationId xmlns:a16="http://schemas.microsoft.com/office/drawing/2014/main" id="{2ED5E454-483E-4ECC-B7DB-AC70306EA783}"/>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197" name="フローチャート: 判断 196">
          <a:extLst>
            <a:ext uri="{FF2B5EF4-FFF2-40B4-BE49-F238E27FC236}">
              <a16:creationId xmlns:a16="http://schemas.microsoft.com/office/drawing/2014/main" id="{421F039E-5218-4D4F-BE80-26B92C09CF04}"/>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198" name="フローチャート: 判断 197">
          <a:extLst>
            <a:ext uri="{FF2B5EF4-FFF2-40B4-BE49-F238E27FC236}">
              <a16:creationId xmlns:a16="http://schemas.microsoft.com/office/drawing/2014/main" id="{82D0D9FB-B1BD-40F7-BD68-3B76C5181DF4}"/>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199" name="フローチャート: 判断 198">
          <a:extLst>
            <a:ext uri="{FF2B5EF4-FFF2-40B4-BE49-F238E27FC236}">
              <a16:creationId xmlns:a16="http://schemas.microsoft.com/office/drawing/2014/main" id="{D7D2F922-EBAE-4D70-8AD4-356F22109682}"/>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4E614B67-A7F2-444F-A6A1-670E4C8713C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6A511B5-9481-496A-A6B1-785375DD4B0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8E018BA-4281-444F-861D-0CFC000231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5A8A20FB-83E2-49CB-9040-7D14415FBF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4B2ABA09-694F-4198-BBA8-3955729D51F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205" name="楕円 204">
          <a:extLst>
            <a:ext uri="{FF2B5EF4-FFF2-40B4-BE49-F238E27FC236}">
              <a16:creationId xmlns:a16="http://schemas.microsoft.com/office/drawing/2014/main" id="{A67E1A16-225E-4C8D-8420-1C4028B138AB}"/>
            </a:ext>
          </a:extLst>
        </xdr:cNvPr>
        <xdr:cNvSpPr/>
      </xdr:nvSpPr>
      <xdr:spPr>
        <a:xfrm>
          <a:off x="45847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32402</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C8251FE7-587D-4BFF-99F1-9E8DA05FE46F}"/>
            </a:ext>
          </a:extLst>
        </xdr:cNvPr>
        <xdr:cNvSpPr txBox="1"/>
      </xdr:nvSpPr>
      <xdr:spPr>
        <a:xfrm>
          <a:off x="4673600"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170180</xdr:rowOff>
    </xdr:from>
    <xdr:to>
      <xdr:col>20</xdr:col>
      <xdr:colOff>38100</xdr:colOff>
      <xdr:row>82</xdr:row>
      <xdr:rowOff>100330</xdr:rowOff>
    </xdr:to>
    <xdr:sp macro="" textlink="">
      <xdr:nvSpPr>
        <xdr:cNvPr id="207" name="楕円 206">
          <a:extLst>
            <a:ext uri="{FF2B5EF4-FFF2-40B4-BE49-F238E27FC236}">
              <a16:creationId xmlns:a16="http://schemas.microsoft.com/office/drawing/2014/main" id="{EAD6512A-EB42-4693-BD49-947CF80B753C}"/>
            </a:ext>
          </a:extLst>
        </xdr:cNvPr>
        <xdr:cNvSpPr/>
      </xdr:nvSpPr>
      <xdr:spPr>
        <a:xfrm>
          <a:off x="3746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82</xdr:row>
      <xdr:rowOff>104775</xdr:rowOff>
    </xdr:to>
    <xdr:cxnSp macro="">
      <xdr:nvCxnSpPr>
        <xdr:cNvPr id="208" name="直線コネクタ 207">
          <a:extLst>
            <a:ext uri="{FF2B5EF4-FFF2-40B4-BE49-F238E27FC236}">
              <a16:creationId xmlns:a16="http://schemas.microsoft.com/office/drawing/2014/main" id="{2E542922-BCBE-45FB-AF10-F92447AD2287}"/>
            </a:ext>
          </a:extLst>
        </xdr:cNvPr>
        <xdr:cNvCxnSpPr/>
      </xdr:nvCxnSpPr>
      <xdr:spPr>
        <a:xfrm>
          <a:off x="3797300" y="1410843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145414</xdr:rowOff>
    </xdr:from>
    <xdr:to>
      <xdr:col>15</xdr:col>
      <xdr:colOff>101600</xdr:colOff>
      <xdr:row>82</xdr:row>
      <xdr:rowOff>75564</xdr:rowOff>
    </xdr:to>
    <xdr:sp macro="" textlink="">
      <xdr:nvSpPr>
        <xdr:cNvPr id="209" name="楕円 208">
          <a:extLst>
            <a:ext uri="{FF2B5EF4-FFF2-40B4-BE49-F238E27FC236}">
              <a16:creationId xmlns:a16="http://schemas.microsoft.com/office/drawing/2014/main" id="{B9F57736-D240-4EFD-841D-9EE9830604BA}"/>
            </a:ext>
          </a:extLst>
        </xdr:cNvPr>
        <xdr:cNvSpPr/>
      </xdr:nvSpPr>
      <xdr:spPr>
        <a:xfrm>
          <a:off x="2857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24764</xdr:rowOff>
    </xdr:from>
    <xdr:to>
      <xdr:col>19</xdr:col>
      <xdr:colOff>177800</xdr:colOff>
      <xdr:row>82</xdr:row>
      <xdr:rowOff>49530</xdr:rowOff>
    </xdr:to>
    <xdr:cxnSp macro="">
      <xdr:nvCxnSpPr>
        <xdr:cNvPr id="210" name="直線コネクタ 209">
          <a:extLst>
            <a:ext uri="{FF2B5EF4-FFF2-40B4-BE49-F238E27FC236}">
              <a16:creationId xmlns:a16="http://schemas.microsoft.com/office/drawing/2014/main" id="{76A5DBE6-202E-46B7-8471-8719E97915E9}"/>
            </a:ext>
          </a:extLst>
        </xdr:cNvPr>
        <xdr:cNvCxnSpPr/>
      </xdr:nvCxnSpPr>
      <xdr:spPr>
        <a:xfrm>
          <a:off x="2908300" y="140836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11" name="楕円 210">
          <a:extLst>
            <a:ext uri="{FF2B5EF4-FFF2-40B4-BE49-F238E27FC236}">
              <a16:creationId xmlns:a16="http://schemas.microsoft.com/office/drawing/2014/main" id="{5D97BBBD-1F5D-43AD-B7A4-665013AA684F}"/>
            </a:ext>
          </a:extLst>
        </xdr:cNvPr>
        <xdr:cNvSpPr/>
      </xdr:nvSpPr>
      <xdr:spPr>
        <a:xfrm>
          <a:off x="1968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156211</xdr:rowOff>
    </xdr:from>
    <xdr:to>
      <xdr:col>15</xdr:col>
      <xdr:colOff>50800</xdr:colOff>
      <xdr:row>82</xdr:row>
      <xdr:rowOff>24764</xdr:rowOff>
    </xdr:to>
    <xdr:cxnSp macro="">
      <xdr:nvCxnSpPr>
        <xdr:cNvPr id="212" name="直線コネクタ 211">
          <a:extLst>
            <a:ext uri="{FF2B5EF4-FFF2-40B4-BE49-F238E27FC236}">
              <a16:creationId xmlns:a16="http://schemas.microsoft.com/office/drawing/2014/main" id="{B0520EE4-9C2F-4E12-A828-9B48EA13976E}"/>
            </a:ext>
          </a:extLst>
        </xdr:cNvPr>
        <xdr:cNvCxnSpPr/>
      </xdr:nvCxnSpPr>
      <xdr:spPr>
        <a:xfrm>
          <a:off x="2019300" y="140436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132080</xdr:rowOff>
    </xdr:from>
    <xdr:to>
      <xdr:col>6</xdr:col>
      <xdr:colOff>38100</xdr:colOff>
      <xdr:row>82</xdr:row>
      <xdr:rowOff>62230</xdr:rowOff>
    </xdr:to>
    <xdr:sp macro="" textlink="">
      <xdr:nvSpPr>
        <xdr:cNvPr id="213" name="楕円 212">
          <a:extLst>
            <a:ext uri="{FF2B5EF4-FFF2-40B4-BE49-F238E27FC236}">
              <a16:creationId xmlns:a16="http://schemas.microsoft.com/office/drawing/2014/main" id="{E0CFF4CA-0FF4-4755-8F21-3F1170414539}"/>
            </a:ext>
          </a:extLst>
        </xdr:cNvPr>
        <xdr:cNvSpPr/>
      </xdr:nvSpPr>
      <xdr:spPr>
        <a:xfrm>
          <a:off x="1079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156211</xdr:rowOff>
    </xdr:from>
    <xdr:to>
      <xdr:col>10</xdr:col>
      <xdr:colOff>114300</xdr:colOff>
      <xdr:row>82</xdr:row>
      <xdr:rowOff>11430</xdr:rowOff>
    </xdr:to>
    <xdr:cxnSp macro="">
      <xdr:nvCxnSpPr>
        <xdr:cNvPr id="214" name="直線コネクタ 213">
          <a:extLst>
            <a:ext uri="{FF2B5EF4-FFF2-40B4-BE49-F238E27FC236}">
              <a16:creationId xmlns:a16="http://schemas.microsoft.com/office/drawing/2014/main" id="{BE54DC6E-3B10-42DB-8EA1-C28476E90AD7}"/>
            </a:ext>
          </a:extLst>
        </xdr:cNvPr>
        <xdr:cNvCxnSpPr/>
      </xdr:nvCxnSpPr>
      <xdr:spPr>
        <a:xfrm flipV="1">
          <a:off x="1130300" y="140436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215" name="n_1aveValue【福祉施設】&#10;有形固定資産減価償却率">
          <a:extLst>
            <a:ext uri="{FF2B5EF4-FFF2-40B4-BE49-F238E27FC236}">
              <a16:creationId xmlns:a16="http://schemas.microsoft.com/office/drawing/2014/main" id="{67FD49AD-D889-4E0D-B922-D562D4B708F5}"/>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16" name="n_2aveValue【福祉施設】&#10;有形固定資産減価償却率">
          <a:extLst>
            <a:ext uri="{FF2B5EF4-FFF2-40B4-BE49-F238E27FC236}">
              <a16:creationId xmlns:a16="http://schemas.microsoft.com/office/drawing/2014/main" id="{65FEF860-31D2-4184-962D-9FC48B8CCE91}"/>
            </a:ext>
          </a:extLst>
        </xdr:cNvPr>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55263</xdr:rowOff>
    </xdr:from>
    <xdr:ext cx="405111" cy="259045"/>
    <xdr:sp macro="" textlink="">
      <xdr:nvSpPr>
        <xdr:cNvPr id="217" name="n_3aveValue【福祉施設】&#10;有形固定資産減価償却率">
          <a:extLst>
            <a:ext uri="{FF2B5EF4-FFF2-40B4-BE49-F238E27FC236}">
              <a16:creationId xmlns:a16="http://schemas.microsoft.com/office/drawing/2014/main" id="{973D7B2D-2E55-4D49-8382-828C86213C65}"/>
            </a:ext>
          </a:extLst>
        </xdr:cNvPr>
        <xdr:cNvSpPr txBox="1"/>
      </xdr:nvSpPr>
      <xdr:spPr>
        <a:xfrm>
          <a:off x="1816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218" name="n_4aveValue【福祉施設】&#10;有形固定資産減価償却率">
          <a:extLst>
            <a:ext uri="{FF2B5EF4-FFF2-40B4-BE49-F238E27FC236}">
              <a16:creationId xmlns:a16="http://schemas.microsoft.com/office/drawing/2014/main" id="{5AB23A57-9C5D-4EB8-8C6E-59C042AD702A}"/>
            </a:ext>
          </a:extLst>
        </xdr:cNvPr>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91457</xdr:rowOff>
    </xdr:from>
    <xdr:ext cx="405111" cy="259045"/>
    <xdr:sp macro="" textlink="">
      <xdr:nvSpPr>
        <xdr:cNvPr id="219" name="n_1mainValue【福祉施設】&#10;有形固定資産減価償却率">
          <a:extLst>
            <a:ext uri="{FF2B5EF4-FFF2-40B4-BE49-F238E27FC236}">
              <a16:creationId xmlns:a16="http://schemas.microsoft.com/office/drawing/2014/main" id="{45BD41F3-16D7-43D8-A76F-1CD9389539CA}"/>
            </a:ext>
          </a:extLst>
        </xdr:cNvPr>
        <xdr:cNvSpPr txBox="1"/>
      </xdr:nvSpPr>
      <xdr:spPr>
        <a:xfrm>
          <a:off x="35820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220" name="n_2mainValue【福祉施設】&#10;有形固定資産減価償却率">
          <a:extLst>
            <a:ext uri="{FF2B5EF4-FFF2-40B4-BE49-F238E27FC236}">
              <a16:creationId xmlns:a16="http://schemas.microsoft.com/office/drawing/2014/main" id="{F51EC4CB-DEEB-4693-B138-A558FDD1AE09}"/>
            </a:ext>
          </a:extLst>
        </xdr:cNvPr>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221" name="n_3mainValue【福祉施設】&#10;有形固定資産減価償却率">
          <a:extLst>
            <a:ext uri="{FF2B5EF4-FFF2-40B4-BE49-F238E27FC236}">
              <a16:creationId xmlns:a16="http://schemas.microsoft.com/office/drawing/2014/main" id="{7FB203AB-E4A4-479D-A3C2-26B13A2AB154}"/>
            </a:ext>
          </a:extLst>
        </xdr:cNvPr>
        <xdr:cNvSpPr txBox="1"/>
      </xdr:nvSpPr>
      <xdr:spPr>
        <a:xfrm>
          <a:off x="1816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222" name="n_4mainValue【福祉施設】&#10;有形固定資産減価償却率">
          <a:extLst>
            <a:ext uri="{FF2B5EF4-FFF2-40B4-BE49-F238E27FC236}">
              <a16:creationId xmlns:a16="http://schemas.microsoft.com/office/drawing/2014/main" id="{1C157FEA-573F-44F0-A02A-2454D4291D3C}"/>
            </a:ext>
          </a:extLst>
        </xdr:cNvPr>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88218388-EE59-41DD-86F6-2814DC6067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97F45736-0C67-402E-A1F5-5581964F404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99CAE96D-960A-42A8-80DD-8DFC70DB469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E81CBA23-3E71-4959-A9F0-3A4FFBFA576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9F98E010-99B5-452C-BAAB-0515292A209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2169B1DB-FEB6-44D5-AC77-1BF816BFA8F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62CDAF02-A25A-461A-AA80-22E956730B4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9C894FF1-6258-43F5-A652-B6035233C72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BD37722E-C594-4716-B019-BA4B9C1D094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442DD6E7-D678-4A9E-A669-5199C9C278D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D8284F59-1394-4DD9-AE32-D60ECDCD9AF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C18305B3-A89F-4D1C-B899-DB6FECE10453}"/>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2EE98CE4-2480-4F3A-A19C-A2A7B71354E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8EEC496A-9169-44E7-B07A-95F422D7DB0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40F8CB03-A179-421A-8CCE-17971174D4D3}"/>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CE08A481-C7B9-4451-8787-80F544274B29}"/>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D62D678C-29D7-41B8-A894-6C6808DD6BF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A6E9599A-127A-4107-8432-C8952095FFD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31CA5F09-DF89-42FA-A872-88C95EFD4B9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406BB3EE-6B05-4535-98EA-75448DD7CF4A}"/>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072CC542-B39F-44BA-89DB-B5CD9F006919}"/>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9F691293-20F5-4B93-B1DD-5471CE8BD3AE}"/>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245" name="【福祉施設】&#10;一人当たり面積最大値テキスト">
          <a:extLst>
            <a:ext uri="{FF2B5EF4-FFF2-40B4-BE49-F238E27FC236}">
              <a16:creationId xmlns:a16="http://schemas.microsoft.com/office/drawing/2014/main" id="{68E37CD4-047A-4E7B-A458-A2E071C2567D}"/>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246" name="直線コネクタ 245">
          <a:extLst>
            <a:ext uri="{FF2B5EF4-FFF2-40B4-BE49-F238E27FC236}">
              <a16:creationId xmlns:a16="http://schemas.microsoft.com/office/drawing/2014/main" id="{0E9A8BC7-E5B5-4553-8733-72223438721C}"/>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247" name="【福祉施設】&#10;一人当たり面積平均値テキスト">
          <a:extLst>
            <a:ext uri="{FF2B5EF4-FFF2-40B4-BE49-F238E27FC236}">
              <a16:creationId xmlns:a16="http://schemas.microsoft.com/office/drawing/2014/main" id="{412E5280-3014-41C3-8070-0A9D7BB128A3}"/>
            </a:ext>
          </a:extLst>
        </xdr:cNvPr>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48" name="フローチャート: 判断 247">
          <a:extLst>
            <a:ext uri="{FF2B5EF4-FFF2-40B4-BE49-F238E27FC236}">
              <a16:creationId xmlns:a16="http://schemas.microsoft.com/office/drawing/2014/main" id="{CC332074-FC18-4066-ADB6-993265E3FCD2}"/>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249" name="フローチャート: 判断 248">
          <a:extLst>
            <a:ext uri="{FF2B5EF4-FFF2-40B4-BE49-F238E27FC236}">
              <a16:creationId xmlns:a16="http://schemas.microsoft.com/office/drawing/2014/main" id="{A14F5183-F21F-4944-B7B3-18D3F5239601}"/>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250" name="フローチャート: 判断 249">
          <a:extLst>
            <a:ext uri="{FF2B5EF4-FFF2-40B4-BE49-F238E27FC236}">
              <a16:creationId xmlns:a16="http://schemas.microsoft.com/office/drawing/2014/main" id="{C82219ED-89AA-4FFC-B2EF-15008A45B28A}"/>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251" name="フローチャート: 判断 250">
          <a:extLst>
            <a:ext uri="{FF2B5EF4-FFF2-40B4-BE49-F238E27FC236}">
              <a16:creationId xmlns:a16="http://schemas.microsoft.com/office/drawing/2014/main" id="{0FB88021-D0C4-479A-986A-1D508D780077}"/>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252" name="フローチャート: 判断 251">
          <a:extLst>
            <a:ext uri="{FF2B5EF4-FFF2-40B4-BE49-F238E27FC236}">
              <a16:creationId xmlns:a16="http://schemas.microsoft.com/office/drawing/2014/main" id="{23E1A3DC-5CBC-469B-990B-B11D4049DC72}"/>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739CBC71-863F-406F-867D-B0C29149281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FB913ECB-239C-4E61-A6CA-BE9FE79A38F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46C6B10-4389-4E1D-A14B-D89B1A247C0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6A54D64-F26B-4F1F-9AC6-93AB8C392AF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7EAC61C5-FDF3-4FEE-B4E0-FBD5C90CD79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15303</xdr:rowOff>
    </xdr:from>
    <xdr:to>
      <xdr:col>55</xdr:col>
      <xdr:colOff>50800</xdr:colOff>
      <xdr:row>84</xdr:row>
      <xdr:rowOff>116903</xdr:rowOff>
    </xdr:to>
    <xdr:sp macro="" textlink="">
      <xdr:nvSpPr>
        <xdr:cNvPr id="258" name="楕円 257">
          <a:extLst>
            <a:ext uri="{FF2B5EF4-FFF2-40B4-BE49-F238E27FC236}">
              <a16:creationId xmlns:a16="http://schemas.microsoft.com/office/drawing/2014/main" id="{7A3103AD-1C13-44AA-B65A-1F8AE45F8A3F}"/>
            </a:ext>
          </a:extLst>
        </xdr:cNvPr>
        <xdr:cNvSpPr/>
      </xdr:nvSpPr>
      <xdr:spPr>
        <a:xfrm>
          <a:off x="10426700" y="1441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165180</xdr:rowOff>
    </xdr:from>
    <xdr:ext cx="469744" cy="259045"/>
    <xdr:sp macro="" textlink="">
      <xdr:nvSpPr>
        <xdr:cNvPr id="259" name="【福祉施設】&#10;一人当たり面積該当値テキスト">
          <a:extLst>
            <a:ext uri="{FF2B5EF4-FFF2-40B4-BE49-F238E27FC236}">
              <a16:creationId xmlns:a16="http://schemas.microsoft.com/office/drawing/2014/main" id="{05EDD206-8812-40E0-952E-FF6EC7D0834D}"/>
            </a:ext>
          </a:extLst>
        </xdr:cNvPr>
        <xdr:cNvSpPr txBox="1"/>
      </xdr:nvSpPr>
      <xdr:spPr>
        <a:xfrm>
          <a:off x="10515600" y="1439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19875</xdr:rowOff>
    </xdr:from>
    <xdr:to>
      <xdr:col>50</xdr:col>
      <xdr:colOff>165100</xdr:colOff>
      <xdr:row>84</xdr:row>
      <xdr:rowOff>121475</xdr:rowOff>
    </xdr:to>
    <xdr:sp macro="" textlink="">
      <xdr:nvSpPr>
        <xdr:cNvPr id="260" name="楕円 259">
          <a:extLst>
            <a:ext uri="{FF2B5EF4-FFF2-40B4-BE49-F238E27FC236}">
              <a16:creationId xmlns:a16="http://schemas.microsoft.com/office/drawing/2014/main" id="{D6E0A926-F3F7-460B-A9F9-F40236FD5D30}"/>
            </a:ext>
          </a:extLst>
        </xdr:cNvPr>
        <xdr:cNvSpPr/>
      </xdr:nvSpPr>
      <xdr:spPr>
        <a:xfrm>
          <a:off x="9588500" y="144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66103</xdr:rowOff>
    </xdr:from>
    <xdr:to>
      <xdr:col>55</xdr:col>
      <xdr:colOff>0</xdr:colOff>
      <xdr:row>84</xdr:row>
      <xdr:rowOff>70675</xdr:rowOff>
    </xdr:to>
    <xdr:cxnSp macro="">
      <xdr:nvCxnSpPr>
        <xdr:cNvPr id="261" name="直線コネクタ 260">
          <a:extLst>
            <a:ext uri="{FF2B5EF4-FFF2-40B4-BE49-F238E27FC236}">
              <a16:creationId xmlns:a16="http://schemas.microsoft.com/office/drawing/2014/main" id="{C482BC45-50F8-44A9-8D0D-4F38338F9A8F}"/>
            </a:ext>
          </a:extLst>
        </xdr:cNvPr>
        <xdr:cNvCxnSpPr/>
      </xdr:nvCxnSpPr>
      <xdr:spPr>
        <a:xfrm flipV="1">
          <a:off x="9639300" y="1446790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23876</xdr:rowOff>
    </xdr:from>
    <xdr:to>
      <xdr:col>46</xdr:col>
      <xdr:colOff>38100</xdr:colOff>
      <xdr:row>84</xdr:row>
      <xdr:rowOff>125476</xdr:rowOff>
    </xdr:to>
    <xdr:sp macro="" textlink="">
      <xdr:nvSpPr>
        <xdr:cNvPr id="262" name="楕円 261">
          <a:extLst>
            <a:ext uri="{FF2B5EF4-FFF2-40B4-BE49-F238E27FC236}">
              <a16:creationId xmlns:a16="http://schemas.microsoft.com/office/drawing/2014/main" id="{C6838F7C-98EB-4DD2-BD3B-B48D04BF47B0}"/>
            </a:ext>
          </a:extLst>
        </xdr:cNvPr>
        <xdr:cNvSpPr/>
      </xdr:nvSpPr>
      <xdr:spPr>
        <a:xfrm>
          <a:off x="8699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70675</xdr:rowOff>
    </xdr:from>
    <xdr:to>
      <xdr:col>50</xdr:col>
      <xdr:colOff>114300</xdr:colOff>
      <xdr:row>84</xdr:row>
      <xdr:rowOff>74676</xdr:rowOff>
    </xdr:to>
    <xdr:cxnSp macro="">
      <xdr:nvCxnSpPr>
        <xdr:cNvPr id="263" name="直線コネクタ 262">
          <a:extLst>
            <a:ext uri="{FF2B5EF4-FFF2-40B4-BE49-F238E27FC236}">
              <a16:creationId xmlns:a16="http://schemas.microsoft.com/office/drawing/2014/main" id="{A4B60C88-1337-4985-ADD7-E9D08247F21B}"/>
            </a:ext>
          </a:extLst>
        </xdr:cNvPr>
        <xdr:cNvCxnSpPr/>
      </xdr:nvCxnSpPr>
      <xdr:spPr>
        <a:xfrm flipV="1">
          <a:off x="8750300" y="14472475"/>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29590</xdr:rowOff>
    </xdr:from>
    <xdr:to>
      <xdr:col>41</xdr:col>
      <xdr:colOff>101600</xdr:colOff>
      <xdr:row>84</xdr:row>
      <xdr:rowOff>131190</xdr:rowOff>
    </xdr:to>
    <xdr:sp macro="" textlink="">
      <xdr:nvSpPr>
        <xdr:cNvPr id="264" name="楕円 263">
          <a:extLst>
            <a:ext uri="{FF2B5EF4-FFF2-40B4-BE49-F238E27FC236}">
              <a16:creationId xmlns:a16="http://schemas.microsoft.com/office/drawing/2014/main" id="{4123C058-5FD3-4230-AF7D-DD4C00678D01}"/>
            </a:ext>
          </a:extLst>
        </xdr:cNvPr>
        <xdr:cNvSpPr/>
      </xdr:nvSpPr>
      <xdr:spPr>
        <a:xfrm>
          <a:off x="7810500" y="1443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74676</xdr:rowOff>
    </xdr:from>
    <xdr:to>
      <xdr:col>45</xdr:col>
      <xdr:colOff>177800</xdr:colOff>
      <xdr:row>84</xdr:row>
      <xdr:rowOff>80390</xdr:rowOff>
    </xdr:to>
    <xdr:cxnSp macro="">
      <xdr:nvCxnSpPr>
        <xdr:cNvPr id="265" name="直線コネクタ 264">
          <a:extLst>
            <a:ext uri="{FF2B5EF4-FFF2-40B4-BE49-F238E27FC236}">
              <a16:creationId xmlns:a16="http://schemas.microsoft.com/office/drawing/2014/main" id="{014CAD32-D85A-424C-973C-0664F068F157}"/>
            </a:ext>
          </a:extLst>
        </xdr:cNvPr>
        <xdr:cNvCxnSpPr/>
      </xdr:nvCxnSpPr>
      <xdr:spPr>
        <a:xfrm flipV="1">
          <a:off x="7861300" y="1447647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27305</xdr:rowOff>
    </xdr:from>
    <xdr:to>
      <xdr:col>36</xdr:col>
      <xdr:colOff>165100</xdr:colOff>
      <xdr:row>83</xdr:row>
      <xdr:rowOff>128905</xdr:rowOff>
    </xdr:to>
    <xdr:sp macro="" textlink="">
      <xdr:nvSpPr>
        <xdr:cNvPr id="266" name="楕円 265">
          <a:extLst>
            <a:ext uri="{FF2B5EF4-FFF2-40B4-BE49-F238E27FC236}">
              <a16:creationId xmlns:a16="http://schemas.microsoft.com/office/drawing/2014/main" id="{2D5AF655-852A-4B5A-99FD-77CAD77E2730}"/>
            </a:ext>
          </a:extLst>
        </xdr:cNvPr>
        <xdr:cNvSpPr/>
      </xdr:nvSpPr>
      <xdr:spPr>
        <a:xfrm>
          <a:off x="6921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78105</xdr:rowOff>
    </xdr:from>
    <xdr:to>
      <xdr:col>41</xdr:col>
      <xdr:colOff>50800</xdr:colOff>
      <xdr:row>84</xdr:row>
      <xdr:rowOff>80390</xdr:rowOff>
    </xdr:to>
    <xdr:cxnSp macro="">
      <xdr:nvCxnSpPr>
        <xdr:cNvPr id="267" name="直線コネクタ 266">
          <a:extLst>
            <a:ext uri="{FF2B5EF4-FFF2-40B4-BE49-F238E27FC236}">
              <a16:creationId xmlns:a16="http://schemas.microsoft.com/office/drawing/2014/main" id="{131788EE-41A3-42F4-BCDE-C1C3A3884B54}"/>
            </a:ext>
          </a:extLst>
        </xdr:cNvPr>
        <xdr:cNvCxnSpPr/>
      </xdr:nvCxnSpPr>
      <xdr:spPr>
        <a:xfrm>
          <a:off x="6972300" y="14308455"/>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268" name="n_1aveValue【福祉施設】&#10;一人当たり面積">
          <a:extLst>
            <a:ext uri="{FF2B5EF4-FFF2-40B4-BE49-F238E27FC236}">
              <a16:creationId xmlns:a16="http://schemas.microsoft.com/office/drawing/2014/main" id="{340E374E-063F-4B3C-969A-9AA5B6A7B24B}"/>
            </a:ext>
          </a:extLst>
        </xdr:cNvPr>
        <xdr:cNvSpPr txBox="1"/>
      </xdr:nvSpPr>
      <xdr:spPr>
        <a:xfrm>
          <a:off x="9391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269" name="n_2aveValue【福祉施設】&#10;一人当たり面積">
          <a:extLst>
            <a:ext uri="{FF2B5EF4-FFF2-40B4-BE49-F238E27FC236}">
              <a16:creationId xmlns:a16="http://schemas.microsoft.com/office/drawing/2014/main" id="{70E14386-AD63-4291-92B7-6B042A99431B}"/>
            </a:ext>
          </a:extLst>
        </xdr:cNvPr>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100283</xdr:rowOff>
    </xdr:from>
    <xdr:ext cx="469744" cy="259045"/>
    <xdr:sp macro="" textlink="">
      <xdr:nvSpPr>
        <xdr:cNvPr id="270" name="n_3aveValue【福祉施設】&#10;一人当たり面積">
          <a:extLst>
            <a:ext uri="{FF2B5EF4-FFF2-40B4-BE49-F238E27FC236}">
              <a16:creationId xmlns:a16="http://schemas.microsoft.com/office/drawing/2014/main" id="{6879138A-02D8-41A1-8E15-0C37D165743D}"/>
            </a:ext>
          </a:extLst>
        </xdr:cNvPr>
        <xdr:cNvSpPr txBox="1"/>
      </xdr:nvSpPr>
      <xdr:spPr>
        <a:xfrm>
          <a:off x="7626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89171</xdr:rowOff>
    </xdr:from>
    <xdr:ext cx="469744" cy="259045"/>
    <xdr:sp macro="" textlink="">
      <xdr:nvSpPr>
        <xdr:cNvPr id="271" name="n_4aveValue【福祉施設】&#10;一人当たり面積">
          <a:extLst>
            <a:ext uri="{FF2B5EF4-FFF2-40B4-BE49-F238E27FC236}">
              <a16:creationId xmlns:a16="http://schemas.microsoft.com/office/drawing/2014/main" id="{4C740674-4608-43C0-9FE3-14A1D62F64AB}"/>
            </a:ext>
          </a:extLst>
        </xdr:cNvPr>
        <xdr:cNvSpPr txBox="1"/>
      </xdr:nvSpPr>
      <xdr:spPr>
        <a:xfrm>
          <a:off x="6737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112602</xdr:rowOff>
    </xdr:from>
    <xdr:ext cx="469744" cy="259045"/>
    <xdr:sp macro="" textlink="">
      <xdr:nvSpPr>
        <xdr:cNvPr id="272" name="n_1mainValue【福祉施設】&#10;一人当たり面積">
          <a:extLst>
            <a:ext uri="{FF2B5EF4-FFF2-40B4-BE49-F238E27FC236}">
              <a16:creationId xmlns:a16="http://schemas.microsoft.com/office/drawing/2014/main" id="{0FDBF34A-F946-4FC5-9D33-EEF73B5B4531}"/>
            </a:ext>
          </a:extLst>
        </xdr:cNvPr>
        <xdr:cNvSpPr txBox="1"/>
      </xdr:nvSpPr>
      <xdr:spPr>
        <a:xfrm>
          <a:off x="9391727" y="1451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116603</xdr:rowOff>
    </xdr:from>
    <xdr:ext cx="469744" cy="259045"/>
    <xdr:sp macro="" textlink="">
      <xdr:nvSpPr>
        <xdr:cNvPr id="273" name="n_2mainValue【福祉施設】&#10;一人当たり面積">
          <a:extLst>
            <a:ext uri="{FF2B5EF4-FFF2-40B4-BE49-F238E27FC236}">
              <a16:creationId xmlns:a16="http://schemas.microsoft.com/office/drawing/2014/main" id="{0781AE46-C5F0-4F49-8A5A-A511EFA3BDD4}"/>
            </a:ext>
          </a:extLst>
        </xdr:cNvPr>
        <xdr:cNvSpPr txBox="1"/>
      </xdr:nvSpPr>
      <xdr:spPr>
        <a:xfrm>
          <a:off x="8515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122317</xdr:rowOff>
    </xdr:from>
    <xdr:ext cx="469744" cy="259045"/>
    <xdr:sp macro="" textlink="">
      <xdr:nvSpPr>
        <xdr:cNvPr id="274" name="n_3mainValue【福祉施設】&#10;一人当たり面積">
          <a:extLst>
            <a:ext uri="{FF2B5EF4-FFF2-40B4-BE49-F238E27FC236}">
              <a16:creationId xmlns:a16="http://schemas.microsoft.com/office/drawing/2014/main" id="{3434A19E-AF7D-483A-AFA1-9F3359DED12F}"/>
            </a:ext>
          </a:extLst>
        </xdr:cNvPr>
        <xdr:cNvSpPr txBox="1"/>
      </xdr:nvSpPr>
      <xdr:spPr>
        <a:xfrm>
          <a:off x="7626427" y="1452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145432</xdr:rowOff>
    </xdr:from>
    <xdr:ext cx="469744" cy="259045"/>
    <xdr:sp macro="" textlink="">
      <xdr:nvSpPr>
        <xdr:cNvPr id="275" name="n_4mainValue【福祉施設】&#10;一人当たり面積">
          <a:extLst>
            <a:ext uri="{FF2B5EF4-FFF2-40B4-BE49-F238E27FC236}">
              <a16:creationId xmlns:a16="http://schemas.microsoft.com/office/drawing/2014/main" id="{042852D7-A81D-4C3C-8FDC-373C24656BE2}"/>
            </a:ext>
          </a:extLst>
        </xdr:cNvPr>
        <xdr:cNvSpPr txBox="1"/>
      </xdr:nvSpPr>
      <xdr:spPr>
        <a:xfrm>
          <a:off x="6737427" y="1403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1C70F292-DD6C-4792-BB8E-A77821C56D2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A5488D36-B0EF-4EC1-98E7-6B9D35B37DE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94737E1D-9E06-4334-813B-0D41D11F7ED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D16A9116-3B62-45C1-BEBB-8E602A4C27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7A82DBCC-161A-4837-A7EC-DFC10AE23A9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CB2FF261-C548-48E0-A467-4B0B3308E72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57A8500E-0BAD-4DDB-94C4-9B42D88EF29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969DA1B8-BBCA-4B73-9761-7775C6C3CE4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A3E00DAB-D80C-4CD3-AC89-A311183121F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F6CFE5C0-CD7C-41FC-936C-CEB6A9F435E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39F77D39-4C2E-4C62-834D-9AA136C048F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2C9F6538-1E0E-49DE-9890-37EF0E0E561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E1D7EDC1-B754-4BE2-9099-AEB264B0B55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14EA8E7-4388-427D-BD9E-74BC1EB7AB3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49F39FA0-1C01-4BB8-87B8-12AF126A39F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5B8562CF-C477-4C25-8676-56DD018F066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D2703C3A-2369-4C30-8E3E-12606863C58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31E56BD0-75CC-4DA0-A12E-6377D8C9CA5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55E76707-32F0-4651-BE0D-007BCFCA5BC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7FE557B8-1B6E-4D2B-A549-A01C3E72A4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12AC2BF5-1846-4EEA-A2C2-615766B20DC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13624898-B471-4BDA-B90B-ECFEDAB9010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85D2B830-A633-4B6E-957B-1730E8E0489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4B34E75C-DAC9-4B11-954A-BE7266BCE62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EC31CC34-9DE2-40A7-B830-FA18B37C7C7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9A3E2287-08C6-4C8C-880F-2F652CA1A3D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64039218-B51F-4737-A4AC-878392CE1EF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40029201-4D67-42E1-93B0-85386846AC2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B2517CB7-59FB-474A-9F1B-AD93BEF84DD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21592D7B-D7A8-4669-822F-041EEB66E06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B4BE2426-3448-460F-BA34-56EE7B1CC01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BA43499C-AB5E-42BC-819E-F02505B2C30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763F2014-1AB9-4498-AC74-40392CDC86C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401B1005-73E4-4B32-89E3-E5F3FFC360E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D2BAD203-2146-47B1-8AE3-01B1E0C7E2B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41B45105-AEE6-4F5C-834D-BFA9BDD9F64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3241CF4C-8893-40C4-936F-081C941E287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90982B8B-115C-487E-BBE3-6BF023E0DA5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BA00DF2E-B39A-4564-B031-6E723DB6ED6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423C8026-2410-4C1B-8654-8AEC7861938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3E1E3BF9-125A-487B-A32F-F21A92BAD711}"/>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D835198A-3FFE-4A29-A49C-055844AA6D8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BE4C57C5-B1C7-4EA4-BD08-7F5276BDA04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325DEC84-069F-45D0-89E6-32ABDB325C29}"/>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0" name="直線コネクタ 319">
          <a:extLst>
            <a:ext uri="{FF2B5EF4-FFF2-40B4-BE49-F238E27FC236}">
              <a16:creationId xmlns:a16="http://schemas.microsoft.com/office/drawing/2014/main" id="{29379E9A-5312-4903-BF02-C58654702004}"/>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167657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944A85C1-48EB-48ED-9461-40F2E79010A6}"/>
            </a:ext>
          </a:extLst>
        </xdr:cNvPr>
        <xdr:cNvSpPr txBox="1"/>
      </xdr:nvSpPr>
      <xdr:spPr>
        <a:xfrm>
          <a:off x="16357600" y="651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322" name="フローチャート: 判断 321">
          <a:extLst>
            <a:ext uri="{FF2B5EF4-FFF2-40B4-BE49-F238E27FC236}">
              <a16:creationId xmlns:a16="http://schemas.microsoft.com/office/drawing/2014/main" id="{B95EE2D0-235A-44E3-B508-2F3B97B50184}"/>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323" name="フローチャート: 判断 322">
          <a:extLst>
            <a:ext uri="{FF2B5EF4-FFF2-40B4-BE49-F238E27FC236}">
              <a16:creationId xmlns:a16="http://schemas.microsoft.com/office/drawing/2014/main" id="{9F4AAF90-EB26-44C8-8929-5E92B64BA3B1}"/>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324" name="フローチャート: 判断 323">
          <a:extLst>
            <a:ext uri="{FF2B5EF4-FFF2-40B4-BE49-F238E27FC236}">
              <a16:creationId xmlns:a16="http://schemas.microsoft.com/office/drawing/2014/main" id="{DBAD7773-568F-40DA-9295-4A953E4AB629}"/>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325" name="フローチャート: 判断 324">
          <a:extLst>
            <a:ext uri="{FF2B5EF4-FFF2-40B4-BE49-F238E27FC236}">
              <a16:creationId xmlns:a16="http://schemas.microsoft.com/office/drawing/2014/main" id="{89662C3E-2BF8-49EC-8DE7-445E02DA2812}"/>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326" name="フローチャート: 判断 325">
          <a:extLst>
            <a:ext uri="{FF2B5EF4-FFF2-40B4-BE49-F238E27FC236}">
              <a16:creationId xmlns:a16="http://schemas.microsoft.com/office/drawing/2014/main" id="{BB683DD8-D2E2-4A01-93B2-EC073BC545C4}"/>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ACFFC8D8-4AA0-4AB4-BD61-06EAE5F7D7A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2CDD78FA-D8F9-4B88-A249-CD6E5659BAB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E17AD360-9C7B-456B-A60F-71E2A1D3EC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D9EC2BE8-F508-460B-B48A-602ACF34F53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9EB99D89-5E30-4FE3-836A-0DDA46188E2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166370</xdr:rowOff>
    </xdr:from>
    <xdr:to>
      <xdr:col>85</xdr:col>
      <xdr:colOff>177800</xdr:colOff>
      <xdr:row>38</xdr:row>
      <xdr:rowOff>96520</xdr:rowOff>
    </xdr:to>
    <xdr:sp macro="" textlink="">
      <xdr:nvSpPr>
        <xdr:cNvPr id="332" name="楕円 331">
          <a:extLst>
            <a:ext uri="{FF2B5EF4-FFF2-40B4-BE49-F238E27FC236}">
              <a16:creationId xmlns:a16="http://schemas.microsoft.com/office/drawing/2014/main" id="{90F0A460-4C19-4052-AD2E-7B89D2FCB1CF}"/>
            </a:ext>
          </a:extLst>
        </xdr:cNvPr>
        <xdr:cNvSpPr/>
      </xdr:nvSpPr>
      <xdr:spPr>
        <a:xfrm>
          <a:off x="16268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17797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A3C5D548-0940-4C82-9E1D-7E5FA3D56E2C}"/>
            </a:ext>
          </a:extLst>
        </xdr:cNvPr>
        <xdr:cNvSpPr txBox="1"/>
      </xdr:nvSpPr>
      <xdr:spPr>
        <a:xfrm>
          <a:off x="16357600"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84455</xdr:rowOff>
    </xdr:from>
    <xdr:to>
      <xdr:col>81</xdr:col>
      <xdr:colOff>101600</xdr:colOff>
      <xdr:row>37</xdr:row>
      <xdr:rowOff>14605</xdr:rowOff>
    </xdr:to>
    <xdr:sp macro="" textlink="">
      <xdr:nvSpPr>
        <xdr:cNvPr id="334" name="楕円 333">
          <a:extLst>
            <a:ext uri="{FF2B5EF4-FFF2-40B4-BE49-F238E27FC236}">
              <a16:creationId xmlns:a16="http://schemas.microsoft.com/office/drawing/2014/main" id="{0A43C27D-A97A-4AD0-AC63-0F97C233CF87}"/>
            </a:ext>
          </a:extLst>
        </xdr:cNvPr>
        <xdr:cNvSpPr/>
      </xdr:nvSpPr>
      <xdr:spPr>
        <a:xfrm>
          <a:off x="15430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135255</xdr:rowOff>
    </xdr:from>
    <xdr:to>
      <xdr:col>85</xdr:col>
      <xdr:colOff>127000</xdr:colOff>
      <xdr:row>38</xdr:row>
      <xdr:rowOff>45720</xdr:rowOff>
    </xdr:to>
    <xdr:cxnSp macro="">
      <xdr:nvCxnSpPr>
        <xdr:cNvPr id="335" name="直線コネクタ 334">
          <a:extLst>
            <a:ext uri="{FF2B5EF4-FFF2-40B4-BE49-F238E27FC236}">
              <a16:creationId xmlns:a16="http://schemas.microsoft.com/office/drawing/2014/main" id="{3B3B1918-8DEB-422F-97EC-0578356F69D0}"/>
            </a:ext>
          </a:extLst>
        </xdr:cNvPr>
        <xdr:cNvCxnSpPr/>
      </xdr:nvCxnSpPr>
      <xdr:spPr>
        <a:xfrm>
          <a:off x="15481300" y="6307455"/>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50165</xdr:rowOff>
    </xdr:from>
    <xdr:to>
      <xdr:col>76</xdr:col>
      <xdr:colOff>165100</xdr:colOff>
      <xdr:row>36</xdr:row>
      <xdr:rowOff>151765</xdr:rowOff>
    </xdr:to>
    <xdr:sp macro="" textlink="">
      <xdr:nvSpPr>
        <xdr:cNvPr id="336" name="楕円 335">
          <a:extLst>
            <a:ext uri="{FF2B5EF4-FFF2-40B4-BE49-F238E27FC236}">
              <a16:creationId xmlns:a16="http://schemas.microsoft.com/office/drawing/2014/main" id="{93A4C1C5-BB58-4D86-99A6-8BF1393C77EB}"/>
            </a:ext>
          </a:extLst>
        </xdr:cNvPr>
        <xdr:cNvSpPr/>
      </xdr:nvSpPr>
      <xdr:spPr>
        <a:xfrm>
          <a:off x="14541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100965</xdr:rowOff>
    </xdr:from>
    <xdr:to>
      <xdr:col>81</xdr:col>
      <xdr:colOff>50800</xdr:colOff>
      <xdr:row>36</xdr:row>
      <xdr:rowOff>135255</xdr:rowOff>
    </xdr:to>
    <xdr:cxnSp macro="">
      <xdr:nvCxnSpPr>
        <xdr:cNvPr id="337" name="直線コネクタ 336">
          <a:extLst>
            <a:ext uri="{FF2B5EF4-FFF2-40B4-BE49-F238E27FC236}">
              <a16:creationId xmlns:a16="http://schemas.microsoft.com/office/drawing/2014/main" id="{377C3A2C-EEA8-4562-AE20-3644FE154A71}"/>
            </a:ext>
          </a:extLst>
        </xdr:cNvPr>
        <xdr:cNvCxnSpPr/>
      </xdr:nvCxnSpPr>
      <xdr:spPr>
        <a:xfrm>
          <a:off x="14592300" y="62731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145415</xdr:rowOff>
    </xdr:from>
    <xdr:to>
      <xdr:col>72</xdr:col>
      <xdr:colOff>38100</xdr:colOff>
      <xdr:row>36</xdr:row>
      <xdr:rowOff>75565</xdr:rowOff>
    </xdr:to>
    <xdr:sp macro="" textlink="">
      <xdr:nvSpPr>
        <xdr:cNvPr id="338" name="楕円 337">
          <a:extLst>
            <a:ext uri="{FF2B5EF4-FFF2-40B4-BE49-F238E27FC236}">
              <a16:creationId xmlns:a16="http://schemas.microsoft.com/office/drawing/2014/main" id="{1F5627E1-CEFC-499D-BEDA-7221415FE248}"/>
            </a:ext>
          </a:extLst>
        </xdr:cNvPr>
        <xdr:cNvSpPr/>
      </xdr:nvSpPr>
      <xdr:spPr>
        <a:xfrm>
          <a:off x="13652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24765</xdr:rowOff>
    </xdr:from>
    <xdr:to>
      <xdr:col>76</xdr:col>
      <xdr:colOff>114300</xdr:colOff>
      <xdr:row>36</xdr:row>
      <xdr:rowOff>100965</xdr:rowOff>
    </xdr:to>
    <xdr:cxnSp macro="">
      <xdr:nvCxnSpPr>
        <xdr:cNvPr id="339" name="直線コネクタ 338">
          <a:extLst>
            <a:ext uri="{FF2B5EF4-FFF2-40B4-BE49-F238E27FC236}">
              <a16:creationId xmlns:a16="http://schemas.microsoft.com/office/drawing/2014/main" id="{D9D1DC3F-75AA-421B-B41B-423F91B6D829}"/>
            </a:ext>
          </a:extLst>
        </xdr:cNvPr>
        <xdr:cNvCxnSpPr/>
      </xdr:nvCxnSpPr>
      <xdr:spPr>
        <a:xfrm>
          <a:off x="13703300" y="619696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19685</xdr:rowOff>
    </xdr:from>
    <xdr:to>
      <xdr:col>67</xdr:col>
      <xdr:colOff>101600</xdr:colOff>
      <xdr:row>36</xdr:row>
      <xdr:rowOff>121285</xdr:rowOff>
    </xdr:to>
    <xdr:sp macro="" textlink="">
      <xdr:nvSpPr>
        <xdr:cNvPr id="340" name="楕円 339">
          <a:extLst>
            <a:ext uri="{FF2B5EF4-FFF2-40B4-BE49-F238E27FC236}">
              <a16:creationId xmlns:a16="http://schemas.microsoft.com/office/drawing/2014/main" id="{B5D45213-DFDB-434D-9D0C-AADC723AB232}"/>
            </a:ext>
          </a:extLst>
        </xdr:cNvPr>
        <xdr:cNvSpPr/>
      </xdr:nvSpPr>
      <xdr:spPr>
        <a:xfrm>
          <a:off x="12763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24765</xdr:rowOff>
    </xdr:from>
    <xdr:to>
      <xdr:col>71</xdr:col>
      <xdr:colOff>177800</xdr:colOff>
      <xdr:row>36</xdr:row>
      <xdr:rowOff>70485</xdr:rowOff>
    </xdr:to>
    <xdr:cxnSp macro="">
      <xdr:nvCxnSpPr>
        <xdr:cNvPr id="341" name="直線コネクタ 340">
          <a:extLst>
            <a:ext uri="{FF2B5EF4-FFF2-40B4-BE49-F238E27FC236}">
              <a16:creationId xmlns:a16="http://schemas.microsoft.com/office/drawing/2014/main" id="{363C22F1-10AA-459F-9021-073E6929F2B2}"/>
            </a:ext>
          </a:extLst>
        </xdr:cNvPr>
        <xdr:cNvCxnSpPr/>
      </xdr:nvCxnSpPr>
      <xdr:spPr>
        <a:xfrm flipV="1">
          <a:off x="12814300" y="61969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51452</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99D0F04C-A335-4C07-BA0B-72F399BC74DE}"/>
            </a:ext>
          </a:extLst>
        </xdr:cNvPr>
        <xdr:cNvSpPr txBox="1"/>
      </xdr:nvSpPr>
      <xdr:spPr>
        <a:xfrm>
          <a:off x="15266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20972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F84268F4-ACC3-47E9-AF44-F5EDCF45265E}"/>
            </a:ext>
          </a:extLst>
        </xdr:cNvPr>
        <xdr:cNvSpPr txBox="1"/>
      </xdr:nvSpPr>
      <xdr:spPr>
        <a:xfrm>
          <a:off x="14389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C1E26043-9C29-4D4D-8C97-A310D4DEE6DB}"/>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52B06E4E-5884-4CC4-81D7-967C08082C30}"/>
            </a:ext>
          </a:extLst>
        </xdr:cNvPr>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31132</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24ACCE63-BD83-4F09-91F4-F011A46CBFAE}"/>
            </a:ext>
          </a:extLst>
        </xdr:cNvPr>
        <xdr:cNvSpPr txBox="1"/>
      </xdr:nvSpPr>
      <xdr:spPr>
        <a:xfrm>
          <a:off x="152660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168292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F214430B-69D0-42D5-9549-12378CCABBAE}"/>
            </a:ext>
          </a:extLst>
        </xdr:cNvPr>
        <xdr:cNvSpPr txBox="1"/>
      </xdr:nvSpPr>
      <xdr:spPr>
        <a:xfrm>
          <a:off x="14389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92092</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CC4A7246-D7B9-434A-8CE5-9EAEC6B3A777}"/>
            </a:ext>
          </a:extLst>
        </xdr:cNvPr>
        <xdr:cNvSpPr txBox="1"/>
      </xdr:nvSpPr>
      <xdr:spPr>
        <a:xfrm>
          <a:off x="135007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137812</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23A2E4F1-2BD0-41C5-AB94-FE431289A1A9}"/>
            </a:ext>
          </a:extLst>
        </xdr:cNvPr>
        <xdr:cNvSpPr txBox="1"/>
      </xdr:nvSpPr>
      <xdr:spPr>
        <a:xfrm>
          <a:off x="12611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F02732D6-DC7F-4DBD-AD2A-9B8B2B03A89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A5D53F03-9B5C-4A4A-96CA-08C9508CDAE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8AAB33E6-F8DF-44CA-86A6-8923EB3368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4D8CC351-C7D2-4786-BF99-59CCA7041CB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2DE38139-0DFF-4F8C-B693-865230A0F2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3D743BE6-44FA-483C-A57B-D32291BE8B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67D9BCC2-4CE8-4073-B380-0026D72A2D3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EA6512B0-5B8B-465D-AA0E-6393F09304F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42275658-B4B2-4D47-9074-D8348E31973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48DB5D28-F0D4-4D5D-9FBA-21868F4A5F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EE15F956-B268-401C-BDCE-1EFC6652E8A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a:extLst>
            <a:ext uri="{FF2B5EF4-FFF2-40B4-BE49-F238E27FC236}">
              <a16:creationId xmlns:a16="http://schemas.microsoft.com/office/drawing/2014/main" id="{FAD21A26-FF24-4A3B-AFFD-84B98D9D2E7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D8B5D101-0BAA-4956-B802-EF2E744FC9F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a:extLst>
            <a:ext uri="{FF2B5EF4-FFF2-40B4-BE49-F238E27FC236}">
              <a16:creationId xmlns:a16="http://schemas.microsoft.com/office/drawing/2014/main" id="{D8B165A3-4DAC-47E3-B5A1-A1980A0F28E7}"/>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E0E7334A-21F7-4DD5-929F-89D2429109E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a:extLst>
            <a:ext uri="{FF2B5EF4-FFF2-40B4-BE49-F238E27FC236}">
              <a16:creationId xmlns:a16="http://schemas.microsoft.com/office/drawing/2014/main" id="{AAF227B7-81F6-4C45-9938-2C9A709592D2}"/>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EC926BE1-1468-4AE0-B32D-647BCA88581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a:extLst>
            <a:ext uri="{FF2B5EF4-FFF2-40B4-BE49-F238E27FC236}">
              <a16:creationId xmlns:a16="http://schemas.microsoft.com/office/drawing/2014/main" id="{DBB5A41E-CAD8-4C85-88C0-D110A3442AA3}"/>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985421B8-C435-45A4-8DA9-8F9661BD6DC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a:extLst>
            <a:ext uri="{FF2B5EF4-FFF2-40B4-BE49-F238E27FC236}">
              <a16:creationId xmlns:a16="http://schemas.microsoft.com/office/drawing/2014/main" id="{1E6BAD76-F739-41BE-AE7E-D860572D23C4}"/>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29453E3B-AB76-4316-84D6-75C3781CFB3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a:extLst>
            <a:ext uri="{FF2B5EF4-FFF2-40B4-BE49-F238E27FC236}">
              <a16:creationId xmlns:a16="http://schemas.microsoft.com/office/drawing/2014/main" id="{971C29B4-30C4-46FC-AECB-1F483939E935}"/>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1F443D3B-488B-4878-9457-7398DF21A2D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D5BFD955-75D7-47E2-A6D8-FAC826BF496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8289DB48-F12E-4FB0-BF7D-B37117054E3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375" name="直線コネクタ 374">
          <a:extLst>
            <a:ext uri="{FF2B5EF4-FFF2-40B4-BE49-F238E27FC236}">
              <a16:creationId xmlns:a16="http://schemas.microsoft.com/office/drawing/2014/main" id="{4AA4B3C0-77A9-4052-B857-22ABD5DB8512}"/>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177AE286-8D7A-4CB3-92B9-E677BE9FD13C}"/>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377" name="直線コネクタ 376">
          <a:extLst>
            <a:ext uri="{FF2B5EF4-FFF2-40B4-BE49-F238E27FC236}">
              <a16:creationId xmlns:a16="http://schemas.microsoft.com/office/drawing/2014/main" id="{9C4DBC90-E438-4B36-81F1-614577D15A79}"/>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CC4E4EE7-8070-43BF-96C4-0E76CBAA7F52}"/>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379" name="直線コネクタ 378">
          <a:extLst>
            <a:ext uri="{FF2B5EF4-FFF2-40B4-BE49-F238E27FC236}">
              <a16:creationId xmlns:a16="http://schemas.microsoft.com/office/drawing/2014/main" id="{536E875E-DE63-4B46-91A4-7770F9A47736}"/>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31096</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429DD859-BF74-4C96-826E-41424542E19C}"/>
            </a:ext>
          </a:extLst>
        </xdr:cNvPr>
        <xdr:cNvSpPr txBox="1"/>
      </xdr:nvSpPr>
      <xdr:spPr>
        <a:xfrm>
          <a:off x="22199600" y="6717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381" name="フローチャート: 判断 380">
          <a:extLst>
            <a:ext uri="{FF2B5EF4-FFF2-40B4-BE49-F238E27FC236}">
              <a16:creationId xmlns:a16="http://schemas.microsoft.com/office/drawing/2014/main" id="{6222E73C-4BAA-4B0E-91C7-BEF2B73687BF}"/>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382" name="フローチャート: 判断 381">
          <a:extLst>
            <a:ext uri="{FF2B5EF4-FFF2-40B4-BE49-F238E27FC236}">
              <a16:creationId xmlns:a16="http://schemas.microsoft.com/office/drawing/2014/main" id="{738527FB-953C-4FDC-B6B8-DC645AAE039D}"/>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383" name="フローチャート: 判断 382">
          <a:extLst>
            <a:ext uri="{FF2B5EF4-FFF2-40B4-BE49-F238E27FC236}">
              <a16:creationId xmlns:a16="http://schemas.microsoft.com/office/drawing/2014/main" id="{5C485650-9FC0-4663-9A7C-9E46BB453CD5}"/>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384" name="フローチャート: 判断 383">
          <a:extLst>
            <a:ext uri="{FF2B5EF4-FFF2-40B4-BE49-F238E27FC236}">
              <a16:creationId xmlns:a16="http://schemas.microsoft.com/office/drawing/2014/main" id="{D0C720CF-2081-4902-B9A3-4FE2CCAD3660}"/>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385" name="フローチャート: 判断 384">
          <a:extLst>
            <a:ext uri="{FF2B5EF4-FFF2-40B4-BE49-F238E27FC236}">
              <a16:creationId xmlns:a16="http://schemas.microsoft.com/office/drawing/2014/main" id="{2E768AFA-4D90-4982-A936-33E0ED1ED9F6}"/>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5729F57E-8064-40F3-8CDB-1D53098DF5A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E083DE2-5BE1-48AE-964C-C6CDFF311F1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155FBDB6-4152-42FC-9577-A010CF71B4F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2EC42FC8-2204-48C4-85FB-0293847B29A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60A22784-8CEF-4B5C-8029-6C104992B92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170999</xdr:rowOff>
    </xdr:from>
    <xdr:to>
      <xdr:col>116</xdr:col>
      <xdr:colOff>114300</xdr:colOff>
      <xdr:row>38</xdr:row>
      <xdr:rowOff>101149</xdr:rowOff>
    </xdr:to>
    <xdr:sp macro="" textlink="">
      <xdr:nvSpPr>
        <xdr:cNvPr id="391" name="楕円 390">
          <a:extLst>
            <a:ext uri="{FF2B5EF4-FFF2-40B4-BE49-F238E27FC236}">
              <a16:creationId xmlns:a16="http://schemas.microsoft.com/office/drawing/2014/main" id="{17063FB2-C8B2-4A66-8929-5D0353F4EE37}"/>
            </a:ext>
          </a:extLst>
        </xdr:cNvPr>
        <xdr:cNvSpPr/>
      </xdr:nvSpPr>
      <xdr:spPr>
        <a:xfrm>
          <a:off x="22110700" y="65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22425</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C0F933AF-1335-47BA-9F30-430DF1DC046C}"/>
            </a:ext>
          </a:extLst>
        </xdr:cNvPr>
        <xdr:cNvSpPr txBox="1"/>
      </xdr:nvSpPr>
      <xdr:spPr>
        <a:xfrm>
          <a:off x="22199600" y="636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160111</xdr:rowOff>
    </xdr:from>
    <xdr:to>
      <xdr:col>112</xdr:col>
      <xdr:colOff>38100</xdr:colOff>
      <xdr:row>37</xdr:row>
      <xdr:rowOff>90261</xdr:rowOff>
    </xdr:to>
    <xdr:sp macro="" textlink="">
      <xdr:nvSpPr>
        <xdr:cNvPr id="393" name="楕円 392">
          <a:extLst>
            <a:ext uri="{FF2B5EF4-FFF2-40B4-BE49-F238E27FC236}">
              <a16:creationId xmlns:a16="http://schemas.microsoft.com/office/drawing/2014/main" id="{42E884A9-65CE-40ED-BBC6-6858C183B79C}"/>
            </a:ext>
          </a:extLst>
        </xdr:cNvPr>
        <xdr:cNvSpPr/>
      </xdr:nvSpPr>
      <xdr:spPr>
        <a:xfrm>
          <a:off x="21272500" y="633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39461</xdr:rowOff>
    </xdr:from>
    <xdr:to>
      <xdr:col>116</xdr:col>
      <xdr:colOff>63500</xdr:colOff>
      <xdr:row>38</xdr:row>
      <xdr:rowOff>50349</xdr:rowOff>
    </xdr:to>
    <xdr:cxnSp macro="">
      <xdr:nvCxnSpPr>
        <xdr:cNvPr id="394" name="直線コネクタ 393">
          <a:extLst>
            <a:ext uri="{FF2B5EF4-FFF2-40B4-BE49-F238E27FC236}">
              <a16:creationId xmlns:a16="http://schemas.microsoft.com/office/drawing/2014/main" id="{3A1BB01A-17D3-4A2A-AA0F-6829F51365CD}"/>
            </a:ext>
          </a:extLst>
        </xdr:cNvPr>
        <xdr:cNvCxnSpPr/>
      </xdr:nvCxnSpPr>
      <xdr:spPr>
        <a:xfrm>
          <a:off x="21323300" y="6383111"/>
          <a:ext cx="838200" cy="18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162015</xdr:rowOff>
    </xdr:from>
    <xdr:to>
      <xdr:col>107</xdr:col>
      <xdr:colOff>101600</xdr:colOff>
      <xdr:row>37</xdr:row>
      <xdr:rowOff>92165</xdr:rowOff>
    </xdr:to>
    <xdr:sp macro="" textlink="">
      <xdr:nvSpPr>
        <xdr:cNvPr id="395" name="楕円 394">
          <a:extLst>
            <a:ext uri="{FF2B5EF4-FFF2-40B4-BE49-F238E27FC236}">
              <a16:creationId xmlns:a16="http://schemas.microsoft.com/office/drawing/2014/main" id="{6F7D9EC8-0340-4BF5-A142-AA852405D21F}"/>
            </a:ext>
          </a:extLst>
        </xdr:cNvPr>
        <xdr:cNvSpPr/>
      </xdr:nvSpPr>
      <xdr:spPr>
        <a:xfrm>
          <a:off x="20383500" y="63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39461</xdr:rowOff>
    </xdr:from>
    <xdr:to>
      <xdr:col>111</xdr:col>
      <xdr:colOff>177800</xdr:colOff>
      <xdr:row>37</xdr:row>
      <xdr:rowOff>41365</xdr:rowOff>
    </xdr:to>
    <xdr:cxnSp macro="">
      <xdr:nvCxnSpPr>
        <xdr:cNvPr id="396" name="直線コネクタ 395">
          <a:extLst>
            <a:ext uri="{FF2B5EF4-FFF2-40B4-BE49-F238E27FC236}">
              <a16:creationId xmlns:a16="http://schemas.microsoft.com/office/drawing/2014/main" id="{847E0FFC-EC6A-4959-92B0-244E8C2B9495}"/>
            </a:ext>
          </a:extLst>
        </xdr:cNvPr>
        <xdr:cNvCxnSpPr/>
      </xdr:nvCxnSpPr>
      <xdr:spPr>
        <a:xfrm flipV="1">
          <a:off x="20434300" y="6383111"/>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169630</xdr:rowOff>
    </xdr:from>
    <xdr:to>
      <xdr:col>102</xdr:col>
      <xdr:colOff>165100</xdr:colOff>
      <xdr:row>37</xdr:row>
      <xdr:rowOff>99780</xdr:rowOff>
    </xdr:to>
    <xdr:sp macro="" textlink="">
      <xdr:nvSpPr>
        <xdr:cNvPr id="397" name="楕円 396">
          <a:extLst>
            <a:ext uri="{FF2B5EF4-FFF2-40B4-BE49-F238E27FC236}">
              <a16:creationId xmlns:a16="http://schemas.microsoft.com/office/drawing/2014/main" id="{E0D0652B-4E07-4F84-9651-33AF50193D6A}"/>
            </a:ext>
          </a:extLst>
        </xdr:cNvPr>
        <xdr:cNvSpPr/>
      </xdr:nvSpPr>
      <xdr:spPr>
        <a:xfrm>
          <a:off x="19494500" y="63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41365</xdr:rowOff>
    </xdr:from>
    <xdr:to>
      <xdr:col>107</xdr:col>
      <xdr:colOff>50800</xdr:colOff>
      <xdr:row>37</xdr:row>
      <xdr:rowOff>48980</xdr:rowOff>
    </xdr:to>
    <xdr:cxnSp macro="">
      <xdr:nvCxnSpPr>
        <xdr:cNvPr id="398" name="直線コネクタ 397">
          <a:extLst>
            <a:ext uri="{FF2B5EF4-FFF2-40B4-BE49-F238E27FC236}">
              <a16:creationId xmlns:a16="http://schemas.microsoft.com/office/drawing/2014/main" id="{E078F531-3A5F-4549-AC23-51FA3B6433D5}"/>
            </a:ext>
          </a:extLst>
        </xdr:cNvPr>
        <xdr:cNvCxnSpPr/>
      </xdr:nvCxnSpPr>
      <xdr:spPr>
        <a:xfrm flipV="1">
          <a:off x="19545300" y="6385015"/>
          <a:ext cx="889000" cy="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21053</xdr:rowOff>
    </xdr:from>
    <xdr:to>
      <xdr:col>98</xdr:col>
      <xdr:colOff>38100</xdr:colOff>
      <xdr:row>38</xdr:row>
      <xdr:rowOff>122653</xdr:rowOff>
    </xdr:to>
    <xdr:sp macro="" textlink="">
      <xdr:nvSpPr>
        <xdr:cNvPr id="399" name="楕円 398">
          <a:extLst>
            <a:ext uri="{FF2B5EF4-FFF2-40B4-BE49-F238E27FC236}">
              <a16:creationId xmlns:a16="http://schemas.microsoft.com/office/drawing/2014/main" id="{EA592AB8-CF85-4308-91B9-3BB7AD47936E}"/>
            </a:ext>
          </a:extLst>
        </xdr:cNvPr>
        <xdr:cNvSpPr/>
      </xdr:nvSpPr>
      <xdr:spPr>
        <a:xfrm>
          <a:off x="18605500" y="653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48980</xdr:rowOff>
    </xdr:from>
    <xdr:to>
      <xdr:col>102</xdr:col>
      <xdr:colOff>114300</xdr:colOff>
      <xdr:row>38</xdr:row>
      <xdr:rowOff>71853</xdr:rowOff>
    </xdr:to>
    <xdr:cxnSp macro="">
      <xdr:nvCxnSpPr>
        <xdr:cNvPr id="400" name="直線コネクタ 399">
          <a:extLst>
            <a:ext uri="{FF2B5EF4-FFF2-40B4-BE49-F238E27FC236}">
              <a16:creationId xmlns:a16="http://schemas.microsoft.com/office/drawing/2014/main" id="{AFD4CEAF-E41E-4A6B-8DA1-E877921C01FE}"/>
            </a:ext>
          </a:extLst>
        </xdr:cNvPr>
        <xdr:cNvCxnSpPr/>
      </xdr:nvCxnSpPr>
      <xdr:spPr>
        <a:xfrm flipV="1">
          <a:off x="18656300" y="6392630"/>
          <a:ext cx="889000" cy="19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152437</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3FE9B370-FC17-4538-A1C2-D8D0F1365CF2}"/>
            </a:ext>
          </a:extLst>
        </xdr:cNvPr>
        <xdr:cNvSpPr txBox="1"/>
      </xdr:nvSpPr>
      <xdr:spPr>
        <a:xfrm>
          <a:off x="21011095" y="683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1695</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E032D21F-A126-4684-9132-821BFB75AC11}"/>
            </a:ext>
          </a:extLst>
        </xdr:cNvPr>
        <xdr:cNvSpPr txBox="1"/>
      </xdr:nvSpPr>
      <xdr:spPr>
        <a:xfrm>
          <a:off x="20134795" y="685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165797</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6292F3AE-D9CD-4C39-9506-684A72D5C542}"/>
            </a:ext>
          </a:extLst>
        </xdr:cNvPr>
        <xdr:cNvSpPr txBox="1"/>
      </xdr:nvSpPr>
      <xdr:spPr>
        <a:xfrm>
          <a:off x="19245795" y="68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48894</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2B53B6FF-A7A3-49CA-B57D-071528F10903}"/>
            </a:ext>
          </a:extLst>
        </xdr:cNvPr>
        <xdr:cNvSpPr txBox="1"/>
      </xdr:nvSpPr>
      <xdr:spPr>
        <a:xfrm>
          <a:off x="18356795" y="690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106788</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266933ED-8446-41EC-9DA7-688F377877A9}"/>
            </a:ext>
          </a:extLst>
        </xdr:cNvPr>
        <xdr:cNvSpPr txBox="1"/>
      </xdr:nvSpPr>
      <xdr:spPr>
        <a:xfrm>
          <a:off x="21011095" y="610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108692</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DBDC2652-9797-4CA7-B20B-51148A8475C6}"/>
            </a:ext>
          </a:extLst>
        </xdr:cNvPr>
        <xdr:cNvSpPr txBox="1"/>
      </xdr:nvSpPr>
      <xdr:spPr>
        <a:xfrm>
          <a:off x="20134795" y="610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116307</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39581732-3492-4CA5-8C37-4F4EA137FB04}"/>
            </a:ext>
          </a:extLst>
        </xdr:cNvPr>
        <xdr:cNvSpPr txBox="1"/>
      </xdr:nvSpPr>
      <xdr:spPr>
        <a:xfrm>
          <a:off x="19245795" y="611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139180</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5A45E271-6322-4F55-B71F-53FEA714219E}"/>
            </a:ext>
          </a:extLst>
        </xdr:cNvPr>
        <xdr:cNvSpPr txBox="1"/>
      </xdr:nvSpPr>
      <xdr:spPr>
        <a:xfrm>
          <a:off x="18356795" y="631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69596C9A-D3BB-4F0F-ABEC-A345B6CBCA3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32453345-F1AF-4DC5-BFFD-DAF5FE64EAD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36C12322-EB86-4C6B-AC5F-E330A4A812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AFC36EC2-9F1C-41D8-9540-B6E4F6FB3BD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53EA0A58-C622-4D16-A084-E9D5D58C961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CD46B4F8-81D6-4D4B-96E2-510930C6D77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BBB763F2-C260-45D1-B419-F446614EC0E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DAD2C04E-54EA-44ED-B473-F106F4E0A11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45953093-830D-4927-81D2-9BA5504DA10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DD7D31AC-12B2-4CB4-AF99-FFC9BFFB17C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9652D0BC-06D4-4293-8F1C-FC9AE89DC7D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1AD7A2FB-620F-4456-8A79-AE641099D20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97A5B411-1184-4C21-945E-E489A1163FE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9ECDF03D-2FC0-49D3-9066-27B00FDA87A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C0AFDDD0-8C6D-4FEE-89FE-C659C99057E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F8371034-07E5-4480-AF88-5E0020F43A5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C2EA86CE-920D-4D82-A0E2-9CE9B109239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89007AF5-8DD2-40FB-93A2-F78CA5F1E0F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36970980-1F58-43A7-844F-F2515147FC5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3D6929DD-A66A-4F9B-9CB7-ED119A92EE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97219491-F332-4829-8903-8599914A07B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3C85626F-0FCC-41EC-B480-CF764F27CC1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A32743DE-9191-4F06-8633-33DF6AF3D1F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2FCD02F-DBDF-4175-86FD-90E89FF46B5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85A2AF21-3A10-4FC3-A208-46A12AE9DE1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434" name="直線コネクタ 433">
          <a:extLst>
            <a:ext uri="{FF2B5EF4-FFF2-40B4-BE49-F238E27FC236}">
              <a16:creationId xmlns:a16="http://schemas.microsoft.com/office/drawing/2014/main" id="{67357044-A825-4915-8CA3-072C890B214B}"/>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435" name="【保健センター・保健所】&#10;有形固定資産減価償却率最小値テキスト">
          <a:extLst>
            <a:ext uri="{FF2B5EF4-FFF2-40B4-BE49-F238E27FC236}">
              <a16:creationId xmlns:a16="http://schemas.microsoft.com/office/drawing/2014/main" id="{461223C5-B54E-4ADB-9D3E-528E54E9565B}"/>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436" name="直線コネクタ 435">
          <a:extLst>
            <a:ext uri="{FF2B5EF4-FFF2-40B4-BE49-F238E27FC236}">
              <a16:creationId xmlns:a16="http://schemas.microsoft.com/office/drawing/2014/main" id="{F6197A5F-1CD7-464F-87EE-0F8F455E58D2}"/>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437" name="【保健センター・保健所】&#10;有形固定資産減価償却率最大値テキスト">
          <a:extLst>
            <a:ext uri="{FF2B5EF4-FFF2-40B4-BE49-F238E27FC236}">
              <a16:creationId xmlns:a16="http://schemas.microsoft.com/office/drawing/2014/main" id="{A0524407-50EA-4EB9-B38E-19AD6AD81B27}"/>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438" name="直線コネクタ 437">
          <a:extLst>
            <a:ext uri="{FF2B5EF4-FFF2-40B4-BE49-F238E27FC236}">
              <a16:creationId xmlns:a16="http://schemas.microsoft.com/office/drawing/2014/main" id="{5D6C274C-CC52-4E6B-A957-3D7EC81DB69A}"/>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170923</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ED5E8AB9-BF26-4BFB-9711-507459A38009}"/>
            </a:ext>
          </a:extLst>
        </xdr:cNvPr>
        <xdr:cNvSpPr txBox="1"/>
      </xdr:nvSpPr>
      <xdr:spPr>
        <a:xfrm>
          <a:off x="16357600" y="10286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440" name="フローチャート: 判断 439">
          <a:extLst>
            <a:ext uri="{FF2B5EF4-FFF2-40B4-BE49-F238E27FC236}">
              <a16:creationId xmlns:a16="http://schemas.microsoft.com/office/drawing/2014/main" id="{7EF43815-B2B4-4FA2-9204-CED3C17B804E}"/>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41" name="フローチャート: 判断 440">
          <a:extLst>
            <a:ext uri="{FF2B5EF4-FFF2-40B4-BE49-F238E27FC236}">
              <a16:creationId xmlns:a16="http://schemas.microsoft.com/office/drawing/2014/main" id="{76BACD23-CBD3-49D6-B136-00902C0524B3}"/>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442" name="フローチャート: 判断 441">
          <a:extLst>
            <a:ext uri="{FF2B5EF4-FFF2-40B4-BE49-F238E27FC236}">
              <a16:creationId xmlns:a16="http://schemas.microsoft.com/office/drawing/2014/main" id="{F6B06878-DF6C-467A-B1A6-6DAA7357E964}"/>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443" name="フローチャート: 判断 442">
          <a:extLst>
            <a:ext uri="{FF2B5EF4-FFF2-40B4-BE49-F238E27FC236}">
              <a16:creationId xmlns:a16="http://schemas.microsoft.com/office/drawing/2014/main" id="{A29E82B4-C31D-46AA-B422-D5D75C61A612}"/>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444" name="フローチャート: 判断 443">
          <a:extLst>
            <a:ext uri="{FF2B5EF4-FFF2-40B4-BE49-F238E27FC236}">
              <a16:creationId xmlns:a16="http://schemas.microsoft.com/office/drawing/2014/main" id="{EDE286D1-60EB-494F-BADC-D32631C17626}"/>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F6487F7D-999E-48FD-BD85-8CD44B649B6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E6E5F669-2A64-4E89-AB4B-0D2347BADC8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DF6726FC-A5CC-4EB9-8C10-AAADE7D98EE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F8B61C25-FFA4-461E-8144-04C7C7A3261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F55DD354-302C-4CE8-853F-29A6B519F5E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50" name="楕円 449">
          <a:extLst>
            <a:ext uri="{FF2B5EF4-FFF2-40B4-BE49-F238E27FC236}">
              <a16:creationId xmlns:a16="http://schemas.microsoft.com/office/drawing/2014/main" id="{D4B7E51C-FC1F-477E-9185-7A51B7738E53}"/>
            </a:ext>
          </a:extLst>
        </xdr:cNvPr>
        <xdr:cNvSpPr/>
      </xdr:nvSpPr>
      <xdr:spPr>
        <a:xfrm>
          <a:off x="162687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11265</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3E256CD3-17A0-413F-93B4-99762401F681}"/>
            </a:ext>
          </a:extLst>
        </xdr:cNvPr>
        <xdr:cNvSpPr txBox="1"/>
      </xdr:nvSpPr>
      <xdr:spPr>
        <a:xfrm>
          <a:off x="16357600" y="1012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123916</xdr:rowOff>
    </xdr:from>
    <xdr:to>
      <xdr:col>81</xdr:col>
      <xdr:colOff>101600</xdr:colOff>
      <xdr:row>60</xdr:row>
      <xdr:rowOff>54066</xdr:rowOff>
    </xdr:to>
    <xdr:sp macro="" textlink="">
      <xdr:nvSpPr>
        <xdr:cNvPr id="452" name="楕円 451">
          <a:extLst>
            <a:ext uri="{FF2B5EF4-FFF2-40B4-BE49-F238E27FC236}">
              <a16:creationId xmlns:a16="http://schemas.microsoft.com/office/drawing/2014/main" id="{21C79BB3-6ACD-41EB-BCC0-05A799CD3AE7}"/>
            </a:ext>
          </a:extLst>
        </xdr:cNvPr>
        <xdr:cNvSpPr/>
      </xdr:nvSpPr>
      <xdr:spPr>
        <a:xfrm>
          <a:off x="15430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3266</xdr:rowOff>
    </xdr:from>
    <xdr:to>
      <xdr:col>85</xdr:col>
      <xdr:colOff>127000</xdr:colOff>
      <xdr:row>60</xdr:row>
      <xdr:rowOff>39188</xdr:rowOff>
    </xdr:to>
    <xdr:cxnSp macro="">
      <xdr:nvCxnSpPr>
        <xdr:cNvPr id="453" name="直線コネクタ 452">
          <a:extLst>
            <a:ext uri="{FF2B5EF4-FFF2-40B4-BE49-F238E27FC236}">
              <a16:creationId xmlns:a16="http://schemas.microsoft.com/office/drawing/2014/main" id="{1FE2A2AB-C059-474B-B58B-13E49733150B}"/>
            </a:ext>
          </a:extLst>
        </xdr:cNvPr>
        <xdr:cNvCxnSpPr/>
      </xdr:nvCxnSpPr>
      <xdr:spPr>
        <a:xfrm>
          <a:off x="15481300" y="102902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89626</xdr:rowOff>
    </xdr:from>
    <xdr:to>
      <xdr:col>76</xdr:col>
      <xdr:colOff>165100</xdr:colOff>
      <xdr:row>60</xdr:row>
      <xdr:rowOff>19776</xdr:rowOff>
    </xdr:to>
    <xdr:sp macro="" textlink="">
      <xdr:nvSpPr>
        <xdr:cNvPr id="454" name="楕円 453">
          <a:extLst>
            <a:ext uri="{FF2B5EF4-FFF2-40B4-BE49-F238E27FC236}">
              <a16:creationId xmlns:a16="http://schemas.microsoft.com/office/drawing/2014/main" id="{65C7DAAA-4CBB-494E-A40A-4A6DB79B35DF}"/>
            </a:ext>
          </a:extLst>
        </xdr:cNvPr>
        <xdr:cNvSpPr/>
      </xdr:nvSpPr>
      <xdr:spPr>
        <a:xfrm>
          <a:off x="14541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140426</xdr:rowOff>
    </xdr:from>
    <xdr:to>
      <xdr:col>81</xdr:col>
      <xdr:colOff>50800</xdr:colOff>
      <xdr:row>60</xdr:row>
      <xdr:rowOff>3266</xdr:rowOff>
    </xdr:to>
    <xdr:cxnSp macro="">
      <xdr:nvCxnSpPr>
        <xdr:cNvPr id="455" name="直線コネクタ 454">
          <a:extLst>
            <a:ext uri="{FF2B5EF4-FFF2-40B4-BE49-F238E27FC236}">
              <a16:creationId xmlns:a16="http://schemas.microsoft.com/office/drawing/2014/main" id="{C1EE6737-C9A3-4905-A2F5-7697C30A36E5}"/>
            </a:ext>
          </a:extLst>
        </xdr:cNvPr>
        <xdr:cNvCxnSpPr/>
      </xdr:nvCxnSpPr>
      <xdr:spPr>
        <a:xfrm>
          <a:off x="14592300" y="102559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55335</xdr:rowOff>
    </xdr:from>
    <xdr:to>
      <xdr:col>72</xdr:col>
      <xdr:colOff>38100</xdr:colOff>
      <xdr:row>59</xdr:row>
      <xdr:rowOff>156935</xdr:rowOff>
    </xdr:to>
    <xdr:sp macro="" textlink="">
      <xdr:nvSpPr>
        <xdr:cNvPr id="456" name="楕円 455">
          <a:extLst>
            <a:ext uri="{FF2B5EF4-FFF2-40B4-BE49-F238E27FC236}">
              <a16:creationId xmlns:a16="http://schemas.microsoft.com/office/drawing/2014/main" id="{D87ABB78-8DED-4AF0-A26E-3768A0A24778}"/>
            </a:ext>
          </a:extLst>
        </xdr:cNvPr>
        <xdr:cNvSpPr/>
      </xdr:nvSpPr>
      <xdr:spPr>
        <a:xfrm>
          <a:off x="1365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106135</xdr:rowOff>
    </xdr:from>
    <xdr:to>
      <xdr:col>76</xdr:col>
      <xdr:colOff>114300</xdr:colOff>
      <xdr:row>59</xdr:row>
      <xdr:rowOff>140426</xdr:rowOff>
    </xdr:to>
    <xdr:cxnSp macro="">
      <xdr:nvCxnSpPr>
        <xdr:cNvPr id="457" name="直線コネクタ 456">
          <a:extLst>
            <a:ext uri="{FF2B5EF4-FFF2-40B4-BE49-F238E27FC236}">
              <a16:creationId xmlns:a16="http://schemas.microsoft.com/office/drawing/2014/main" id="{8C919D7D-35ED-4402-97AA-227C1A565D84}"/>
            </a:ext>
          </a:extLst>
        </xdr:cNvPr>
        <xdr:cNvCxnSpPr/>
      </xdr:nvCxnSpPr>
      <xdr:spPr>
        <a:xfrm>
          <a:off x="13703300" y="1022168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1451</xdr:rowOff>
    </xdr:from>
    <xdr:to>
      <xdr:col>67</xdr:col>
      <xdr:colOff>101600</xdr:colOff>
      <xdr:row>59</xdr:row>
      <xdr:rowOff>103051</xdr:rowOff>
    </xdr:to>
    <xdr:sp macro="" textlink="">
      <xdr:nvSpPr>
        <xdr:cNvPr id="458" name="楕円 457">
          <a:extLst>
            <a:ext uri="{FF2B5EF4-FFF2-40B4-BE49-F238E27FC236}">
              <a16:creationId xmlns:a16="http://schemas.microsoft.com/office/drawing/2014/main" id="{22CB7F17-8679-48CC-A069-F22AE5EEBE13}"/>
            </a:ext>
          </a:extLst>
        </xdr:cNvPr>
        <xdr:cNvSpPr/>
      </xdr:nvSpPr>
      <xdr:spPr>
        <a:xfrm>
          <a:off x="12763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52251</xdr:rowOff>
    </xdr:from>
    <xdr:to>
      <xdr:col>71</xdr:col>
      <xdr:colOff>177800</xdr:colOff>
      <xdr:row>59</xdr:row>
      <xdr:rowOff>106135</xdr:rowOff>
    </xdr:to>
    <xdr:cxnSp macro="">
      <xdr:nvCxnSpPr>
        <xdr:cNvPr id="459" name="直線コネクタ 458">
          <a:extLst>
            <a:ext uri="{FF2B5EF4-FFF2-40B4-BE49-F238E27FC236}">
              <a16:creationId xmlns:a16="http://schemas.microsoft.com/office/drawing/2014/main" id="{0A99FD63-4F37-4DBD-85B9-BA37A8E4F579}"/>
            </a:ext>
          </a:extLst>
        </xdr:cNvPr>
        <xdr:cNvCxnSpPr/>
      </xdr:nvCxnSpPr>
      <xdr:spPr>
        <a:xfrm>
          <a:off x="12814300" y="10167801"/>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8A3DD97E-47E0-46C0-B931-6096AE7AC742}"/>
            </a:ext>
          </a:extLst>
        </xdr:cNvPr>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58255</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BF7DD859-1271-40F7-A317-C4E9D0C45A2B}"/>
            </a:ext>
          </a:extLst>
        </xdr:cNvPr>
        <xdr:cNvSpPr txBox="1"/>
      </xdr:nvSpPr>
      <xdr:spPr>
        <a:xfrm>
          <a:off x="14389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18C1DCA8-DCD2-43BC-B7ED-6C13A723B0BC}"/>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162758</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9315B05D-CB93-4866-BABF-0112EB705426}"/>
            </a:ext>
          </a:extLst>
        </xdr:cNvPr>
        <xdr:cNvSpPr txBox="1"/>
      </xdr:nvSpPr>
      <xdr:spPr>
        <a:xfrm>
          <a:off x="12611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70593</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A4E7185A-D629-41C1-8A85-03467BDAC01D}"/>
            </a:ext>
          </a:extLst>
        </xdr:cNvPr>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36303</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EEA16D8E-7852-441A-A1EA-FDCDC6BA5E40}"/>
            </a:ext>
          </a:extLst>
        </xdr:cNvPr>
        <xdr:cNvSpPr txBox="1"/>
      </xdr:nvSpPr>
      <xdr:spPr>
        <a:xfrm>
          <a:off x="14389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826C3869-7874-4CDE-AD04-C21CE176963D}"/>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46FE2D89-CDAB-4C32-BA87-3C6596DE5575}"/>
            </a:ext>
          </a:extLst>
        </xdr:cNvPr>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ACFB070F-3C12-454A-B1B9-755D80C115A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24CB3591-D107-4BA9-A37E-619CA7A516B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8E0E8A6C-A9AA-4936-9300-E3874DED939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0D736FB6-DF02-4684-AC96-D1BA1D0D455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C0CD4C6B-95C4-45BE-A6D2-A907EC26714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DD8935FB-D126-46FD-802C-B47F20A0C58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EBBBD482-105D-4B35-8645-2662188E09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5DB0D3C6-A389-4A7F-9E72-72A3593BBEC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AFA90FF1-35A2-4B53-9250-7CBBCE55AA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DDCAA46C-5A3A-4BF6-B871-BFAFBFA0C5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345908D0-DE73-4B35-AE8C-F19A744B2CC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E0FFBD45-6C0C-410E-96D7-7A6CA416F97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970D9B0C-7920-4991-973B-6CE172371D8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a:extLst>
            <a:ext uri="{FF2B5EF4-FFF2-40B4-BE49-F238E27FC236}">
              <a16:creationId xmlns:a16="http://schemas.microsoft.com/office/drawing/2014/main" id="{443693BF-A451-4483-9D6E-DAD2DF38B77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D222314D-B4FF-4994-A2D9-6B91771A9F5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a:extLst>
            <a:ext uri="{FF2B5EF4-FFF2-40B4-BE49-F238E27FC236}">
              <a16:creationId xmlns:a16="http://schemas.microsoft.com/office/drawing/2014/main" id="{8E1F2650-E878-4342-BE26-CF99AACB6E2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7298E43B-49EB-4FC0-9503-028E7AD167E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a:extLst>
            <a:ext uri="{FF2B5EF4-FFF2-40B4-BE49-F238E27FC236}">
              <a16:creationId xmlns:a16="http://schemas.microsoft.com/office/drawing/2014/main" id="{8BDB4461-1CFA-475F-9D84-7F0E26F875B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C5D9FF2F-E3F8-4EA4-AE9E-739810915AE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88A9B3DD-4148-44E9-B06F-0411B68AE91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0E6D5F77-D7ED-4523-B932-AFFFC0A534F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489" name="直線コネクタ 488">
          <a:extLst>
            <a:ext uri="{FF2B5EF4-FFF2-40B4-BE49-F238E27FC236}">
              <a16:creationId xmlns:a16="http://schemas.microsoft.com/office/drawing/2014/main" id="{C1CC8B34-F12B-4B7E-ABB6-0AAF3109A2C1}"/>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FD3DD25C-0670-47CC-8668-2A8DCF3D52A2}"/>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491" name="直線コネクタ 490">
          <a:extLst>
            <a:ext uri="{FF2B5EF4-FFF2-40B4-BE49-F238E27FC236}">
              <a16:creationId xmlns:a16="http://schemas.microsoft.com/office/drawing/2014/main" id="{A6A9162A-E267-4F62-9CC8-3C74502001A9}"/>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01CEA27B-1CA1-4688-8173-73E9C51412E7}"/>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493" name="直線コネクタ 492">
          <a:extLst>
            <a:ext uri="{FF2B5EF4-FFF2-40B4-BE49-F238E27FC236}">
              <a16:creationId xmlns:a16="http://schemas.microsoft.com/office/drawing/2014/main" id="{4F532FFF-7A4A-4F6D-A663-D97FBF0F63DD}"/>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3239752D-E52F-41AC-A640-F08F3637AFBF}"/>
            </a:ext>
          </a:extLst>
        </xdr:cNvPr>
        <xdr:cNvSpPr txBox="1"/>
      </xdr:nvSpPr>
      <xdr:spPr>
        <a:xfrm>
          <a:off x="22199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95" name="フローチャート: 判断 494">
          <a:extLst>
            <a:ext uri="{FF2B5EF4-FFF2-40B4-BE49-F238E27FC236}">
              <a16:creationId xmlns:a16="http://schemas.microsoft.com/office/drawing/2014/main" id="{2997A304-82F6-4352-A7A2-24BF4F107C38}"/>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496" name="フローチャート: 判断 495">
          <a:extLst>
            <a:ext uri="{FF2B5EF4-FFF2-40B4-BE49-F238E27FC236}">
              <a16:creationId xmlns:a16="http://schemas.microsoft.com/office/drawing/2014/main" id="{D0EB9344-DB28-4084-9825-910964B4BAAC}"/>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497" name="フローチャート: 判断 496">
          <a:extLst>
            <a:ext uri="{FF2B5EF4-FFF2-40B4-BE49-F238E27FC236}">
              <a16:creationId xmlns:a16="http://schemas.microsoft.com/office/drawing/2014/main" id="{D5BC825A-5691-4E11-995D-C4F950A0D314}"/>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498" name="フローチャート: 判断 497">
          <a:extLst>
            <a:ext uri="{FF2B5EF4-FFF2-40B4-BE49-F238E27FC236}">
              <a16:creationId xmlns:a16="http://schemas.microsoft.com/office/drawing/2014/main" id="{9265C9DD-28F5-4370-8CE4-DA222F90BC5A}"/>
            </a:ext>
          </a:extLst>
        </xdr:cNvPr>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499" name="フローチャート: 判断 498">
          <a:extLst>
            <a:ext uri="{FF2B5EF4-FFF2-40B4-BE49-F238E27FC236}">
              <a16:creationId xmlns:a16="http://schemas.microsoft.com/office/drawing/2014/main" id="{2F998A92-467E-4C28-955A-B3FF6694D1CC}"/>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E9F8806A-8B05-4D83-9084-D31D00EF611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496D3EE9-A1C2-4C9C-86A9-DC3F2B15D80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7257D5A9-7126-4237-B283-D4E45B4E9C8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5AFB5CFB-0A7F-4CAC-B67F-04FC5541B8F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57990A6-4220-4BAB-BA4D-9D0A7EA6C05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77216</xdr:rowOff>
    </xdr:from>
    <xdr:to>
      <xdr:col>116</xdr:col>
      <xdr:colOff>114300</xdr:colOff>
      <xdr:row>60</xdr:row>
      <xdr:rowOff>7366</xdr:rowOff>
    </xdr:to>
    <xdr:sp macro="" textlink="">
      <xdr:nvSpPr>
        <xdr:cNvPr id="505" name="楕円 504">
          <a:extLst>
            <a:ext uri="{FF2B5EF4-FFF2-40B4-BE49-F238E27FC236}">
              <a16:creationId xmlns:a16="http://schemas.microsoft.com/office/drawing/2014/main" id="{B116521F-D7F3-4B9B-B909-E9204CD8BEDD}"/>
            </a:ext>
          </a:extLst>
        </xdr:cNvPr>
        <xdr:cNvSpPr/>
      </xdr:nvSpPr>
      <xdr:spPr>
        <a:xfrm>
          <a:off x="22110700" y="101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100093</xdr:rowOff>
    </xdr:from>
    <xdr:ext cx="469744" cy="259045"/>
    <xdr:sp macro="" textlink="">
      <xdr:nvSpPr>
        <xdr:cNvPr id="506" name="【保健センター・保健所】&#10;一人当たり面積該当値テキスト">
          <a:extLst>
            <a:ext uri="{FF2B5EF4-FFF2-40B4-BE49-F238E27FC236}">
              <a16:creationId xmlns:a16="http://schemas.microsoft.com/office/drawing/2014/main" id="{F8D48823-A20F-45F9-8609-E5F2111C579B}"/>
            </a:ext>
          </a:extLst>
        </xdr:cNvPr>
        <xdr:cNvSpPr txBox="1"/>
      </xdr:nvSpPr>
      <xdr:spPr>
        <a:xfrm>
          <a:off x="22199600" y="1004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95504</xdr:rowOff>
    </xdr:from>
    <xdr:to>
      <xdr:col>112</xdr:col>
      <xdr:colOff>38100</xdr:colOff>
      <xdr:row>60</xdr:row>
      <xdr:rowOff>25654</xdr:rowOff>
    </xdr:to>
    <xdr:sp macro="" textlink="">
      <xdr:nvSpPr>
        <xdr:cNvPr id="507" name="楕円 506">
          <a:extLst>
            <a:ext uri="{FF2B5EF4-FFF2-40B4-BE49-F238E27FC236}">
              <a16:creationId xmlns:a16="http://schemas.microsoft.com/office/drawing/2014/main" id="{4E438F1A-91C8-4087-B36D-DCF2D15689D1}"/>
            </a:ext>
          </a:extLst>
        </xdr:cNvPr>
        <xdr:cNvSpPr/>
      </xdr:nvSpPr>
      <xdr:spPr>
        <a:xfrm>
          <a:off x="21272500" y="102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128016</xdr:rowOff>
    </xdr:from>
    <xdr:to>
      <xdr:col>116</xdr:col>
      <xdr:colOff>63500</xdr:colOff>
      <xdr:row>59</xdr:row>
      <xdr:rowOff>146304</xdr:rowOff>
    </xdr:to>
    <xdr:cxnSp macro="">
      <xdr:nvCxnSpPr>
        <xdr:cNvPr id="508" name="直線コネクタ 507">
          <a:extLst>
            <a:ext uri="{FF2B5EF4-FFF2-40B4-BE49-F238E27FC236}">
              <a16:creationId xmlns:a16="http://schemas.microsoft.com/office/drawing/2014/main" id="{9B07387D-8B97-4F82-A8FE-F5F535735D80}"/>
            </a:ext>
          </a:extLst>
        </xdr:cNvPr>
        <xdr:cNvCxnSpPr/>
      </xdr:nvCxnSpPr>
      <xdr:spPr>
        <a:xfrm flipV="1">
          <a:off x="21323300" y="1024356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106934</xdr:rowOff>
    </xdr:from>
    <xdr:to>
      <xdr:col>107</xdr:col>
      <xdr:colOff>101600</xdr:colOff>
      <xdr:row>60</xdr:row>
      <xdr:rowOff>37084</xdr:rowOff>
    </xdr:to>
    <xdr:sp macro="" textlink="">
      <xdr:nvSpPr>
        <xdr:cNvPr id="509" name="楕円 508">
          <a:extLst>
            <a:ext uri="{FF2B5EF4-FFF2-40B4-BE49-F238E27FC236}">
              <a16:creationId xmlns:a16="http://schemas.microsoft.com/office/drawing/2014/main" id="{7A2C022A-7755-47E1-B8CA-C711952B7F2E}"/>
            </a:ext>
          </a:extLst>
        </xdr:cNvPr>
        <xdr:cNvSpPr/>
      </xdr:nvSpPr>
      <xdr:spPr>
        <a:xfrm>
          <a:off x="20383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146304</xdr:rowOff>
    </xdr:from>
    <xdr:to>
      <xdr:col>111</xdr:col>
      <xdr:colOff>177800</xdr:colOff>
      <xdr:row>59</xdr:row>
      <xdr:rowOff>157734</xdr:rowOff>
    </xdr:to>
    <xdr:cxnSp macro="">
      <xdr:nvCxnSpPr>
        <xdr:cNvPr id="510" name="直線コネクタ 509">
          <a:extLst>
            <a:ext uri="{FF2B5EF4-FFF2-40B4-BE49-F238E27FC236}">
              <a16:creationId xmlns:a16="http://schemas.microsoft.com/office/drawing/2014/main" id="{5A1DDCFF-319B-46D4-B2E7-E31621484395}"/>
            </a:ext>
          </a:extLst>
        </xdr:cNvPr>
        <xdr:cNvCxnSpPr/>
      </xdr:nvCxnSpPr>
      <xdr:spPr>
        <a:xfrm flipV="1">
          <a:off x="20434300" y="1026185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127508</xdr:rowOff>
    </xdr:from>
    <xdr:to>
      <xdr:col>102</xdr:col>
      <xdr:colOff>165100</xdr:colOff>
      <xdr:row>60</xdr:row>
      <xdr:rowOff>57658</xdr:rowOff>
    </xdr:to>
    <xdr:sp macro="" textlink="">
      <xdr:nvSpPr>
        <xdr:cNvPr id="511" name="楕円 510">
          <a:extLst>
            <a:ext uri="{FF2B5EF4-FFF2-40B4-BE49-F238E27FC236}">
              <a16:creationId xmlns:a16="http://schemas.microsoft.com/office/drawing/2014/main" id="{E96DADED-C094-448B-97C5-D332288AE8AF}"/>
            </a:ext>
          </a:extLst>
        </xdr:cNvPr>
        <xdr:cNvSpPr/>
      </xdr:nvSpPr>
      <xdr:spPr>
        <a:xfrm>
          <a:off x="19494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157734</xdr:rowOff>
    </xdr:from>
    <xdr:to>
      <xdr:col>107</xdr:col>
      <xdr:colOff>50800</xdr:colOff>
      <xdr:row>60</xdr:row>
      <xdr:rowOff>6858</xdr:rowOff>
    </xdr:to>
    <xdr:cxnSp macro="">
      <xdr:nvCxnSpPr>
        <xdr:cNvPr id="512" name="直線コネクタ 511">
          <a:extLst>
            <a:ext uri="{FF2B5EF4-FFF2-40B4-BE49-F238E27FC236}">
              <a16:creationId xmlns:a16="http://schemas.microsoft.com/office/drawing/2014/main" id="{2F285FB7-182B-460F-8EC4-5D53102C8F05}"/>
            </a:ext>
          </a:extLst>
        </xdr:cNvPr>
        <xdr:cNvCxnSpPr/>
      </xdr:nvCxnSpPr>
      <xdr:spPr>
        <a:xfrm flipV="1">
          <a:off x="19545300" y="1027328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61214</xdr:rowOff>
    </xdr:from>
    <xdr:to>
      <xdr:col>98</xdr:col>
      <xdr:colOff>38100</xdr:colOff>
      <xdr:row>58</xdr:row>
      <xdr:rowOff>162814</xdr:rowOff>
    </xdr:to>
    <xdr:sp macro="" textlink="">
      <xdr:nvSpPr>
        <xdr:cNvPr id="513" name="楕円 512">
          <a:extLst>
            <a:ext uri="{FF2B5EF4-FFF2-40B4-BE49-F238E27FC236}">
              <a16:creationId xmlns:a16="http://schemas.microsoft.com/office/drawing/2014/main" id="{815C2AFE-9EAE-4E8A-A553-6FC33CEF1525}"/>
            </a:ext>
          </a:extLst>
        </xdr:cNvPr>
        <xdr:cNvSpPr/>
      </xdr:nvSpPr>
      <xdr:spPr>
        <a:xfrm>
          <a:off x="18605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112014</xdr:rowOff>
    </xdr:from>
    <xdr:to>
      <xdr:col>102</xdr:col>
      <xdr:colOff>114300</xdr:colOff>
      <xdr:row>60</xdr:row>
      <xdr:rowOff>6858</xdr:rowOff>
    </xdr:to>
    <xdr:cxnSp macro="">
      <xdr:nvCxnSpPr>
        <xdr:cNvPr id="514" name="直線コネクタ 513">
          <a:extLst>
            <a:ext uri="{FF2B5EF4-FFF2-40B4-BE49-F238E27FC236}">
              <a16:creationId xmlns:a16="http://schemas.microsoft.com/office/drawing/2014/main" id="{B85CF15A-91B6-4A00-A840-728452801E8D}"/>
            </a:ext>
          </a:extLst>
        </xdr:cNvPr>
        <xdr:cNvCxnSpPr/>
      </xdr:nvCxnSpPr>
      <xdr:spPr>
        <a:xfrm>
          <a:off x="18656300" y="1005611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163085</xdr:rowOff>
    </xdr:from>
    <xdr:ext cx="469744" cy="259045"/>
    <xdr:sp macro="" textlink="">
      <xdr:nvSpPr>
        <xdr:cNvPr id="515" name="n_1aveValue【保健センター・保健所】&#10;一人当たり面積">
          <a:extLst>
            <a:ext uri="{FF2B5EF4-FFF2-40B4-BE49-F238E27FC236}">
              <a16:creationId xmlns:a16="http://schemas.microsoft.com/office/drawing/2014/main" id="{65FD1D7B-8BD9-44E9-930A-2F400672EF95}"/>
            </a:ext>
          </a:extLst>
        </xdr:cNvPr>
        <xdr:cNvSpPr txBox="1"/>
      </xdr:nvSpPr>
      <xdr:spPr>
        <a:xfrm>
          <a:off x="210757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516" name="n_2aveValue【保健センター・保健所】&#10;一人当たり面積">
          <a:extLst>
            <a:ext uri="{FF2B5EF4-FFF2-40B4-BE49-F238E27FC236}">
              <a16:creationId xmlns:a16="http://schemas.microsoft.com/office/drawing/2014/main" id="{2DF61585-CE04-440D-965D-5A9C62D1F90F}"/>
            </a:ext>
          </a:extLst>
        </xdr:cNvPr>
        <xdr:cNvSpPr txBox="1"/>
      </xdr:nvSpPr>
      <xdr:spPr>
        <a:xfrm>
          <a:off x="20199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12209</xdr:rowOff>
    </xdr:from>
    <xdr:ext cx="469744" cy="259045"/>
    <xdr:sp macro="" textlink="">
      <xdr:nvSpPr>
        <xdr:cNvPr id="517" name="n_3aveValue【保健センター・保健所】&#10;一人当たり面積">
          <a:extLst>
            <a:ext uri="{FF2B5EF4-FFF2-40B4-BE49-F238E27FC236}">
              <a16:creationId xmlns:a16="http://schemas.microsoft.com/office/drawing/2014/main" id="{735CE9BE-56CC-46E6-A83A-2035C7A72D33}"/>
            </a:ext>
          </a:extLst>
        </xdr:cNvPr>
        <xdr:cNvSpPr txBox="1"/>
      </xdr:nvSpPr>
      <xdr:spPr>
        <a:xfrm>
          <a:off x="193104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779</xdr:rowOff>
    </xdr:from>
    <xdr:ext cx="469744" cy="259045"/>
    <xdr:sp macro="" textlink="">
      <xdr:nvSpPr>
        <xdr:cNvPr id="518" name="n_4aveValue【保健センター・保健所】&#10;一人当たり面積">
          <a:extLst>
            <a:ext uri="{FF2B5EF4-FFF2-40B4-BE49-F238E27FC236}">
              <a16:creationId xmlns:a16="http://schemas.microsoft.com/office/drawing/2014/main" id="{D1FB9AC5-7001-4C90-895B-668C61AEE6A5}"/>
            </a:ext>
          </a:extLst>
        </xdr:cNvPr>
        <xdr:cNvSpPr txBox="1"/>
      </xdr:nvSpPr>
      <xdr:spPr>
        <a:xfrm>
          <a:off x="18421427"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42181</xdr:rowOff>
    </xdr:from>
    <xdr:ext cx="469744" cy="259045"/>
    <xdr:sp macro="" textlink="">
      <xdr:nvSpPr>
        <xdr:cNvPr id="519" name="n_1mainValue【保健センター・保健所】&#10;一人当たり面積">
          <a:extLst>
            <a:ext uri="{FF2B5EF4-FFF2-40B4-BE49-F238E27FC236}">
              <a16:creationId xmlns:a16="http://schemas.microsoft.com/office/drawing/2014/main" id="{6E4FFFD0-63DE-466D-BB94-814E469EEC03}"/>
            </a:ext>
          </a:extLst>
        </xdr:cNvPr>
        <xdr:cNvSpPr txBox="1"/>
      </xdr:nvSpPr>
      <xdr:spPr>
        <a:xfrm>
          <a:off x="21075727" y="998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53611</xdr:rowOff>
    </xdr:from>
    <xdr:ext cx="469744" cy="259045"/>
    <xdr:sp macro="" textlink="">
      <xdr:nvSpPr>
        <xdr:cNvPr id="520" name="n_2mainValue【保健センター・保健所】&#10;一人当たり面積">
          <a:extLst>
            <a:ext uri="{FF2B5EF4-FFF2-40B4-BE49-F238E27FC236}">
              <a16:creationId xmlns:a16="http://schemas.microsoft.com/office/drawing/2014/main" id="{C3A9EDB8-9B87-4D53-B156-35F814EDD3EC}"/>
            </a:ext>
          </a:extLst>
        </xdr:cNvPr>
        <xdr:cNvSpPr txBox="1"/>
      </xdr:nvSpPr>
      <xdr:spPr>
        <a:xfrm>
          <a:off x="20199427" y="999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74185</xdr:rowOff>
    </xdr:from>
    <xdr:ext cx="469744" cy="259045"/>
    <xdr:sp macro="" textlink="">
      <xdr:nvSpPr>
        <xdr:cNvPr id="521" name="n_3mainValue【保健センター・保健所】&#10;一人当たり面積">
          <a:extLst>
            <a:ext uri="{FF2B5EF4-FFF2-40B4-BE49-F238E27FC236}">
              <a16:creationId xmlns:a16="http://schemas.microsoft.com/office/drawing/2014/main" id="{ED49A7FD-C742-447B-B26C-7200DA4E7FFC}"/>
            </a:ext>
          </a:extLst>
        </xdr:cNvPr>
        <xdr:cNvSpPr txBox="1"/>
      </xdr:nvSpPr>
      <xdr:spPr>
        <a:xfrm>
          <a:off x="19310427" y="1001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7891</xdr:rowOff>
    </xdr:from>
    <xdr:ext cx="469744" cy="259045"/>
    <xdr:sp macro="" textlink="">
      <xdr:nvSpPr>
        <xdr:cNvPr id="522" name="n_4mainValue【保健センター・保健所】&#10;一人当たり面積">
          <a:extLst>
            <a:ext uri="{FF2B5EF4-FFF2-40B4-BE49-F238E27FC236}">
              <a16:creationId xmlns:a16="http://schemas.microsoft.com/office/drawing/2014/main" id="{349F023C-4CFC-4C9F-AAF5-F2B9779EBED2}"/>
            </a:ext>
          </a:extLst>
        </xdr:cNvPr>
        <xdr:cNvSpPr txBox="1"/>
      </xdr:nvSpPr>
      <xdr:spPr>
        <a:xfrm>
          <a:off x="18421427" y="978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60D5E7BA-7B42-4D17-B8E0-5277B7D376A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E87BBA67-7608-4F84-93BB-AB8882BAE85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E519E2F1-8A45-4ECA-BADE-B4FFC5CBDAD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709B669F-2831-4E91-AD42-52403EFD2E8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7B7F9AFD-20E5-43B5-A2DE-7C28A1986B3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C1ED4991-2B90-4FD6-96B9-872B79592FE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7F0B808A-0651-4671-B2F7-D9B542489A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E62A1EA9-4C1C-4C8B-ACE5-79B1AF81800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7FBDACBE-045D-4FC7-8EDC-A72CB974508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2E380D4C-C3CE-4A6D-8E07-9136645CD8D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6A2DB602-6B60-450C-9D4D-85024D5B86A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6D4FA105-1BE7-4CC5-B432-71B3BF0A003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2C6D8057-B7DF-420E-9343-CC90842F3A5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ED62AD97-1FAB-47EB-A1F2-08814C23766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8A959A3B-8FDE-4691-8A9D-493CDF893A3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E2658284-F882-4F63-932A-E91D9BD8DD5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70FCD431-8069-43F5-9634-1CA164A12CD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A6FB0CBB-9591-4E54-86BD-A5958A4B802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D44E18C9-705C-4645-919A-B23BEDEE7F8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796A2DA8-BC50-4BC9-AEE3-107A0406652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a:extLst>
            <a:ext uri="{FF2B5EF4-FFF2-40B4-BE49-F238E27FC236}">
              <a16:creationId xmlns:a16="http://schemas.microsoft.com/office/drawing/2014/main" id="{33139FE4-5822-43EE-9E4E-484F9F92F2D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67C4FBEC-5B26-4078-8016-B507EB68E1D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a:extLst>
            <a:ext uri="{FF2B5EF4-FFF2-40B4-BE49-F238E27FC236}">
              <a16:creationId xmlns:a16="http://schemas.microsoft.com/office/drawing/2014/main" id="{03A45652-6702-460D-9F4D-B177F6BDFD7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0B09BA39-62DA-4774-8037-9622ECB5AFF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547" name="直線コネクタ 546">
          <a:extLst>
            <a:ext uri="{FF2B5EF4-FFF2-40B4-BE49-F238E27FC236}">
              <a16:creationId xmlns:a16="http://schemas.microsoft.com/office/drawing/2014/main" id="{73BA7FBF-C852-498D-9B7F-3679E9EAD888}"/>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548" name="【消防施設】&#10;有形固定資産減価償却率最小値テキスト">
          <a:extLst>
            <a:ext uri="{FF2B5EF4-FFF2-40B4-BE49-F238E27FC236}">
              <a16:creationId xmlns:a16="http://schemas.microsoft.com/office/drawing/2014/main" id="{98C0AAB1-89C1-4FEC-88D7-A0DBCD9A7A36}"/>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549" name="直線コネクタ 548">
          <a:extLst>
            <a:ext uri="{FF2B5EF4-FFF2-40B4-BE49-F238E27FC236}">
              <a16:creationId xmlns:a16="http://schemas.microsoft.com/office/drawing/2014/main" id="{6A143409-E79F-4DA4-A891-B5391D5D456B}"/>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550" name="【消防施設】&#10;有形固定資産減価償却率最大値テキスト">
          <a:extLst>
            <a:ext uri="{FF2B5EF4-FFF2-40B4-BE49-F238E27FC236}">
              <a16:creationId xmlns:a16="http://schemas.microsoft.com/office/drawing/2014/main" id="{03E3F3FD-0959-494C-B3EF-2D8A21F887C9}"/>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551" name="直線コネクタ 550">
          <a:extLst>
            <a:ext uri="{FF2B5EF4-FFF2-40B4-BE49-F238E27FC236}">
              <a16:creationId xmlns:a16="http://schemas.microsoft.com/office/drawing/2014/main" id="{AEAC9D78-B9F0-4ED9-8B6E-14B7F1BDEE98}"/>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7C8BCE10-8B19-4FA2-9DFB-B91BC609EB0E}"/>
            </a:ext>
          </a:extLst>
        </xdr:cNvPr>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53" name="フローチャート: 判断 552">
          <a:extLst>
            <a:ext uri="{FF2B5EF4-FFF2-40B4-BE49-F238E27FC236}">
              <a16:creationId xmlns:a16="http://schemas.microsoft.com/office/drawing/2014/main" id="{8D06B54C-C5BF-462C-834C-448BDE342AA2}"/>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554" name="フローチャート: 判断 553">
          <a:extLst>
            <a:ext uri="{FF2B5EF4-FFF2-40B4-BE49-F238E27FC236}">
              <a16:creationId xmlns:a16="http://schemas.microsoft.com/office/drawing/2014/main" id="{2734EED6-0B28-4D5E-8467-6ABC40008603}"/>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555" name="フローチャート: 判断 554">
          <a:extLst>
            <a:ext uri="{FF2B5EF4-FFF2-40B4-BE49-F238E27FC236}">
              <a16:creationId xmlns:a16="http://schemas.microsoft.com/office/drawing/2014/main" id="{E2811A55-BBB8-4ECC-91E7-674F03AADB4A}"/>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556" name="フローチャート: 判断 555">
          <a:extLst>
            <a:ext uri="{FF2B5EF4-FFF2-40B4-BE49-F238E27FC236}">
              <a16:creationId xmlns:a16="http://schemas.microsoft.com/office/drawing/2014/main" id="{7D9375D0-AD5C-403D-9FA8-8599C1638381}"/>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557" name="フローチャート: 判断 556">
          <a:extLst>
            <a:ext uri="{FF2B5EF4-FFF2-40B4-BE49-F238E27FC236}">
              <a16:creationId xmlns:a16="http://schemas.microsoft.com/office/drawing/2014/main" id="{E6FA5A6B-BB64-4D3C-BF00-D0CEB07970E5}"/>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E7362457-C1E7-42FC-94EA-4F2AF8CDAA1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FB4D4722-4A56-4C5C-870B-9AC89F96FDE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42F3A339-ABD7-4591-A2BB-5892ADEE22A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4DF8C3FB-ACEB-415C-B51F-62532531957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77C96D5D-C9FE-43F9-BA7C-0F358870EA9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50164</xdr:rowOff>
    </xdr:from>
    <xdr:to>
      <xdr:col>85</xdr:col>
      <xdr:colOff>177800</xdr:colOff>
      <xdr:row>81</xdr:row>
      <xdr:rowOff>151764</xdr:rowOff>
    </xdr:to>
    <xdr:sp macro="" textlink="">
      <xdr:nvSpPr>
        <xdr:cNvPr id="563" name="楕円 562">
          <a:extLst>
            <a:ext uri="{FF2B5EF4-FFF2-40B4-BE49-F238E27FC236}">
              <a16:creationId xmlns:a16="http://schemas.microsoft.com/office/drawing/2014/main" id="{EBB9041F-CE2F-40B1-AD0D-4DB085D3C594}"/>
            </a:ext>
          </a:extLst>
        </xdr:cNvPr>
        <xdr:cNvSpPr/>
      </xdr:nvSpPr>
      <xdr:spPr>
        <a:xfrm>
          <a:off x="162687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73041</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D5D158D0-F5E8-4598-B9CF-A21B53D98791}"/>
            </a:ext>
          </a:extLst>
        </xdr:cNvPr>
        <xdr:cNvSpPr txBox="1"/>
      </xdr:nvSpPr>
      <xdr:spPr>
        <a:xfrm>
          <a:off x="16357600"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151130</xdr:rowOff>
    </xdr:from>
    <xdr:to>
      <xdr:col>81</xdr:col>
      <xdr:colOff>101600</xdr:colOff>
      <xdr:row>79</xdr:row>
      <xdr:rowOff>81280</xdr:rowOff>
    </xdr:to>
    <xdr:sp macro="" textlink="">
      <xdr:nvSpPr>
        <xdr:cNvPr id="565" name="楕円 564">
          <a:extLst>
            <a:ext uri="{FF2B5EF4-FFF2-40B4-BE49-F238E27FC236}">
              <a16:creationId xmlns:a16="http://schemas.microsoft.com/office/drawing/2014/main" id="{81BD1119-1912-4DC1-B5F2-8FF71C96EDD5}"/>
            </a:ext>
          </a:extLst>
        </xdr:cNvPr>
        <xdr:cNvSpPr/>
      </xdr:nvSpPr>
      <xdr:spPr>
        <a:xfrm>
          <a:off x="15430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30480</xdr:rowOff>
    </xdr:from>
    <xdr:to>
      <xdr:col>85</xdr:col>
      <xdr:colOff>127000</xdr:colOff>
      <xdr:row>81</xdr:row>
      <xdr:rowOff>100964</xdr:rowOff>
    </xdr:to>
    <xdr:cxnSp macro="">
      <xdr:nvCxnSpPr>
        <xdr:cNvPr id="566" name="直線コネクタ 565">
          <a:extLst>
            <a:ext uri="{FF2B5EF4-FFF2-40B4-BE49-F238E27FC236}">
              <a16:creationId xmlns:a16="http://schemas.microsoft.com/office/drawing/2014/main" id="{F06243CB-C13B-4E93-90BD-F1BE4FB31D7C}"/>
            </a:ext>
          </a:extLst>
        </xdr:cNvPr>
        <xdr:cNvCxnSpPr/>
      </xdr:nvCxnSpPr>
      <xdr:spPr>
        <a:xfrm>
          <a:off x="15481300" y="13575030"/>
          <a:ext cx="838200" cy="41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636</xdr:rowOff>
    </xdr:from>
    <xdr:to>
      <xdr:col>76</xdr:col>
      <xdr:colOff>165100</xdr:colOff>
      <xdr:row>80</xdr:row>
      <xdr:rowOff>102236</xdr:rowOff>
    </xdr:to>
    <xdr:sp macro="" textlink="">
      <xdr:nvSpPr>
        <xdr:cNvPr id="567" name="楕円 566">
          <a:extLst>
            <a:ext uri="{FF2B5EF4-FFF2-40B4-BE49-F238E27FC236}">
              <a16:creationId xmlns:a16="http://schemas.microsoft.com/office/drawing/2014/main" id="{B31FE7B2-1353-49C0-A684-C945D36AA67E}"/>
            </a:ext>
          </a:extLst>
        </xdr:cNvPr>
        <xdr:cNvSpPr/>
      </xdr:nvSpPr>
      <xdr:spPr>
        <a:xfrm>
          <a:off x="14541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30480</xdr:rowOff>
    </xdr:from>
    <xdr:to>
      <xdr:col>81</xdr:col>
      <xdr:colOff>50800</xdr:colOff>
      <xdr:row>80</xdr:row>
      <xdr:rowOff>51436</xdr:rowOff>
    </xdr:to>
    <xdr:cxnSp macro="">
      <xdr:nvCxnSpPr>
        <xdr:cNvPr id="568" name="直線コネクタ 567">
          <a:extLst>
            <a:ext uri="{FF2B5EF4-FFF2-40B4-BE49-F238E27FC236}">
              <a16:creationId xmlns:a16="http://schemas.microsoft.com/office/drawing/2014/main" id="{FA997E95-96D2-4629-851C-2B6D52A2ED2F}"/>
            </a:ext>
          </a:extLst>
        </xdr:cNvPr>
        <xdr:cNvCxnSpPr/>
      </xdr:nvCxnSpPr>
      <xdr:spPr>
        <a:xfrm flipV="1">
          <a:off x="14592300" y="13575030"/>
          <a:ext cx="889000" cy="19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124461</xdr:rowOff>
    </xdr:from>
    <xdr:to>
      <xdr:col>72</xdr:col>
      <xdr:colOff>38100</xdr:colOff>
      <xdr:row>80</xdr:row>
      <xdr:rowOff>54611</xdr:rowOff>
    </xdr:to>
    <xdr:sp macro="" textlink="">
      <xdr:nvSpPr>
        <xdr:cNvPr id="569" name="楕円 568">
          <a:extLst>
            <a:ext uri="{FF2B5EF4-FFF2-40B4-BE49-F238E27FC236}">
              <a16:creationId xmlns:a16="http://schemas.microsoft.com/office/drawing/2014/main" id="{2A140334-28DB-4808-A654-9B298072193F}"/>
            </a:ext>
          </a:extLst>
        </xdr:cNvPr>
        <xdr:cNvSpPr/>
      </xdr:nvSpPr>
      <xdr:spPr>
        <a:xfrm>
          <a:off x="13652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3811</xdr:rowOff>
    </xdr:from>
    <xdr:to>
      <xdr:col>76</xdr:col>
      <xdr:colOff>114300</xdr:colOff>
      <xdr:row>80</xdr:row>
      <xdr:rowOff>51436</xdr:rowOff>
    </xdr:to>
    <xdr:cxnSp macro="">
      <xdr:nvCxnSpPr>
        <xdr:cNvPr id="570" name="直線コネクタ 569">
          <a:extLst>
            <a:ext uri="{FF2B5EF4-FFF2-40B4-BE49-F238E27FC236}">
              <a16:creationId xmlns:a16="http://schemas.microsoft.com/office/drawing/2014/main" id="{A51FF534-B05F-40E8-986C-0E0A8DE9DA8F}"/>
            </a:ext>
          </a:extLst>
        </xdr:cNvPr>
        <xdr:cNvCxnSpPr/>
      </xdr:nvCxnSpPr>
      <xdr:spPr>
        <a:xfrm>
          <a:off x="13703300" y="137198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42545</xdr:rowOff>
    </xdr:from>
    <xdr:to>
      <xdr:col>67</xdr:col>
      <xdr:colOff>101600</xdr:colOff>
      <xdr:row>79</xdr:row>
      <xdr:rowOff>144145</xdr:rowOff>
    </xdr:to>
    <xdr:sp macro="" textlink="">
      <xdr:nvSpPr>
        <xdr:cNvPr id="571" name="楕円 570">
          <a:extLst>
            <a:ext uri="{FF2B5EF4-FFF2-40B4-BE49-F238E27FC236}">
              <a16:creationId xmlns:a16="http://schemas.microsoft.com/office/drawing/2014/main" id="{23208272-4432-4F92-AAE6-1439BF5AA2C9}"/>
            </a:ext>
          </a:extLst>
        </xdr:cNvPr>
        <xdr:cNvSpPr/>
      </xdr:nvSpPr>
      <xdr:spPr>
        <a:xfrm>
          <a:off x="12763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93345</xdr:rowOff>
    </xdr:from>
    <xdr:to>
      <xdr:col>71</xdr:col>
      <xdr:colOff>177800</xdr:colOff>
      <xdr:row>80</xdr:row>
      <xdr:rowOff>3811</xdr:rowOff>
    </xdr:to>
    <xdr:cxnSp macro="">
      <xdr:nvCxnSpPr>
        <xdr:cNvPr id="572" name="直線コネクタ 571">
          <a:extLst>
            <a:ext uri="{FF2B5EF4-FFF2-40B4-BE49-F238E27FC236}">
              <a16:creationId xmlns:a16="http://schemas.microsoft.com/office/drawing/2014/main" id="{A7431CA1-2898-4823-AA62-0CE8B1E65962}"/>
            </a:ext>
          </a:extLst>
        </xdr:cNvPr>
        <xdr:cNvCxnSpPr/>
      </xdr:nvCxnSpPr>
      <xdr:spPr>
        <a:xfrm>
          <a:off x="12814300" y="13637895"/>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573" name="n_1aveValue【消防施設】&#10;有形固定資産減価償却率">
          <a:extLst>
            <a:ext uri="{FF2B5EF4-FFF2-40B4-BE49-F238E27FC236}">
              <a16:creationId xmlns:a16="http://schemas.microsoft.com/office/drawing/2014/main" id="{860FFB60-B2B4-485B-BEDA-D71F67BC67F3}"/>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574" name="n_2aveValue【消防施設】&#10;有形固定資産減価償却率">
          <a:extLst>
            <a:ext uri="{FF2B5EF4-FFF2-40B4-BE49-F238E27FC236}">
              <a16:creationId xmlns:a16="http://schemas.microsoft.com/office/drawing/2014/main" id="{89722D2F-443B-4EEA-9C3D-3ECBA3814F5A}"/>
            </a:ext>
          </a:extLst>
        </xdr:cNvPr>
        <xdr:cNvSpPr txBox="1"/>
      </xdr:nvSpPr>
      <xdr:spPr>
        <a:xfrm>
          <a:off x="14389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575" name="n_3aveValue【消防施設】&#10;有形固定資産減価償却率">
          <a:extLst>
            <a:ext uri="{FF2B5EF4-FFF2-40B4-BE49-F238E27FC236}">
              <a16:creationId xmlns:a16="http://schemas.microsoft.com/office/drawing/2014/main" id="{ACE268A3-A21D-4786-A54B-39AB997ADAAF}"/>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576" name="n_4aveValue【消防施設】&#10;有形固定資産減価償却率">
          <a:extLst>
            <a:ext uri="{FF2B5EF4-FFF2-40B4-BE49-F238E27FC236}">
              <a16:creationId xmlns:a16="http://schemas.microsoft.com/office/drawing/2014/main" id="{EC7EB04B-31DB-411C-B0AF-F61C5A96E6F9}"/>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97807</xdr:rowOff>
    </xdr:from>
    <xdr:ext cx="405111" cy="259045"/>
    <xdr:sp macro="" textlink="">
      <xdr:nvSpPr>
        <xdr:cNvPr id="577" name="n_1mainValue【消防施設】&#10;有形固定資産減価償却率">
          <a:extLst>
            <a:ext uri="{FF2B5EF4-FFF2-40B4-BE49-F238E27FC236}">
              <a16:creationId xmlns:a16="http://schemas.microsoft.com/office/drawing/2014/main" id="{319C64BF-0A13-4667-9732-BDE93CCD00CB}"/>
            </a:ext>
          </a:extLst>
        </xdr:cNvPr>
        <xdr:cNvSpPr txBox="1"/>
      </xdr:nvSpPr>
      <xdr:spPr>
        <a:xfrm>
          <a:off x="152660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118763</xdr:rowOff>
    </xdr:from>
    <xdr:ext cx="405111" cy="259045"/>
    <xdr:sp macro="" textlink="">
      <xdr:nvSpPr>
        <xdr:cNvPr id="578" name="n_2mainValue【消防施設】&#10;有形固定資産減価償却率">
          <a:extLst>
            <a:ext uri="{FF2B5EF4-FFF2-40B4-BE49-F238E27FC236}">
              <a16:creationId xmlns:a16="http://schemas.microsoft.com/office/drawing/2014/main" id="{6FDAF538-DDFB-4D19-B0BA-658BAC0FCE56}"/>
            </a:ext>
          </a:extLst>
        </xdr:cNvPr>
        <xdr:cNvSpPr txBox="1"/>
      </xdr:nvSpPr>
      <xdr:spPr>
        <a:xfrm>
          <a:off x="14389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71138</xdr:rowOff>
    </xdr:from>
    <xdr:ext cx="405111" cy="259045"/>
    <xdr:sp macro="" textlink="">
      <xdr:nvSpPr>
        <xdr:cNvPr id="579" name="n_3mainValue【消防施設】&#10;有形固定資産減価償却率">
          <a:extLst>
            <a:ext uri="{FF2B5EF4-FFF2-40B4-BE49-F238E27FC236}">
              <a16:creationId xmlns:a16="http://schemas.microsoft.com/office/drawing/2014/main" id="{9B9FABB4-08FC-49E2-8780-369691371225}"/>
            </a:ext>
          </a:extLst>
        </xdr:cNvPr>
        <xdr:cNvSpPr txBox="1"/>
      </xdr:nvSpPr>
      <xdr:spPr>
        <a:xfrm>
          <a:off x="13500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160672</xdr:rowOff>
    </xdr:from>
    <xdr:ext cx="405111" cy="259045"/>
    <xdr:sp macro="" textlink="">
      <xdr:nvSpPr>
        <xdr:cNvPr id="580" name="n_4mainValue【消防施設】&#10;有形固定資産減価償却率">
          <a:extLst>
            <a:ext uri="{FF2B5EF4-FFF2-40B4-BE49-F238E27FC236}">
              <a16:creationId xmlns:a16="http://schemas.microsoft.com/office/drawing/2014/main" id="{F6F354AE-51C1-49B6-9B0C-DA4C1272ABEE}"/>
            </a:ext>
          </a:extLst>
        </xdr:cNvPr>
        <xdr:cNvSpPr txBox="1"/>
      </xdr:nvSpPr>
      <xdr:spPr>
        <a:xfrm>
          <a:off x="12611744"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4A83521A-25E4-47E7-B3D7-F5999E64E9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EECF60D6-44B2-4CED-BA1A-45D46C8166C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B0F125AC-761E-4612-A065-8FAC88A83D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233DA78C-7C2F-4F4A-989F-E8C0F43C6DA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19C8E0FC-14FE-4E75-909F-3DD423941F2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A1FA3A96-8024-4351-99C7-8D05F510425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1FC8778E-6AE7-428B-AD86-6BEB75488F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084B861D-8062-4AF2-80BD-5A6E4EB2906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12BC10EC-4EC8-45F4-9209-E964E7464CD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500684BA-0AA2-4EE9-A96F-638CD152D19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a:extLst>
            <a:ext uri="{FF2B5EF4-FFF2-40B4-BE49-F238E27FC236}">
              <a16:creationId xmlns:a16="http://schemas.microsoft.com/office/drawing/2014/main" id="{9E5B7910-5886-4DDF-93D1-C7604A9ECA7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a:extLst>
            <a:ext uri="{FF2B5EF4-FFF2-40B4-BE49-F238E27FC236}">
              <a16:creationId xmlns:a16="http://schemas.microsoft.com/office/drawing/2014/main" id="{9A78DBE7-7BC7-4EB6-88AB-083657CB26E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a:extLst>
            <a:ext uri="{FF2B5EF4-FFF2-40B4-BE49-F238E27FC236}">
              <a16:creationId xmlns:a16="http://schemas.microsoft.com/office/drawing/2014/main" id="{66736E6F-914A-46FA-8C8F-08EA7472EB2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a:extLst>
            <a:ext uri="{FF2B5EF4-FFF2-40B4-BE49-F238E27FC236}">
              <a16:creationId xmlns:a16="http://schemas.microsoft.com/office/drawing/2014/main" id="{1F8BAD51-A1A5-4CC2-B73E-C16D1B86FCE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a:extLst>
            <a:ext uri="{FF2B5EF4-FFF2-40B4-BE49-F238E27FC236}">
              <a16:creationId xmlns:a16="http://schemas.microsoft.com/office/drawing/2014/main" id="{29FB6AF3-7F4A-44E3-BB8D-0C1AB1FBBC3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a:extLst>
            <a:ext uri="{FF2B5EF4-FFF2-40B4-BE49-F238E27FC236}">
              <a16:creationId xmlns:a16="http://schemas.microsoft.com/office/drawing/2014/main" id="{8543AB8A-4849-4AF0-9720-9E5ACB4B375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a:extLst>
            <a:ext uri="{FF2B5EF4-FFF2-40B4-BE49-F238E27FC236}">
              <a16:creationId xmlns:a16="http://schemas.microsoft.com/office/drawing/2014/main" id="{9AAB46AB-236A-48AA-AE4F-002697E811D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a:extLst>
            <a:ext uri="{FF2B5EF4-FFF2-40B4-BE49-F238E27FC236}">
              <a16:creationId xmlns:a16="http://schemas.microsoft.com/office/drawing/2014/main" id="{BC1957FB-69B2-4FE5-836D-4D448776BEA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40728647-47C0-4D69-B10D-F061CA1C573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137BD451-04C1-4542-A8A0-9C6F41A5097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52D4BBC6-9901-491C-A828-739E73D3FF5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602" name="直線コネクタ 601">
          <a:extLst>
            <a:ext uri="{FF2B5EF4-FFF2-40B4-BE49-F238E27FC236}">
              <a16:creationId xmlns:a16="http://schemas.microsoft.com/office/drawing/2014/main" id="{0DC24E6B-81F9-443A-A1C1-64B8855DC8D3}"/>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3" name="【消防施設】&#10;一人当たり面積最小値テキスト">
          <a:extLst>
            <a:ext uri="{FF2B5EF4-FFF2-40B4-BE49-F238E27FC236}">
              <a16:creationId xmlns:a16="http://schemas.microsoft.com/office/drawing/2014/main" id="{F8B0A89A-6289-4D34-9F15-F0FE54205EA2}"/>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4" name="直線コネクタ 603">
          <a:extLst>
            <a:ext uri="{FF2B5EF4-FFF2-40B4-BE49-F238E27FC236}">
              <a16:creationId xmlns:a16="http://schemas.microsoft.com/office/drawing/2014/main" id="{F4B0D70B-C65C-4432-85DB-508A667724E5}"/>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605" name="【消防施設】&#10;一人当たり面積最大値テキスト">
          <a:extLst>
            <a:ext uri="{FF2B5EF4-FFF2-40B4-BE49-F238E27FC236}">
              <a16:creationId xmlns:a16="http://schemas.microsoft.com/office/drawing/2014/main" id="{B85E8F2C-74E5-44B4-B981-214E519355BA}"/>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06" name="直線コネクタ 605">
          <a:extLst>
            <a:ext uri="{FF2B5EF4-FFF2-40B4-BE49-F238E27FC236}">
              <a16:creationId xmlns:a16="http://schemas.microsoft.com/office/drawing/2014/main" id="{6A0CA8A1-2C71-4488-95A7-52D555D7C66C}"/>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607" name="【消防施設】&#10;一人当たり面積平均値テキスト">
          <a:extLst>
            <a:ext uri="{FF2B5EF4-FFF2-40B4-BE49-F238E27FC236}">
              <a16:creationId xmlns:a16="http://schemas.microsoft.com/office/drawing/2014/main" id="{A7424D7B-247D-47BF-A979-82109F1EE276}"/>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08" name="フローチャート: 判断 607">
          <a:extLst>
            <a:ext uri="{FF2B5EF4-FFF2-40B4-BE49-F238E27FC236}">
              <a16:creationId xmlns:a16="http://schemas.microsoft.com/office/drawing/2014/main" id="{02D62819-B985-4321-BE04-F81F0125E432}"/>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09" name="フローチャート: 判断 608">
          <a:extLst>
            <a:ext uri="{FF2B5EF4-FFF2-40B4-BE49-F238E27FC236}">
              <a16:creationId xmlns:a16="http://schemas.microsoft.com/office/drawing/2014/main" id="{D35FE999-012A-4DCC-B8FE-0F4135112CB6}"/>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610" name="フローチャート: 判断 609">
          <a:extLst>
            <a:ext uri="{FF2B5EF4-FFF2-40B4-BE49-F238E27FC236}">
              <a16:creationId xmlns:a16="http://schemas.microsoft.com/office/drawing/2014/main" id="{5C6F0667-708A-4FF6-9A35-82FDB1246D07}"/>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611" name="フローチャート: 判断 610">
          <a:extLst>
            <a:ext uri="{FF2B5EF4-FFF2-40B4-BE49-F238E27FC236}">
              <a16:creationId xmlns:a16="http://schemas.microsoft.com/office/drawing/2014/main" id="{D8AC435D-8075-42F3-84C7-E3691CDF9F63}"/>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612" name="フローチャート: 判断 611">
          <a:extLst>
            <a:ext uri="{FF2B5EF4-FFF2-40B4-BE49-F238E27FC236}">
              <a16:creationId xmlns:a16="http://schemas.microsoft.com/office/drawing/2014/main" id="{0B2AEA1B-B951-454B-A290-D8EB42011150}"/>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FC259700-32A2-4BBE-BD36-DAC3711F2A2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6870D45-4FA1-45EA-9909-917C6C808B2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98BCE3D2-5C05-4EC7-A85B-A36B4E78252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24BDD85-328E-4D83-A3FB-6B52B5DC86E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B48C5F73-5625-4BE2-A425-8E96175F9DE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55880</xdr:rowOff>
    </xdr:from>
    <xdr:to>
      <xdr:col>116</xdr:col>
      <xdr:colOff>114300</xdr:colOff>
      <xdr:row>85</xdr:row>
      <xdr:rowOff>157480</xdr:rowOff>
    </xdr:to>
    <xdr:sp macro="" textlink="">
      <xdr:nvSpPr>
        <xdr:cNvPr id="618" name="楕円 617">
          <a:extLst>
            <a:ext uri="{FF2B5EF4-FFF2-40B4-BE49-F238E27FC236}">
              <a16:creationId xmlns:a16="http://schemas.microsoft.com/office/drawing/2014/main" id="{B78715DF-C9F6-4FFF-86C3-93A002B99A73}"/>
            </a:ext>
          </a:extLst>
        </xdr:cNvPr>
        <xdr:cNvSpPr/>
      </xdr:nvSpPr>
      <xdr:spPr>
        <a:xfrm>
          <a:off x="22110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30649</xdr:rowOff>
    </xdr:from>
    <xdr:ext cx="469744" cy="259045"/>
    <xdr:sp macro="" textlink="">
      <xdr:nvSpPr>
        <xdr:cNvPr id="619" name="【消防施設】&#10;一人当たり面積該当値テキスト">
          <a:extLst>
            <a:ext uri="{FF2B5EF4-FFF2-40B4-BE49-F238E27FC236}">
              <a16:creationId xmlns:a16="http://schemas.microsoft.com/office/drawing/2014/main" id="{A63C5F92-D323-40FC-A00A-FE78F6A73D01}"/>
            </a:ext>
          </a:extLst>
        </xdr:cNvPr>
        <xdr:cNvSpPr txBox="1"/>
      </xdr:nvSpPr>
      <xdr:spPr>
        <a:xfrm>
          <a:off x="22199600" y="1460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59995</xdr:rowOff>
    </xdr:from>
    <xdr:to>
      <xdr:col>112</xdr:col>
      <xdr:colOff>38100</xdr:colOff>
      <xdr:row>85</xdr:row>
      <xdr:rowOff>161595</xdr:rowOff>
    </xdr:to>
    <xdr:sp macro="" textlink="">
      <xdr:nvSpPr>
        <xdr:cNvPr id="620" name="楕円 619">
          <a:extLst>
            <a:ext uri="{FF2B5EF4-FFF2-40B4-BE49-F238E27FC236}">
              <a16:creationId xmlns:a16="http://schemas.microsoft.com/office/drawing/2014/main" id="{3ABBB9E0-1BB3-4006-A8AC-3C6231CD75B8}"/>
            </a:ext>
          </a:extLst>
        </xdr:cNvPr>
        <xdr:cNvSpPr/>
      </xdr:nvSpPr>
      <xdr:spPr>
        <a:xfrm>
          <a:off x="21272500" y="1463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106680</xdr:rowOff>
    </xdr:from>
    <xdr:to>
      <xdr:col>116</xdr:col>
      <xdr:colOff>63500</xdr:colOff>
      <xdr:row>85</xdr:row>
      <xdr:rowOff>110795</xdr:rowOff>
    </xdr:to>
    <xdr:cxnSp macro="">
      <xdr:nvCxnSpPr>
        <xdr:cNvPr id="621" name="直線コネクタ 620">
          <a:extLst>
            <a:ext uri="{FF2B5EF4-FFF2-40B4-BE49-F238E27FC236}">
              <a16:creationId xmlns:a16="http://schemas.microsoft.com/office/drawing/2014/main" id="{35AC07FC-696F-435E-8F94-7EEA109481FF}"/>
            </a:ext>
          </a:extLst>
        </xdr:cNvPr>
        <xdr:cNvCxnSpPr/>
      </xdr:nvCxnSpPr>
      <xdr:spPr>
        <a:xfrm flipV="1">
          <a:off x="21323300" y="14679930"/>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22961</xdr:rowOff>
    </xdr:from>
    <xdr:to>
      <xdr:col>107</xdr:col>
      <xdr:colOff>101600</xdr:colOff>
      <xdr:row>85</xdr:row>
      <xdr:rowOff>124561</xdr:rowOff>
    </xdr:to>
    <xdr:sp macro="" textlink="">
      <xdr:nvSpPr>
        <xdr:cNvPr id="622" name="楕円 621">
          <a:extLst>
            <a:ext uri="{FF2B5EF4-FFF2-40B4-BE49-F238E27FC236}">
              <a16:creationId xmlns:a16="http://schemas.microsoft.com/office/drawing/2014/main" id="{3ED4E090-1649-4FA9-BC05-AE931FD19438}"/>
            </a:ext>
          </a:extLst>
        </xdr:cNvPr>
        <xdr:cNvSpPr/>
      </xdr:nvSpPr>
      <xdr:spPr>
        <a:xfrm>
          <a:off x="20383500" y="1459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73761</xdr:rowOff>
    </xdr:from>
    <xdr:to>
      <xdr:col>111</xdr:col>
      <xdr:colOff>177800</xdr:colOff>
      <xdr:row>85</xdr:row>
      <xdr:rowOff>110795</xdr:rowOff>
    </xdr:to>
    <xdr:cxnSp macro="">
      <xdr:nvCxnSpPr>
        <xdr:cNvPr id="623" name="直線コネクタ 622">
          <a:extLst>
            <a:ext uri="{FF2B5EF4-FFF2-40B4-BE49-F238E27FC236}">
              <a16:creationId xmlns:a16="http://schemas.microsoft.com/office/drawing/2014/main" id="{1ECD4897-756E-445A-A06A-5259D5ADE024}"/>
            </a:ext>
          </a:extLst>
        </xdr:cNvPr>
        <xdr:cNvCxnSpPr/>
      </xdr:nvCxnSpPr>
      <xdr:spPr>
        <a:xfrm>
          <a:off x="20434300" y="14647011"/>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70510</xdr:rowOff>
    </xdr:from>
    <xdr:to>
      <xdr:col>102</xdr:col>
      <xdr:colOff>165100</xdr:colOff>
      <xdr:row>86</xdr:row>
      <xdr:rowOff>660</xdr:rowOff>
    </xdr:to>
    <xdr:sp macro="" textlink="">
      <xdr:nvSpPr>
        <xdr:cNvPr id="624" name="楕円 623">
          <a:extLst>
            <a:ext uri="{FF2B5EF4-FFF2-40B4-BE49-F238E27FC236}">
              <a16:creationId xmlns:a16="http://schemas.microsoft.com/office/drawing/2014/main" id="{0D04F191-2D30-4844-BD93-D61E870E07DC}"/>
            </a:ext>
          </a:extLst>
        </xdr:cNvPr>
        <xdr:cNvSpPr/>
      </xdr:nvSpPr>
      <xdr:spPr>
        <a:xfrm>
          <a:off x="19494500" y="146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73761</xdr:rowOff>
    </xdr:from>
    <xdr:to>
      <xdr:col>107</xdr:col>
      <xdr:colOff>50800</xdr:colOff>
      <xdr:row>85</xdr:row>
      <xdr:rowOff>121310</xdr:rowOff>
    </xdr:to>
    <xdr:cxnSp macro="">
      <xdr:nvCxnSpPr>
        <xdr:cNvPr id="625" name="直線コネクタ 624">
          <a:extLst>
            <a:ext uri="{FF2B5EF4-FFF2-40B4-BE49-F238E27FC236}">
              <a16:creationId xmlns:a16="http://schemas.microsoft.com/office/drawing/2014/main" id="{899B3FF3-0C79-4AFE-AA0E-FFAA8D37FB1C}"/>
            </a:ext>
          </a:extLst>
        </xdr:cNvPr>
        <xdr:cNvCxnSpPr/>
      </xdr:nvCxnSpPr>
      <xdr:spPr>
        <a:xfrm flipV="1">
          <a:off x="19545300" y="14647011"/>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72340</xdr:rowOff>
    </xdr:from>
    <xdr:to>
      <xdr:col>98</xdr:col>
      <xdr:colOff>38100</xdr:colOff>
      <xdr:row>86</xdr:row>
      <xdr:rowOff>2490</xdr:rowOff>
    </xdr:to>
    <xdr:sp macro="" textlink="">
      <xdr:nvSpPr>
        <xdr:cNvPr id="626" name="楕円 625">
          <a:extLst>
            <a:ext uri="{FF2B5EF4-FFF2-40B4-BE49-F238E27FC236}">
              <a16:creationId xmlns:a16="http://schemas.microsoft.com/office/drawing/2014/main" id="{713DC5D2-491B-4CF8-8CB6-6C0448014E9A}"/>
            </a:ext>
          </a:extLst>
        </xdr:cNvPr>
        <xdr:cNvSpPr/>
      </xdr:nvSpPr>
      <xdr:spPr>
        <a:xfrm>
          <a:off x="18605500" y="146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121310</xdr:rowOff>
    </xdr:from>
    <xdr:to>
      <xdr:col>102</xdr:col>
      <xdr:colOff>114300</xdr:colOff>
      <xdr:row>85</xdr:row>
      <xdr:rowOff>123140</xdr:rowOff>
    </xdr:to>
    <xdr:cxnSp macro="">
      <xdr:nvCxnSpPr>
        <xdr:cNvPr id="627" name="直線コネクタ 626">
          <a:extLst>
            <a:ext uri="{FF2B5EF4-FFF2-40B4-BE49-F238E27FC236}">
              <a16:creationId xmlns:a16="http://schemas.microsoft.com/office/drawing/2014/main" id="{66E1530D-4E2B-4CEB-B522-E428B54A5115}"/>
            </a:ext>
          </a:extLst>
        </xdr:cNvPr>
        <xdr:cNvCxnSpPr/>
      </xdr:nvCxnSpPr>
      <xdr:spPr>
        <a:xfrm flipV="1">
          <a:off x="18656300" y="14694560"/>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628" name="n_1aveValue【消防施設】&#10;一人当たり面積">
          <a:extLst>
            <a:ext uri="{FF2B5EF4-FFF2-40B4-BE49-F238E27FC236}">
              <a16:creationId xmlns:a16="http://schemas.microsoft.com/office/drawing/2014/main" id="{213670C6-79AE-493A-86AD-9893D449D3EE}"/>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145406</xdr:rowOff>
    </xdr:from>
    <xdr:ext cx="469744" cy="259045"/>
    <xdr:sp macro="" textlink="">
      <xdr:nvSpPr>
        <xdr:cNvPr id="629" name="n_2aveValue【消防施設】&#10;一人当たり面積">
          <a:extLst>
            <a:ext uri="{FF2B5EF4-FFF2-40B4-BE49-F238E27FC236}">
              <a16:creationId xmlns:a16="http://schemas.microsoft.com/office/drawing/2014/main" id="{7246E366-3C57-4E11-8F07-BF0E5B21B223}"/>
            </a:ext>
          </a:extLst>
        </xdr:cNvPr>
        <xdr:cNvSpPr txBox="1"/>
      </xdr:nvSpPr>
      <xdr:spPr>
        <a:xfrm>
          <a:off x="20199427" y="1471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630" name="n_3aveValue【消防施設】&#10;一人当たり面積">
          <a:extLst>
            <a:ext uri="{FF2B5EF4-FFF2-40B4-BE49-F238E27FC236}">
              <a16:creationId xmlns:a16="http://schemas.microsoft.com/office/drawing/2014/main" id="{F9A62511-0321-4329-B4AE-F2C79652B4E6}"/>
            </a:ext>
          </a:extLst>
        </xdr:cNvPr>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631" name="n_4aveValue【消防施設】&#10;一人当たり面積">
          <a:extLst>
            <a:ext uri="{FF2B5EF4-FFF2-40B4-BE49-F238E27FC236}">
              <a16:creationId xmlns:a16="http://schemas.microsoft.com/office/drawing/2014/main" id="{34762884-E675-40F1-B7D4-7292DE445863}"/>
            </a:ext>
          </a:extLst>
        </xdr:cNvPr>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152722</xdr:rowOff>
    </xdr:from>
    <xdr:ext cx="469744" cy="259045"/>
    <xdr:sp macro="" textlink="">
      <xdr:nvSpPr>
        <xdr:cNvPr id="632" name="n_1mainValue【消防施設】&#10;一人当たり面積">
          <a:extLst>
            <a:ext uri="{FF2B5EF4-FFF2-40B4-BE49-F238E27FC236}">
              <a16:creationId xmlns:a16="http://schemas.microsoft.com/office/drawing/2014/main" id="{17AC921A-834D-4A9D-B5DC-4F3E3A9FB5CB}"/>
            </a:ext>
          </a:extLst>
        </xdr:cNvPr>
        <xdr:cNvSpPr txBox="1"/>
      </xdr:nvSpPr>
      <xdr:spPr>
        <a:xfrm>
          <a:off x="21075727" y="1472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141088</xdr:rowOff>
    </xdr:from>
    <xdr:ext cx="469744" cy="259045"/>
    <xdr:sp macro="" textlink="">
      <xdr:nvSpPr>
        <xdr:cNvPr id="633" name="n_2mainValue【消防施設】&#10;一人当たり面積">
          <a:extLst>
            <a:ext uri="{FF2B5EF4-FFF2-40B4-BE49-F238E27FC236}">
              <a16:creationId xmlns:a16="http://schemas.microsoft.com/office/drawing/2014/main" id="{FA3F533C-FEA6-4892-9D82-D09AAFE0B239}"/>
            </a:ext>
          </a:extLst>
        </xdr:cNvPr>
        <xdr:cNvSpPr txBox="1"/>
      </xdr:nvSpPr>
      <xdr:spPr>
        <a:xfrm>
          <a:off x="20199427" y="1437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163237</xdr:rowOff>
    </xdr:from>
    <xdr:ext cx="469744" cy="259045"/>
    <xdr:sp macro="" textlink="">
      <xdr:nvSpPr>
        <xdr:cNvPr id="634" name="n_3mainValue【消防施設】&#10;一人当たり面積">
          <a:extLst>
            <a:ext uri="{FF2B5EF4-FFF2-40B4-BE49-F238E27FC236}">
              <a16:creationId xmlns:a16="http://schemas.microsoft.com/office/drawing/2014/main" id="{271AAD09-4D56-48EA-B4A8-9161C196228F}"/>
            </a:ext>
          </a:extLst>
        </xdr:cNvPr>
        <xdr:cNvSpPr txBox="1"/>
      </xdr:nvSpPr>
      <xdr:spPr>
        <a:xfrm>
          <a:off x="19310427" y="1473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165067</xdr:rowOff>
    </xdr:from>
    <xdr:ext cx="469744" cy="259045"/>
    <xdr:sp macro="" textlink="">
      <xdr:nvSpPr>
        <xdr:cNvPr id="635" name="n_4mainValue【消防施設】&#10;一人当たり面積">
          <a:extLst>
            <a:ext uri="{FF2B5EF4-FFF2-40B4-BE49-F238E27FC236}">
              <a16:creationId xmlns:a16="http://schemas.microsoft.com/office/drawing/2014/main" id="{C007E640-A8CF-4B66-9ABD-C124876FB811}"/>
            </a:ext>
          </a:extLst>
        </xdr:cNvPr>
        <xdr:cNvSpPr txBox="1"/>
      </xdr:nvSpPr>
      <xdr:spPr>
        <a:xfrm>
          <a:off x="18421427" y="1473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32A99F2A-61BE-4E35-8067-0CC6DA06B4C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B98B7FF4-125C-4D52-AB06-1B616521A90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D2EC0A1E-CA72-4314-88EA-C89AC89399C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0AFAE45B-0515-4393-BB0A-D66A0374746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0D2955C6-689D-49CB-8E84-1316A555A3D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AABB0A1E-204A-4CB0-A1FE-49808E0EDD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01A11925-058F-47AF-B406-D02E26A466C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610CA749-DAE9-4B45-9390-4A3F64FAAF6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338BD70D-C63C-430C-8891-0F2FA16B50D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35103B7B-4E79-47E5-BE6E-D580641C2A8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7E67CD3D-3EB2-4313-BFE6-D40FD37FAD6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40288241-12F0-4478-91D0-BC12714E2AD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D0498FED-E9F8-4233-8AD8-62B8880FA8B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39353DF4-CAE7-4599-95DB-2C8742F930A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7EFE6F95-3C78-4CCC-B0C1-876E334E04D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4E4E67E4-9D16-4142-8B25-991E8A97612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792CF32F-D961-41DF-8552-8E0C2AD1A73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98322A55-DBF7-4F2D-8204-24D403FD444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D18EBDFB-F228-448D-9402-B0CCC5AF0DA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FB66A43A-2AA2-49D4-AEB0-7EEF1A930C8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982B3A94-814E-47B1-8198-20B7FE0C67C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464B69F5-8FE6-4D54-A07D-33BE22B325C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AB10154C-D439-4B53-ACD6-F5C1E15D5B2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00FA7C3D-4597-497F-8EAA-D28BBF137B9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263C9677-1E0A-4495-929E-A527CAF90D1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661" name="直線コネクタ 660">
          <a:extLst>
            <a:ext uri="{FF2B5EF4-FFF2-40B4-BE49-F238E27FC236}">
              <a16:creationId xmlns:a16="http://schemas.microsoft.com/office/drawing/2014/main" id="{A662E293-CE5B-471C-BF8E-769AE01A2EEB}"/>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2" name="【庁舎】&#10;有形固定資産減価償却率最小値テキスト">
          <a:extLst>
            <a:ext uri="{FF2B5EF4-FFF2-40B4-BE49-F238E27FC236}">
              <a16:creationId xmlns:a16="http://schemas.microsoft.com/office/drawing/2014/main" id="{3C55AE70-F2FA-4F21-A9AE-F86DAFE656E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3" name="直線コネクタ 662">
          <a:extLst>
            <a:ext uri="{FF2B5EF4-FFF2-40B4-BE49-F238E27FC236}">
              <a16:creationId xmlns:a16="http://schemas.microsoft.com/office/drawing/2014/main" id="{CCBD63EF-6641-4F25-ABDD-2B4F57BFC3A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664" name="【庁舎】&#10;有形固定資産減価償却率最大値テキスト">
          <a:extLst>
            <a:ext uri="{FF2B5EF4-FFF2-40B4-BE49-F238E27FC236}">
              <a16:creationId xmlns:a16="http://schemas.microsoft.com/office/drawing/2014/main" id="{BC65FD2F-6A37-4231-B631-4A1C1591E198}"/>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65" name="直線コネクタ 664">
          <a:extLst>
            <a:ext uri="{FF2B5EF4-FFF2-40B4-BE49-F238E27FC236}">
              <a16:creationId xmlns:a16="http://schemas.microsoft.com/office/drawing/2014/main" id="{7EB92B58-BEA3-44C0-A6F5-8A6868C3DE63}"/>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666" name="【庁舎】&#10;有形固定資産減価償却率平均値テキスト">
          <a:extLst>
            <a:ext uri="{FF2B5EF4-FFF2-40B4-BE49-F238E27FC236}">
              <a16:creationId xmlns:a16="http://schemas.microsoft.com/office/drawing/2014/main" id="{07260838-A0E5-4389-87EE-ECF87D68DC96}"/>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667" name="フローチャート: 判断 666">
          <a:extLst>
            <a:ext uri="{FF2B5EF4-FFF2-40B4-BE49-F238E27FC236}">
              <a16:creationId xmlns:a16="http://schemas.microsoft.com/office/drawing/2014/main" id="{5D218D95-A3B5-413E-BAFC-264C4B32AD8F}"/>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668" name="フローチャート: 判断 667">
          <a:extLst>
            <a:ext uri="{FF2B5EF4-FFF2-40B4-BE49-F238E27FC236}">
              <a16:creationId xmlns:a16="http://schemas.microsoft.com/office/drawing/2014/main" id="{A6316E41-3E52-41E6-A513-22ED581A6DBF}"/>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669" name="フローチャート: 判断 668">
          <a:extLst>
            <a:ext uri="{FF2B5EF4-FFF2-40B4-BE49-F238E27FC236}">
              <a16:creationId xmlns:a16="http://schemas.microsoft.com/office/drawing/2014/main" id="{87DDD893-934F-403F-942B-430B6E83CF05}"/>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70" name="フローチャート: 判断 669">
          <a:extLst>
            <a:ext uri="{FF2B5EF4-FFF2-40B4-BE49-F238E27FC236}">
              <a16:creationId xmlns:a16="http://schemas.microsoft.com/office/drawing/2014/main" id="{F8A4E2EA-FBF1-490A-91DE-7B237419CCA8}"/>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671" name="フローチャート: 判断 670">
          <a:extLst>
            <a:ext uri="{FF2B5EF4-FFF2-40B4-BE49-F238E27FC236}">
              <a16:creationId xmlns:a16="http://schemas.microsoft.com/office/drawing/2014/main" id="{DB76CD32-1FB3-45C6-9AF1-3B327E385C7C}"/>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7E142321-DB36-4AD6-93BB-EBC7FD93211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C20F6FF-0203-48EB-8FAF-DF073D9AF7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A5FBCAF3-89D4-44A1-B2AB-6B87D22DFAC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5735F437-C8E1-42A4-8B2F-AD1C706186B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9494627F-AAD8-41DB-B0BD-814228C6FEA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58057</xdr:rowOff>
    </xdr:from>
    <xdr:to>
      <xdr:col>85</xdr:col>
      <xdr:colOff>177800</xdr:colOff>
      <xdr:row>105</xdr:row>
      <xdr:rowOff>159657</xdr:rowOff>
    </xdr:to>
    <xdr:sp macro="" textlink="">
      <xdr:nvSpPr>
        <xdr:cNvPr id="677" name="楕円 676">
          <a:extLst>
            <a:ext uri="{FF2B5EF4-FFF2-40B4-BE49-F238E27FC236}">
              <a16:creationId xmlns:a16="http://schemas.microsoft.com/office/drawing/2014/main" id="{4DD8D4B6-4247-4811-9B90-088E3281C090}"/>
            </a:ext>
          </a:extLst>
        </xdr:cNvPr>
        <xdr:cNvSpPr/>
      </xdr:nvSpPr>
      <xdr:spPr>
        <a:xfrm>
          <a:off x="162687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36484</xdr:rowOff>
    </xdr:from>
    <xdr:ext cx="405111" cy="259045"/>
    <xdr:sp macro="" textlink="">
      <xdr:nvSpPr>
        <xdr:cNvPr id="678" name="【庁舎】&#10;有形固定資産減価償却率該当値テキスト">
          <a:extLst>
            <a:ext uri="{FF2B5EF4-FFF2-40B4-BE49-F238E27FC236}">
              <a16:creationId xmlns:a16="http://schemas.microsoft.com/office/drawing/2014/main" id="{1A5BF1A1-6FFE-49AC-82B1-549B94A21E8A}"/>
            </a:ext>
          </a:extLst>
        </xdr:cNvPr>
        <xdr:cNvSpPr txBox="1"/>
      </xdr:nvSpPr>
      <xdr:spPr>
        <a:xfrm>
          <a:off x="16357600"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51526</xdr:rowOff>
    </xdr:from>
    <xdr:to>
      <xdr:col>81</xdr:col>
      <xdr:colOff>101600</xdr:colOff>
      <xdr:row>104</xdr:row>
      <xdr:rowOff>153126</xdr:rowOff>
    </xdr:to>
    <xdr:sp macro="" textlink="">
      <xdr:nvSpPr>
        <xdr:cNvPr id="679" name="楕円 678">
          <a:extLst>
            <a:ext uri="{FF2B5EF4-FFF2-40B4-BE49-F238E27FC236}">
              <a16:creationId xmlns:a16="http://schemas.microsoft.com/office/drawing/2014/main" id="{6A4A5A11-EAE6-4FB3-B5D0-F58198BF57E2}"/>
            </a:ext>
          </a:extLst>
        </xdr:cNvPr>
        <xdr:cNvSpPr/>
      </xdr:nvSpPr>
      <xdr:spPr>
        <a:xfrm>
          <a:off x="15430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102326</xdr:rowOff>
    </xdr:from>
    <xdr:to>
      <xdr:col>85</xdr:col>
      <xdr:colOff>127000</xdr:colOff>
      <xdr:row>105</xdr:row>
      <xdr:rowOff>108857</xdr:rowOff>
    </xdr:to>
    <xdr:cxnSp macro="">
      <xdr:nvCxnSpPr>
        <xdr:cNvPr id="680" name="直線コネクタ 679">
          <a:extLst>
            <a:ext uri="{FF2B5EF4-FFF2-40B4-BE49-F238E27FC236}">
              <a16:creationId xmlns:a16="http://schemas.microsoft.com/office/drawing/2014/main" id="{C877CA01-55DC-42C2-AA59-C3B3ABF0E16A}"/>
            </a:ext>
          </a:extLst>
        </xdr:cNvPr>
        <xdr:cNvCxnSpPr/>
      </xdr:nvCxnSpPr>
      <xdr:spPr>
        <a:xfrm>
          <a:off x="15481300" y="17933126"/>
          <a:ext cx="8382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681" name="楕円 680">
          <a:extLst>
            <a:ext uri="{FF2B5EF4-FFF2-40B4-BE49-F238E27FC236}">
              <a16:creationId xmlns:a16="http://schemas.microsoft.com/office/drawing/2014/main" id="{174FB8AA-50FE-48B1-A1EE-C96C0E2E98AC}"/>
            </a:ext>
          </a:extLst>
        </xdr:cNvPr>
        <xdr:cNvSpPr/>
      </xdr:nvSpPr>
      <xdr:spPr>
        <a:xfrm>
          <a:off x="14541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59871</xdr:rowOff>
    </xdr:from>
    <xdr:to>
      <xdr:col>81</xdr:col>
      <xdr:colOff>50800</xdr:colOff>
      <xdr:row>104</xdr:row>
      <xdr:rowOff>102326</xdr:rowOff>
    </xdr:to>
    <xdr:cxnSp macro="">
      <xdr:nvCxnSpPr>
        <xdr:cNvPr id="682" name="直線コネクタ 681">
          <a:extLst>
            <a:ext uri="{FF2B5EF4-FFF2-40B4-BE49-F238E27FC236}">
              <a16:creationId xmlns:a16="http://schemas.microsoft.com/office/drawing/2014/main" id="{D830C4A7-7DA3-407B-987C-3157A9FEC6B7}"/>
            </a:ext>
          </a:extLst>
        </xdr:cNvPr>
        <xdr:cNvCxnSpPr/>
      </xdr:nvCxnSpPr>
      <xdr:spPr>
        <a:xfrm>
          <a:off x="14592300" y="1789067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146231</xdr:rowOff>
    </xdr:from>
    <xdr:to>
      <xdr:col>72</xdr:col>
      <xdr:colOff>38100</xdr:colOff>
      <xdr:row>104</xdr:row>
      <xdr:rowOff>76381</xdr:rowOff>
    </xdr:to>
    <xdr:sp macro="" textlink="">
      <xdr:nvSpPr>
        <xdr:cNvPr id="683" name="楕円 682">
          <a:extLst>
            <a:ext uri="{FF2B5EF4-FFF2-40B4-BE49-F238E27FC236}">
              <a16:creationId xmlns:a16="http://schemas.microsoft.com/office/drawing/2014/main" id="{7BD7FE2A-BA5B-42C1-A3C3-7BE982A6B6D6}"/>
            </a:ext>
          </a:extLst>
        </xdr:cNvPr>
        <xdr:cNvSpPr/>
      </xdr:nvSpPr>
      <xdr:spPr>
        <a:xfrm>
          <a:off x="13652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25581</xdr:rowOff>
    </xdr:from>
    <xdr:to>
      <xdr:col>76</xdr:col>
      <xdr:colOff>114300</xdr:colOff>
      <xdr:row>104</xdr:row>
      <xdr:rowOff>59871</xdr:rowOff>
    </xdr:to>
    <xdr:cxnSp macro="">
      <xdr:nvCxnSpPr>
        <xdr:cNvPr id="684" name="直線コネクタ 683">
          <a:extLst>
            <a:ext uri="{FF2B5EF4-FFF2-40B4-BE49-F238E27FC236}">
              <a16:creationId xmlns:a16="http://schemas.microsoft.com/office/drawing/2014/main" id="{D00EE85A-539F-4707-B076-267C4B4BE9A1}"/>
            </a:ext>
          </a:extLst>
        </xdr:cNvPr>
        <xdr:cNvCxnSpPr/>
      </xdr:nvCxnSpPr>
      <xdr:spPr>
        <a:xfrm>
          <a:off x="13703300" y="178563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115207</xdr:rowOff>
    </xdr:from>
    <xdr:to>
      <xdr:col>67</xdr:col>
      <xdr:colOff>101600</xdr:colOff>
      <xdr:row>104</xdr:row>
      <xdr:rowOff>45357</xdr:rowOff>
    </xdr:to>
    <xdr:sp macro="" textlink="">
      <xdr:nvSpPr>
        <xdr:cNvPr id="685" name="楕円 684">
          <a:extLst>
            <a:ext uri="{FF2B5EF4-FFF2-40B4-BE49-F238E27FC236}">
              <a16:creationId xmlns:a16="http://schemas.microsoft.com/office/drawing/2014/main" id="{0BB50693-AE4C-44D7-BBAD-16A0195B2DF8}"/>
            </a:ext>
          </a:extLst>
        </xdr:cNvPr>
        <xdr:cNvSpPr/>
      </xdr:nvSpPr>
      <xdr:spPr>
        <a:xfrm>
          <a:off x="12763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166007</xdr:rowOff>
    </xdr:from>
    <xdr:to>
      <xdr:col>71</xdr:col>
      <xdr:colOff>177800</xdr:colOff>
      <xdr:row>104</xdr:row>
      <xdr:rowOff>25581</xdr:rowOff>
    </xdr:to>
    <xdr:cxnSp macro="">
      <xdr:nvCxnSpPr>
        <xdr:cNvPr id="686" name="直線コネクタ 685">
          <a:extLst>
            <a:ext uri="{FF2B5EF4-FFF2-40B4-BE49-F238E27FC236}">
              <a16:creationId xmlns:a16="http://schemas.microsoft.com/office/drawing/2014/main" id="{E9E23F7E-51B8-40FD-94CA-BD06741574BF}"/>
            </a:ext>
          </a:extLst>
        </xdr:cNvPr>
        <xdr:cNvCxnSpPr/>
      </xdr:nvCxnSpPr>
      <xdr:spPr>
        <a:xfrm>
          <a:off x="12814300" y="178253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56078</xdr:rowOff>
    </xdr:from>
    <xdr:ext cx="405111" cy="259045"/>
    <xdr:sp macro="" textlink="">
      <xdr:nvSpPr>
        <xdr:cNvPr id="687" name="n_1aveValue【庁舎】&#10;有形固定資産減価償却率">
          <a:extLst>
            <a:ext uri="{FF2B5EF4-FFF2-40B4-BE49-F238E27FC236}">
              <a16:creationId xmlns:a16="http://schemas.microsoft.com/office/drawing/2014/main" id="{E4A37ED0-FE67-4A86-8C93-BB11164A73E8}"/>
            </a:ext>
          </a:extLst>
        </xdr:cNvPr>
        <xdr:cNvSpPr txBox="1"/>
      </xdr:nvSpPr>
      <xdr:spPr>
        <a:xfrm>
          <a:off x="15266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688" name="n_2aveValue【庁舎】&#10;有形固定資産減価償却率">
          <a:extLst>
            <a:ext uri="{FF2B5EF4-FFF2-40B4-BE49-F238E27FC236}">
              <a16:creationId xmlns:a16="http://schemas.microsoft.com/office/drawing/2014/main" id="{DDC9A8D8-6E51-4CD7-A948-DCE04E31EFE7}"/>
            </a:ext>
          </a:extLst>
        </xdr:cNvPr>
        <xdr:cNvSpPr txBox="1"/>
      </xdr:nvSpPr>
      <xdr:spPr>
        <a:xfrm>
          <a:off x="14389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689" name="n_3aveValue【庁舎】&#10;有形固定資産減価償却率">
          <a:extLst>
            <a:ext uri="{FF2B5EF4-FFF2-40B4-BE49-F238E27FC236}">
              <a16:creationId xmlns:a16="http://schemas.microsoft.com/office/drawing/2014/main" id="{B935DD41-F4F4-44D7-93CF-FB0DC1CF449F}"/>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690" name="n_4aveValue【庁舎】&#10;有形固定資産減価償却率">
          <a:extLst>
            <a:ext uri="{FF2B5EF4-FFF2-40B4-BE49-F238E27FC236}">
              <a16:creationId xmlns:a16="http://schemas.microsoft.com/office/drawing/2014/main" id="{8FC9F2DB-9CEF-4E76-BF46-CE9890716982}"/>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169653</xdr:rowOff>
    </xdr:from>
    <xdr:ext cx="405111" cy="259045"/>
    <xdr:sp macro="" textlink="">
      <xdr:nvSpPr>
        <xdr:cNvPr id="691" name="n_1mainValue【庁舎】&#10;有形固定資産減価償却率">
          <a:extLst>
            <a:ext uri="{FF2B5EF4-FFF2-40B4-BE49-F238E27FC236}">
              <a16:creationId xmlns:a16="http://schemas.microsoft.com/office/drawing/2014/main" id="{16BBDD22-47D5-43B0-A196-7B49E962B56D}"/>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127198</xdr:rowOff>
    </xdr:from>
    <xdr:ext cx="405111" cy="259045"/>
    <xdr:sp macro="" textlink="">
      <xdr:nvSpPr>
        <xdr:cNvPr id="692" name="n_2mainValue【庁舎】&#10;有形固定資産減価償却率">
          <a:extLst>
            <a:ext uri="{FF2B5EF4-FFF2-40B4-BE49-F238E27FC236}">
              <a16:creationId xmlns:a16="http://schemas.microsoft.com/office/drawing/2014/main" id="{FBF90DA4-BE01-432D-BD08-0EE6FBF28B6E}"/>
            </a:ext>
          </a:extLst>
        </xdr:cNvPr>
        <xdr:cNvSpPr txBox="1"/>
      </xdr:nvSpPr>
      <xdr:spPr>
        <a:xfrm>
          <a:off x="14389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92908</xdr:rowOff>
    </xdr:from>
    <xdr:ext cx="405111" cy="259045"/>
    <xdr:sp macro="" textlink="">
      <xdr:nvSpPr>
        <xdr:cNvPr id="693" name="n_3mainValue【庁舎】&#10;有形固定資産減価償却率">
          <a:extLst>
            <a:ext uri="{FF2B5EF4-FFF2-40B4-BE49-F238E27FC236}">
              <a16:creationId xmlns:a16="http://schemas.microsoft.com/office/drawing/2014/main" id="{6BC66A59-F986-4799-93DA-D85027667657}"/>
            </a:ext>
          </a:extLst>
        </xdr:cNvPr>
        <xdr:cNvSpPr txBox="1"/>
      </xdr:nvSpPr>
      <xdr:spPr>
        <a:xfrm>
          <a:off x="13500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61884</xdr:rowOff>
    </xdr:from>
    <xdr:ext cx="405111" cy="259045"/>
    <xdr:sp macro="" textlink="">
      <xdr:nvSpPr>
        <xdr:cNvPr id="694" name="n_4mainValue【庁舎】&#10;有形固定資産減価償却率">
          <a:extLst>
            <a:ext uri="{FF2B5EF4-FFF2-40B4-BE49-F238E27FC236}">
              <a16:creationId xmlns:a16="http://schemas.microsoft.com/office/drawing/2014/main" id="{FDD471C3-ED95-4C39-909D-F971E86E7AC6}"/>
            </a:ext>
          </a:extLst>
        </xdr:cNvPr>
        <xdr:cNvSpPr txBox="1"/>
      </xdr:nvSpPr>
      <xdr:spPr>
        <a:xfrm>
          <a:off x="12611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C2ED5FE4-5B26-448B-B35E-16B560BB924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7F6491E4-2B54-4DF5-8142-6AE9D59CB5D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8ED86AEB-EBFD-4A8C-839A-1C3F0070F2E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D0D682FA-A2A9-4DF4-AF2D-6577F671B86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E836C95B-9FF6-42F3-8EC4-AAD607F5931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E2490FB0-96C1-46E6-B1FD-3F75F88B1B1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C62152DE-022C-4CFB-9B5F-4F98357274D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DCA9249A-BDF6-4C68-8C0A-28F81A21CA1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69321EF9-65C1-4348-90AA-4CB1C5FD57E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1EE14669-A226-4573-97F0-164C7C481FF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01376ED5-7355-4659-8E62-005E584EBF4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06AF1CCD-C7C5-4550-8F79-F656667C693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5BEA7C9E-DA53-4068-BA1B-7AB4BF2A776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3EB7685C-F103-4AFE-8517-856A0AC841C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9AACCCF8-DE55-4E37-BBE1-971068A12F5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817F9466-D128-4822-BE1E-22B53185E8D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C01E183E-110C-4856-87A0-C3DDD4F40EB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5E241C65-237C-4B81-B9C8-93AAB6821D8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6FF39D09-D25A-4B6B-87F5-866CC4327A7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985B9498-4307-4FBD-B518-48891F545AC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33988807-E518-48A7-826C-B754BAA0799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596519B3-E22B-4796-8C25-66A0B752E8C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D57355B9-C40A-470C-B3F8-94B981EB9D5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83BAD9CC-B8A8-47B2-983E-3BD9D0DCE7D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D1E5246B-0AE5-43C0-9931-E7182370BAB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20" name="直線コネクタ 719">
          <a:extLst>
            <a:ext uri="{FF2B5EF4-FFF2-40B4-BE49-F238E27FC236}">
              <a16:creationId xmlns:a16="http://schemas.microsoft.com/office/drawing/2014/main" id="{4C560421-7F58-4CAA-A066-F1363BCE1967}"/>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21" name="【庁舎】&#10;一人当たり面積最小値テキスト">
          <a:extLst>
            <a:ext uri="{FF2B5EF4-FFF2-40B4-BE49-F238E27FC236}">
              <a16:creationId xmlns:a16="http://schemas.microsoft.com/office/drawing/2014/main" id="{7D816B61-9720-4BF2-AD76-E1F4BCB47D85}"/>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22" name="直線コネクタ 721">
          <a:extLst>
            <a:ext uri="{FF2B5EF4-FFF2-40B4-BE49-F238E27FC236}">
              <a16:creationId xmlns:a16="http://schemas.microsoft.com/office/drawing/2014/main" id="{3C7CDDC6-2D5C-46D1-88A3-80C1B24B90E6}"/>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23" name="【庁舎】&#10;一人当たり面積最大値テキスト">
          <a:extLst>
            <a:ext uri="{FF2B5EF4-FFF2-40B4-BE49-F238E27FC236}">
              <a16:creationId xmlns:a16="http://schemas.microsoft.com/office/drawing/2014/main" id="{69356DD1-C5E6-4236-87D0-40AD1955349D}"/>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24" name="直線コネクタ 723">
          <a:extLst>
            <a:ext uri="{FF2B5EF4-FFF2-40B4-BE49-F238E27FC236}">
              <a16:creationId xmlns:a16="http://schemas.microsoft.com/office/drawing/2014/main" id="{AF04CC87-F894-41BB-9DEB-EE5FE0891843}"/>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25" name="【庁舎】&#10;一人当たり面積平均値テキスト">
          <a:extLst>
            <a:ext uri="{FF2B5EF4-FFF2-40B4-BE49-F238E27FC236}">
              <a16:creationId xmlns:a16="http://schemas.microsoft.com/office/drawing/2014/main" id="{EC780703-63EB-431C-A732-4F58896ADE94}"/>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26" name="フローチャート: 判断 725">
          <a:extLst>
            <a:ext uri="{FF2B5EF4-FFF2-40B4-BE49-F238E27FC236}">
              <a16:creationId xmlns:a16="http://schemas.microsoft.com/office/drawing/2014/main" id="{569D9B11-82FF-488B-BBC1-A62C95640ACB}"/>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27" name="フローチャート: 判断 726">
          <a:extLst>
            <a:ext uri="{FF2B5EF4-FFF2-40B4-BE49-F238E27FC236}">
              <a16:creationId xmlns:a16="http://schemas.microsoft.com/office/drawing/2014/main" id="{CBCC1DCF-23BA-4CA8-B33C-C524BAB09F2E}"/>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28" name="フローチャート: 判断 727">
          <a:extLst>
            <a:ext uri="{FF2B5EF4-FFF2-40B4-BE49-F238E27FC236}">
              <a16:creationId xmlns:a16="http://schemas.microsoft.com/office/drawing/2014/main" id="{668BCA00-E620-418D-8FCB-A11723D73964}"/>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729" name="フローチャート: 判断 728">
          <a:extLst>
            <a:ext uri="{FF2B5EF4-FFF2-40B4-BE49-F238E27FC236}">
              <a16:creationId xmlns:a16="http://schemas.microsoft.com/office/drawing/2014/main" id="{4086888D-BB39-403E-9891-8228BAE24905}"/>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730" name="フローチャート: 判断 729">
          <a:extLst>
            <a:ext uri="{FF2B5EF4-FFF2-40B4-BE49-F238E27FC236}">
              <a16:creationId xmlns:a16="http://schemas.microsoft.com/office/drawing/2014/main" id="{5BCF7472-FB3D-4630-BB79-26F777C0D252}"/>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14D4173B-347E-4FF5-9A1D-574D0689053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6D2B452-4563-499B-9FE5-7ACFFBBBA80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1917679-A0A0-45C3-BB86-5A567D9D0D0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EDA6FED-85D5-48D5-BE2A-27EC40D8F4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D138585-1A5E-49B9-BC7D-D07D2FB7641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153851</xdr:rowOff>
    </xdr:from>
    <xdr:to>
      <xdr:col>116</xdr:col>
      <xdr:colOff>114300</xdr:colOff>
      <xdr:row>103</xdr:row>
      <xdr:rowOff>84001</xdr:rowOff>
    </xdr:to>
    <xdr:sp macro="" textlink="">
      <xdr:nvSpPr>
        <xdr:cNvPr id="736" name="楕円 735">
          <a:extLst>
            <a:ext uri="{FF2B5EF4-FFF2-40B4-BE49-F238E27FC236}">
              <a16:creationId xmlns:a16="http://schemas.microsoft.com/office/drawing/2014/main" id="{831F84EC-67F1-4896-B8AC-4DF4310160E4}"/>
            </a:ext>
          </a:extLst>
        </xdr:cNvPr>
        <xdr:cNvSpPr/>
      </xdr:nvSpPr>
      <xdr:spPr>
        <a:xfrm>
          <a:off x="22110700" y="176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5278</xdr:rowOff>
    </xdr:from>
    <xdr:ext cx="469744" cy="259045"/>
    <xdr:sp macro="" textlink="">
      <xdr:nvSpPr>
        <xdr:cNvPr id="737" name="【庁舎】&#10;一人当たり面積該当値テキスト">
          <a:extLst>
            <a:ext uri="{FF2B5EF4-FFF2-40B4-BE49-F238E27FC236}">
              <a16:creationId xmlns:a16="http://schemas.microsoft.com/office/drawing/2014/main" id="{FC224123-17BE-482C-80B1-3F56377DBC64}"/>
            </a:ext>
          </a:extLst>
        </xdr:cNvPr>
        <xdr:cNvSpPr txBox="1"/>
      </xdr:nvSpPr>
      <xdr:spPr>
        <a:xfrm>
          <a:off x="22199600" y="1749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7438</xdr:rowOff>
    </xdr:from>
    <xdr:to>
      <xdr:col>112</xdr:col>
      <xdr:colOff>38100</xdr:colOff>
      <xdr:row>103</xdr:row>
      <xdr:rowOff>109038</xdr:rowOff>
    </xdr:to>
    <xdr:sp macro="" textlink="">
      <xdr:nvSpPr>
        <xdr:cNvPr id="738" name="楕円 737">
          <a:extLst>
            <a:ext uri="{FF2B5EF4-FFF2-40B4-BE49-F238E27FC236}">
              <a16:creationId xmlns:a16="http://schemas.microsoft.com/office/drawing/2014/main" id="{8EFA4BC5-9840-44B2-ACE0-1E5E9AE2FA9B}"/>
            </a:ext>
          </a:extLst>
        </xdr:cNvPr>
        <xdr:cNvSpPr/>
      </xdr:nvSpPr>
      <xdr:spPr>
        <a:xfrm>
          <a:off x="21272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33201</xdr:rowOff>
    </xdr:from>
    <xdr:to>
      <xdr:col>116</xdr:col>
      <xdr:colOff>63500</xdr:colOff>
      <xdr:row>103</xdr:row>
      <xdr:rowOff>58238</xdr:rowOff>
    </xdr:to>
    <xdr:cxnSp macro="">
      <xdr:nvCxnSpPr>
        <xdr:cNvPr id="739" name="直線コネクタ 738">
          <a:extLst>
            <a:ext uri="{FF2B5EF4-FFF2-40B4-BE49-F238E27FC236}">
              <a16:creationId xmlns:a16="http://schemas.microsoft.com/office/drawing/2014/main" id="{1D0BB0E8-C79C-4795-ADA1-F56619748CC8}"/>
            </a:ext>
          </a:extLst>
        </xdr:cNvPr>
        <xdr:cNvCxnSpPr/>
      </xdr:nvCxnSpPr>
      <xdr:spPr>
        <a:xfrm flipV="1">
          <a:off x="21323300" y="17692551"/>
          <a:ext cx="8382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24856</xdr:rowOff>
    </xdr:from>
    <xdr:to>
      <xdr:col>107</xdr:col>
      <xdr:colOff>101600</xdr:colOff>
      <xdr:row>103</xdr:row>
      <xdr:rowOff>126456</xdr:rowOff>
    </xdr:to>
    <xdr:sp macro="" textlink="">
      <xdr:nvSpPr>
        <xdr:cNvPr id="740" name="楕円 739">
          <a:extLst>
            <a:ext uri="{FF2B5EF4-FFF2-40B4-BE49-F238E27FC236}">
              <a16:creationId xmlns:a16="http://schemas.microsoft.com/office/drawing/2014/main" id="{1F8790D3-A818-4F62-A5AC-211E349F3BD3}"/>
            </a:ext>
          </a:extLst>
        </xdr:cNvPr>
        <xdr:cNvSpPr/>
      </xdr:nvSpPr>
      <xdr:spPr>
        <a:xfrm>
          <a:off x="20383500" y="176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58238</xdr:rowOff>
    </xdr:from>
    <xdr:to>
      <xdr:col>111</xdr:col>
      <xdr:colOff>177800</xdr:colOff>
      <xdr:row>103</xdr:row>
      <xdr:rowOff>75656</xdr:rowOff>
    </xdr:to>
    <xdr:cxnSp macro="">
      <xdr:nvCxnSpPr>
        <xdr:cNvPr id="741" name="直線コネクタ 740">
          <a:extLst>
            <a:ext uri="{FF2B5EF4-FFF2-40B4-BE49-F238E27FC236}">
              <a16:creationId xmlns:a16="http://schemas.microsoft.com/office/drawing/2014/main" id="{13082680-BE60-4F02-A504-55A946616301}"/>
            </a:ext>
          </a:extLst>
        </xdr:cNvPr>
        <xdr:cNvCxnSpPr/>
      </xdr:nvCxnSpPr>
      <xdr:spPr>
        <a:xfrm flipV="1">
          <a:off x="20434300" y="17717588"/>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55336</xdr:rowOff>
    </xdr:from>
    <xdr:to>
      <xdr:col>102</xdr:col>
      <xdr:colOff>165100</xdr:colOff>
      <xdr:row>103</xdr:row>
      <xdr:rowOff>156936</xdr:rowOff>
    </xdr:to>
    <xdr:sp macro="" textlink="">
      <xdr:nvSpPr>
        <xdr:cNvPr id="742" name="楕円 741">
          <a:extLst>
            <a:ext uri="{FF2B5EF4-FFF2-40B4-BE49-F238E27FC236}">
              <a16:creationId xmlns:a16="http://schemas.microsoft.com/office/drawing/2014/main" id="{32FA6300-950A-4F42-9D5D-A5AF39BD56AD}"/>
            </a:ext>
          </a:extLst>
        </xdr:cNvPr>
        <xdr:cNvSpPr/>
      </xdr:nvSpPr>
      <xdr:spPr>
        <a:xfrm>
          <a:off x="19494500" y="177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75656</xdr:rowOff>
    </xdr:from>
    <xdr:to>
      <xdr:col>107</xdr:col>
      <xdr:colOff>50800</xdr:colOff>
      <xdr:row>103</xdr:row>
      <xdr:rowOff>106136</xdr:rowOff>
    </xdr:to>
    <xdr:cxnSp macro="">
      <xdr:nvCxnSpPr>
        <xdr:cNvPr id="743" name="直線コネクタ 742">
          <a:extLst>
            <a:ext uri="{FF2B5EF4-FFF2-40B4-BE49-F238E27FC236}">
              <a16:creationId xmlns:a16="http://schemas.microsoft.com/office/drawing/2014/main" id="{48878A26-D173-43B7-89D9-C8CE93C5B1C0}"/>
            </a:ext>
          </a:extLst>
        </xdr:cNvPr>
        <xdr:cNvCxnSpPr/>
      </xdr:nvCxnSpPr>
      <xdr:spPr>
        <a:xfrm flipV="1">
          <a:off x="19545300" y="1773500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74930</xdr:rowOff>
    </xdr:from>
    <xdr:to>
      <xdr:col>98</xdr:col>
      <xdr:colOff>38100</xdr:colOff>
      <xdr:row>104</xdr:row>
      <xdr:rowOff>5080</xdr:rowOff>
    </xdr:to>
    <xdr:sp macro="" textlink="">
      <xdr:nvSpPr>
        <xdr:cNvPr id="744" name="楕円 743">
          <a:extLst>
            <a:ext uri="{FF2B5EF4-FFF2-40B4-BE49-F238E27FC236}">
              <a16:creationId xmlns:a16="http://schemas.microsoft.com/office/drawing/2014/main" id="{6B9C7C9C-D20C-4A6D-89E8-6770F2EB79A7}"/>
            </a:ext>
          </a:extLst>
        </xdr:cNvPr>
        <xdr:cNvSpPr/>
      </xdr:nvSpPr>
      <xdr:spPr>
        <a:xfrm>
          <a:off x="18605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106136</xdr:rowOff>
    </xdr:from>
    <xdr:to>
      <xdr:col>102</xdr:col>
      <xdr:colOff>114300</xdr:colOff>
      <xdr:row>103</xdr:row>
      <xdr:rowOff>125730</xdr:rowOff>
    </xdr:to>
    <xdr:cxnSp macro="">
      <xdr:nvCxnSpPr>
        <xdr:cNvPr id="745" name="直線コネクタ 744">
          <a:extLst>
            <a:ext uri="{FF2B5EF4-FFF2-40B4-BE49-F238E27FC236}">
              <a16:creationId xmlns:a16="http://schemas.microsoft.com/office/drawing/2014/main" id="{F4658564-E281-4CA6-960E-11C41B655EBA}"/>
            </a:ext>
          </a:extLst>
        </xdr:cNvPr>
        <xdr:cNvCxnSpPr/>
      </xdr:nvCxnSpPr>
      <xdr:spPr>
        <a:xfrm flipV="1">
          <a:off x="18656300" y="177654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746" name="n_1aveValue【庁舎】&#10;一人当たり面積">
          <a:extLst>
            <a:ext uri="{FF2B5EF4-FFF2-40B4-BE49-F238E27FC236}">
              <a16:creationId xmlns:a16="http://schemas.microsoft.com/office/drawing/2014/main" id="{9D5B4505-87C9-4957-8310-CF7F8CCE134B}"/>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747" name="n_2aveValue【庁舎】&#10;一人当たり面積">
          <a:extLst>
            <a:ext uri="{FF2B5EF4-FFF2-40B4-BE49-F238E27FC236}">
              <a16:creationId xmlns:a16="http://schemas.microsoft.com/office/drawing/2014/main" id="{A1A4BB95-D4A6-4030-94DB-6289A89AAEDD}"/>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163303</xdr:rowOff>
    </xdr:from>
    <xdr:ext cx="469744" cy="259045"/>
    <xdr:sp macro="" textlink="">
      <xdr:nvSpPr>
        <xdr:cNvPr id="748" name="n_3aveValue【庁舎】&#10;一人当たり面積">
          <a:extLst>
            <a:ext uri="{FF2B5EF4-FFF2-40B4-BE49-F238E27FC236}">
              <a16:creationId xmlns:a16="http://schemas.microsoft.com/office/drawing/2014/main" id="{E29684E7-BE95-48B6-98AA-351005F0A7BF}"/>
            </a:ext>
          </a:extLst>
        </xdr:cNvPr>
        <xdr:cNvSpPr txBox="1"/>
      </xdr:nvSpPr>
      <xdr:spPr>
        <a:xfrm>
          <a:off x="19310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44104</xdr:rowOff>
    </xdr:from>
    <xdr:ext cx="469744" cy="259045"/>
    <xdr:sp macro="" textlink="">
      <xdr:nvSpPr>
        <xdr:cNvPr id="749" name="n_4aveValue【庁舎】&#10;一人当たり面積">
          <a:extLst>
            <a:ext uri="{FF2B5EF4-FFF2-40B4-BE49-F238E27FC236}">
              <a16:creationId xmlns:a16="http://schemas.microsoft.com/office/drawing/2014/main" id="{FE2FCB7A-AA43-4558-93EB-D737DF75F34E}"/>
            </a:ext>
          </a:extLst>
        </xdr:cNvPr>
        <xdr:cNvSpPr txBox="1"/>
      </xdr:nvSpPr>
      <xdr:spPr>
        <a:xfrm>
          <a:off x="18421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125565</xdr:rowOff>
    </xdr:from>
    <xdr:ext cx="469744" cy="259045"/>
    <xdr:sp macro="" textlink="">
      <xdr:nvSpPr>
        <xdr:cNvPr id="750" name="n_1mainValue【庁舎】&#10;一人当たり面積">
          <a:extLst>
            <a:ext uri="{FF2B5EF4-FFF2-40B4-BE49-F238E27FC236}">
              <a16:creationId xmlns:a16="http://schemas.microsoft.com/office/drawing/2014/main" id="{A2262BDE-3C8A-4BEE-8A38-F3D9329F527F}"/>
            </a:ext>
          </a:extLst>
        </xdr:cNvPr>
        <xdr:cNvSpPr txBox="1"/>
      </xdr:nvSpPr>
      <xdr:spPr>
        <a:xfrm>
          <a:off x="21075727" y="1744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142983</xdr:rowOff>
    </xdr:from>
    <xdr:ext cx="469744" cy="259045"/>
    <xdr:sp macro="" textlink="">
      <xdr:nvSpPr>
        <xdr:cNvPr id="751" name="n_2mainValue【庁舎】&#10;一人当たり面積">
          <a:extLst>
            <a:ext uri="{FF2B5EF4-FFF2-40B4-BE49-F238E27FC236}">
              <a16:creationId xmlns:a16="http://schemas.microsoft.com/office/drawing/2014/main" id="{F4260595-E563-4463-8FB5-FE9502CB4D8B}"/>
            </a:ext>
          </a:extLst>
        </xdr:cNvPr>
        <xdr:cNvSpPr txBox="1"/>
      </xdr:nvSpPr>
      <xdr:spPr>
        <a:xfrm>
          <a:off x="20199427" y="174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2013</xdr:rowOff>
    </xdr:from>
    <xdr:ext cx="469744" cy="259045"/>
    <xdr:sp macro="" textlink="">
      <xdr:nvSpPr>
        <xdr:cNvPr id="752" name="n_3mainValue【庁舎】&#10;一人当たり面積">
          <a:extLst>
            <a:ext uri="{FF2B5EF4-FFF2-40B4-BE49-F238E27FC236}">
              <a16:creationId xmlns:a16="http://schemas.microsoft.com/office/drawing/2014/main" id="{0ED74E90-AF1B-4EB6-8F90-EDE5F1FA963F}"/>
            </a:ext>
          </a:extLst>
        </xdr:cNvPr>
        <xdr:cNvSpPr txBox="1"/>
      </xdr:nvSpPr>
      <xdr:spPr>
        <a:xfrm>
          <a:off x="19310427" y="174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21607</xdr:rowOff>
    </xdr:from>
    <xdr:ext cx="469744" cy="259045"/>
    <xdr:sp macro="" textlink="">
      <xdr:nvSpPr>
        <xdr:cNvPr id="753" name="n_4mainValue【庁舎】&#10;一人当たり面積">
          <a:extLst>
            <a:ext uri="{FF2B5EF4-FFF2-40B4-BE49-F238E27FC236}">
              <a16:creationId xmlns:a16="http://schemas.microsoft.com/office/drawing/2014/main" id="{FB965F0C-DEB0-4BD1-9E3E-3E72AA9B3F75}"/>
            </a:ext>
          </a:extLst>
        </xdr:cNvPr>
        <xdr:cNvSpPr txBox="1"/>
      </xdr:nvSpPr>
      <xdr:spPr>
        <a:xfrm>
          <a:off x="18421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3D85A651-7B71-4E0E-A5F0-CC3CFDE9449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15233ADE-0ACE-4CE4-A1E1-68A8C8A1877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C508282E-18E6-4399-9960-63C8DD17E6F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各種公共施設「体育館・プール」、「保健センター」、「庁舎」については、人口一人当たりの面積が全国平均よりも高くなっている。</a:t>
          </a:r>
          <a:endParaRPr lang="ja-JP" altLang="ja-JP" sz="1400">
            <a:effectLst/>
          </a:endParaRPr>
        </a:p>
        <a:p>
          <a:r>
            <a:rPr kumimoji="1" lang="ja-JP" altLang="ja-JP" sz="1100">
              <a:solidFill>
                <a:schemeClr val="dk1"/>
              </a:solidFill>
              <a:effectLst/>
              <a:latin typeface="+mn-lt"/>
              <a:ea typeface="+mn-ea"/>
              <a:cs typeface="+mn-cs"/>
            </a:rPr>
            <a:t>離島同士の合併による地理的条件から人口規模より公共施設の数や面積が大きくなることは避けられない状況ではあったが、令和３年度に岩城橋が開通し、４つの島が陸続きになったことから公共施設等総合管理計画及び個別施設計画に基づき、施設の適正化（統廃合）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6,283
6,032
30.38
6,614,693
6,469,444
71,989
4,055,693
9,004,016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少子高齢化に加え、歳入総額に占める自主財源割合は２割ほどで、財政基盤も弱いため、全国平均や類似団体平均を大きく下回っている。今後も人口減少対策の取り組みを進めながら、新たな雇用の創出、ふるさと納税への取組強化など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93.2</a:t>
          </a:r>
          <a:r>
            <a:rPr kumimoji="1" lang="ja-JP" altLang="en-US" sz="1300">
              <a:latin typeface="ＭＳ Ｐゴシック" panose="020B0600070205080204" pitchFamily="50" charset="-128"/>
              <a:ea typeface="ＭＳ Ｐゴシック" panose="020B0600070205080204" pitchFamily="50" charset="-128"/>
            </a:rPr>
            <a:t>％となった。主な要因は歳入面の普通交付税・臨時財政対策債の減少、歳出面では物価高騰による光熱水費など物件費の増加である。</a:t>
          </a:r>
        </a:p>
        <a:p>
          <a:r>
            <a:rPr kumimoji="1" lang="ja-JP" altLang="en-US" sz="1300">
              <a:latin typeface="ＭＳ Ｐゴシック" panose="020B0600070205080204" pitchFamily="50" charset="-128"/>
              <a:ea typeface="ＭＳ Ｐゴシック" panose="020B0600070205080204" pitchFamily="50" charset="-128"/>
            </a:rPr>
            <a:t>　義務的経費の経常収支比率も高止まりしており、</a:t>
          </a:r>
          <a:r>
            <a:rPr kumimoji="1" lang="en-US" altLang="ja-JP" sz="1300">
              <a:latin typeface="ＭＳ Ｐゴシック" panose="020B0600070205080204" pitchFamily="50" charset="-128"/>
              <a:ea typeface="ＭＳ Ｐゴシック" panose="020B0600070205080204" pitchFamily="50" charset="-128"/>
            </a:rPr>
            <a:t>58.1</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ポイント上昇している。中でも人件費は</a:t>
          </a:r>
          <a:r>
            <a:rPr kumimoji="1" lang="en-US" altLang="ja-JP" sz="1300">
              <a:latin typeface="ＭＳ Ｐゴシック" panose="020B0600070205080204" pitchFamily="50" charset="-128"/>
              <a:ea typeface="ＭＳ Ｐゴシック" panose="020B0600070205080204" pitchFamily="50" charset="-128"/>
            </a:rPr>
            <a:t>28.8</a:t>
          </a:r>
          <a:r>
            <a:rPr kumimoji="1" lang="ja-JP" altLang="en-US" sz="1300">
              <a:latin typeface="ＭＳ Ｐゴシック" panose="020B0600070205080204" pitchFamily="50" charset="-128"/>
              <a:ea typeface="ＭＳ Ｐゴシック" panose="020B0600070205080204" pitchFamily="50" charset="-128"/>
            </a:rPr>
            <a:t>％ともっとも高い数値となっている。令和４年度の人件費は職員数の減などにより減少したものの、今後は定員管理計画に基づき、適正な定員管理及び事務事業の見直しによる事業の集約化・効率化を行うことで、人件費の抑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143383</xdr:rowOff>
    </xdr:from>
    <xdr:to>
      <xdr:col>23</xdr:col>
      <xdr:colOff>133350</xdr:colOff>
      <xdr:row>63</xdr:row>
      <xdr:rowOff>70866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73283"/>
          <a:ext cx="8382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143383</xdr:rowOff>
    </xdr:from>
    <xdr:to>
      <xdr:col>19</xdr:col>
      <xdr:colOff>133350</xdr:colOff>
      <xdr:row>63</xdr:row>
      <xdr:rowOff>148082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73283"/>
          <a:ext cx="889000" cy="1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148082</xdr:rowOff>
    </xdr:from>
    <xdr:to>
      <xdr:col>15</xdr:col>
      <xdr:colOff>82550</xdr:colOff>
      <xdr:row>64</xdr:row>
      <xdr:rowOff>51435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49432"/>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167386</xdr:rowOff>
    </xdr:from>
    <xdr:to>
      <xdr:col>11</xdr:col>
      <xdr:colOff>31750</xdr:colOff>
      <xdr:row>64</xdr:row>
      <xdr:rowOff>51435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6873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23258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163593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9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92583</xdr:rowOff>
    </xdr:from>
    <xdr:to>
      <xdr:col>19</xdr:col>
      <xdr:colOff>184150</xdr:colOff>
      <xdr:row>63</xdr:row>
      <xdr:rowOff>22733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2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7510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08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97282</xdr:rowOff>
    </xdr:from>
    <xdr:to>
      <xdr:col>15</xdr:col>
      <xdr:colOff>133350</xdr:colOff>
      <xdr:row>64</xdr:row>
      <xdr:rowOff>27432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12209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87012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[391,173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１人当たり</a:t>
          </a:r>
          <a:r>
            <a:rPr kumimoji="1" lang="en-US" altLang="ja-JP" sz="1300">
              <a:latin typeface="ＭＳ Ｐゴシック" panose="020B0600070205080204" pitchFamily="50" charset="-128"/>
              <a:ea typeface="ＭＳ Ｐゴシック" panose="020B0600070205080204" pitchFamily="50" charset="-128"/>
            </a:rPr>
            <a:t>391,173</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6,169</a:t>
          </a:r>
          <a:r>
            <a:rPr kumimoji="1" lang="ja-JP" altLang="en-US" sz="1300">
              <a:latin typeface="ＭＳ Ｐゴシック" panose="020B0600070205080204" pitchFamily="50" charset="-128"/>
              <a:ea typeface="ＭＳ Ｐゴシック" panose="020B0600070205080204" pitchFamily="50" charset="-128"/>
            </a:rPr>
            <a:t>円の増となっており、類似団体平均を大きく上回っている。これは、離島同士の合併による行政サービスの低下を招かないよう総合支所・分庁併用方式を採用しているため、職員数が多くなっていることによるものである。また、その他の要因としては、離島間における地域格差の無いよう類似施設を複数有することから、維持管理費等による物件費が嵩んでいるため、今後は、公共施設等総合管理計画に基づき、施設の統廃合を進めることで施設の適正化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126702</xdr:rowOff>
    </xdr:from>
    <xdr:to>
      <xdr:col>23</xdr:col>
      <xdr:colOff>133350</xdr:colOff>
      <xdr:row>82</xdr:row>
      <xdr:rowOff>133790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85602"/>
          <a:ext cx="838200" cy="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159343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75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126702</xdr:rowOff>
    </xdr:from>
    <xdr:to>
      <xdr:col>19</xdr:col>
      <xdr:colOff>133350</xdr:colOff>
      <xdr:row>82</xdr:row>
      <xdr:rowOff>131042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85602"/>
          <a:ext cx="889000" cy="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63692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90582</xdr:rowOff>
    </xdr:from>
    <xdr:to>
      <xdr:col>15</xdr:col>
      <xdr:colOff>82550</xdr:colOff>
      <xdr:row>82</xdr:row>
      <xdr:rowOff>131042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49482"/>
          <a:ext cx="889000" cy="4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34842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5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79530</xdr:rowOff>
    </xdr:from>
    <xdr:to>
      <xdr:col>11</xdr:col>
      <xdr:colOff>31750</xdr:colOff>
      <xdr:row>82</xdr:row>
      <xdr:rowOff>90582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38430"/>
          <a:ext cx="889000" cy="1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10307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82990</xdr:rowOff>
    </xdr:from>
    <xdr:to>
      <xdr:col>23</xdr:col>
      <xdr:colOff>184150</xdr:colOff>
      <xdr:row>83</xdr:row>
      <xdr:rowOff>13140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55067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1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75902</xdr:rowOff>
    </xdr:from>
    <xdr:to>
      <xdr:col>19</xdr:col>
      <xdr:colOff>184150</xdr:colOff>
      <xdr:row>83</xdr:row>
      <xdr:rowOff>6052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3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162279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21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80242</xdr:rowOff>
    </xdr:from>
    <xdr:to>
      <xdr:col>15</xdr:col>
      <xdr:colOff>133350</xdr:colOff>
      <xdr:row>83</xdr:row>
      <xdr:rowOff>10392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3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166619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2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39782</xdr:rowOff>
    </xdr:from>
    <xdr:to>
      <xdr:col>11</xdr:col>
      <xdr:colOff>82550</xdr:colOff>
      <xdr:row>82</xdr:row>
      <xdr:rowOff>141382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126159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8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28730</xdr:rowOff>
    </xdr:from>
    <xdr:to>
      <xdr:col>7</xdr:col>
      <xdr:colOff>31750</xdr:colOff>
      <xdr:row>82</xdr:row>
      <xdr:rowOff>130330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115107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7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前年度から数値は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ポイント上昇したものの、類似団体平均値を大きく下回る状況が続いている。今後は、職員の削減に努めるとともに、人事評価制度の適切な運用により、給与水準の適正化に努める。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52009</xdr:rowOff>
    </xdr:from>
    <xdr:to>
      <xdr:col>81</xdr:col>
      <xdr:colOff>44450</xdr:colOff>
      <xdr:row>89</xdr:row>
      <xdr:rowOff>92832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110909"/>
          <a:ext cx="0" cy="124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138386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85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52009</xdr:rowOff>
    </xdr:from>
    <xdr:to>
      <xdr:col>81</xdr:col>
      <xdr:colOff>133350</xdr:colOff>
      <xdr:row>82</xdr:row>
      <xdr:rowOff>52009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11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85573</xdr:rowOff>
    </xdr:from>
    <xdr:to>
      <xdr:col>81</xdr:col>
      <xdr:colOff>44450</xdr:colOff>
      <xdr:row>82</xdr:row>
      <xdr:rowOff>52009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73023"/>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148365</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21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4838</xdr:rowOff>
    </xdr:from>
    <xdr:to>
      <xdr:col>81</xdr:col>
      <xdr:colOff>95250</xdr:colOff>
      <xdr:row>86</xdr:row>
      <xdr:rowOff>106438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62593</xdr:rowOff>
    </xdr:from>
    <xdr:to>
      <xdr:col>77</xdr:col>
      <xdr:colOff>44450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9500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164798</xdr:rowOff>
    </xdr:from>
    <xdr:to>
      <xdr:col>77</xdr:col>
      <xdr:colOff>95250</xdr:colOff>
      <xdr:row>86</xdr:row>
      <xdr:rowOff>94948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79725</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2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62593</xdr:rowOff>
    </xdr:from>
    <xdr:to>
      <xdr:col>72</xdr:col>
      <xdr:colOff>203200</xdr:colOff>
      <xdr:row>82</xdr:row>
      <xdr:rowOff>52009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950043"/>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52009</xdr:rowOff>
    </xdr:from>
    <xdr:to>
      <xdr:col>68</xdr:col>
      <xdr:colOff>152400</xdr:colOff>
      <xdr:row>83</xdr:row>
      <xdr:rowOff>18445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110909"/>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1209</xdr:rowOff>
    </xdr:from>
    <xdr:to>
      <xdr:col>81</xdr:col>
      <xdr:colOff>95250</xdr:colOff>
      <xdr:row>82</xdr:row>
      <xdr:rowOff>102809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93936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34773</xdr:rowOff>
    </xdr:from>
    <xdr:to>
      <xdr:col>77</xdr:col>
      <xdr:colOff>95250</xdr:colOff>
      <xdr:row>81</xdr:row>
      <xdr:rowOff>136373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146550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91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1209</xdr:rowOff>
    </xdr:from>
    <xdr:to>
      <xdr:col>68</xdr:col>
      <xdr:colOff>203200</xdr:colOff>
      <xdr:row>82</xdr:row>
      <xdr:rowOff>102809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112986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139095</xdr:rowOff>
    </xdr:from>
    <xdr:to>
      <xdr:col>64</xdr:col>
      <xdr:colOff>152400</xdr:colOff>
      <xdr:row>83</xdr:row>
      <xdr:rowOff>69245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79422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離島同士の合併による行政サービスの低下を招かないよう総合支所・分庁併用方式を採用しているため、人口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に比べ２倍近い数値になっている。令和３年度の岩城橋開通により、町内４つの有人島が陸続きとなったことから、組織体系の見直し及び業務の簡素化・効率化、民間委託の活用など事務事業の見直しにより、定員管理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89916</xdr:rowOff>
    </xdr:from>
    <xdr:to>
      <xdr:col>81</xdr:col>
      <xdr:colOff>44450</xdr:colOff>
      <xdr:row>65</xdr:row>
      <xdr:rowOff>158169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234166"/>
          <a:ext cx="838200" cy="6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49257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3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127145</xdr:rowOff>
    </xdr:from>
    <xdr:to>
      <xdr:col>77</xdr:col>
      <xdr:colOff>44450</xdr:colOff>
      <xdr:row>65</xdr:row>
      <xdr:rowOff>158169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7139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119687</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127145</xdr:rowOff>
    </xdr:from>
    <xdr:to>
      <xdr:col>72</xdr:col>
      <xdr:colOff>203200</xdr:colOff>
      <xdr:row>65</xdr:row>
      <xdr:rowOff>167822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271395"/>
          <a:ext cx="889000" cy="4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112103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167822</xdr:rowOff>
    </xdr:from>
    <xdr:to>
      <xdr:col>68</xdr:col>
      <xdr:colOff>152400</xdr:colOff>
      <xdr:row>66</xdr:row>
      <xdr:rowOff>10850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131207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102451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52812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39116</xdr:rowOff>
    </xdr:from>
    <xdr:to>
      <xdr:col>81</xdr:col>
      <xdr:colOff>95250</xdr:colOff>
      <xdr:row>65</xdr:row>
      <xdr:rowOff>140716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11193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107369</xdr:rowOff>
    </xdr:from>
    <xdr:to>
      <xdr:col>77</xdr:col>
      <xdr:colOff>95250</xdr:colOff>
      <xdr:row>66</xdr:row>
      <xdr:rowOff>37519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22296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37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76345</xdr:rowOff>
    </xdr:from>
    <xdr:to>
      <xdr:col>73</xdr:col>
      <xdr:colOff>44450</xdr:colOff>
      <xdr:row>66</xdr:row>
      <xdr:rowOff>6495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2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162722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0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117022</xdr:rowOff>
    </xdr:from>
    <xdr:to>
      <xdr:col>68</xdr:col>
      <xdr:colOff>203200</xdr:colOff>
      <xdr:row>66</xdr:row>
      <xdr:rowOff>47172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6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31949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131500</xdr:rowOff>
    </xdr:from>
    <xdr:to>
      <xdr:col>64</xdr:col>
      <xdr:colOff>152400</xdr:colOff>
      <xdr:row>66</xdr:row>
      <xdr:rowOff>61650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2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46427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36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元利償還金の額は平成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年度に実施した魚島コミュニティプラント改修事業（辺地債）等の償還開始により前年度から増加しており、平成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年度に実施した消防庁舎建設事業（合併特例債）や平成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年度に実施した海光園整備事業（辺地債）等の交付税算入率が高い起債の償還を終えたことに伴い、公債費における交付税措置分が減少したため、単年度実質公債費率は</a:t>
          </a:r>
          <a:r>
            <a:rPr kumimoji="1" lang="en-US" altLang="ja-JP" sz="1100">
              <a:latin typeface="ＭＳ Ｐゴシック" panose="020B0600070205080204" pitchFamily="50" charset="-128"/>
              <a:ea typeface="ＭＳ Ｐゴシック" panose="020B0600070205080204" pitchFamily="50" charset="-128"/>
            </a:rPr>
            <a:t>14.6</a:t>
          </a:r>
          <a:r>
            <a:rPr kumimoji="1" lang="ja-JP" altLang="en-US" sz="1100">
              <a:latin typeface="ＭＳ Ｐゴシック" panose="020B0600070205080204" pitchFamily="50" charset="-128"/>
              <a:ea typeface="ＭＳ Ｐゴシック" panose="020B0600070205080204" pitchFamily="50" charset="-128"/>
            </a:rPr>
            <a:t>％と前年度比</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ポイントの上昇となり、３か年平均も</a:t>
          </a:r>
          <a:r>
            <a:rPr kumimoji="1" lang="en-US" altLang="ja-JP" sz="1100">
              <a:latin typeface="ＭＳ Ｐゴシック" panose="020B0600070205080204" pitchFamily="50" charset="-128"/>
              <a:ea typeface="ＭＳ Ｐゴシック" panose="020B0600070205080204" pitchFamily="50" charset="-128"/>
            </a:rPr>
            <a:t>13.3</a:t>
          </a:r>
          <a:r>
            <a:rPr kumimoji="1" lang="ja-JP" altLang="en-US" sz="1100">
              <a:latin typeface="ＭＳ Ｐゴシック" panose="020B0600070205080204" pitchFamily="50" charset="-128"/>
              <a:ea typeface="ＭＳ Ｐゴシック" panose="020B0600070205080204" pitchFamily="50" charset="-128"/>
            </a:rPr>
            <a:t>％と</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ポイント上昇している。　</a:t>
          </a:r>
        </a:p>
        <a:p>
          <a:r>
            <a:rPr kumimoji="1" lang="ja-JP" altLang="en-US" sz="1100">
              <a:latin typeface="ＭＳ Ｐゴシック" panose="020B0600070205080204" pitchFamily="50" charset="-128"/>
              <a:ea typeface="ＭＳ Ｐゴシック" panose="020B0600070205080204" pitchFamily="50" charset="-128"/>
            </a:rPr>
            <a:t>　合併後に実施した情報通信基盤整備事業等の大型普通建設事業の償還を徐々に終えていることもあり、令和元年度をピークに元利償還金等は減少傾向にある。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165354</xdr:rowOff>
    </xdr:from>
    <xdr:to>
      <xdr:col>81</xdr:col>
      <xdr:colOff>44450</xdr:colOff>
      <xdr:row>43</xdr:row>
      <xdr:rowOff>13208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6625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165354</xdr:rowOff>
    </xdr:from>
    <xdr:to>
      <xdr:col>77</xdr:col>
      <xdr:colOff>44450</xdr:colOff>
      <xdr:row>42</xdr:row>
      <xdr:rowOff>165354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66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136398</xdr:rowOff>
    </xdr:from>
    <xdr:to>
      <xdr:col>72</xdr:col>
      <xdr:colOff>203200</xdr:colOff>
      <xdr:row>42</xdr:row>
      <xdr:rowOff>165354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3729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92964</xdr:rowOff>
    </xdr:from>
    <xdr:to>
      <xdr:col>68</xdr:col>
      <xdr:colOff>152400</xdr:colOff>
      <xdr:row>42</xdr:row>
      <xdr:rowOff>136398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938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133858</xdr:rowOff>
    </xdr:from>
    <xdr:to>
      <xdr:col>81</xdr:col>
      <xdr:colOff>95250</xdr:colOff>
      <xdr:row>43</xdr:row>
      <xdr:rowOff>64008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29735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3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114554</xdr:rowOff>
    </xdr:from>
    <xdr:to>
      <xdr:col>77</xdr:col>
      <xdr:colOff>95250</xdr:colOff>
      <xdr:row>43</xdr:row>
      <xdr:rowOff>44704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29481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0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114554</xdr:rowOff>
    </xdr:from>
    <xdr:to>
      <xdr:col>73</xdr:col>
      <xdr:colOff>44450</xdr:colOff>
      <xdr:row>43</xdr:row>
      <xdr:rowOff>44704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29481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85598</xdr:rowOff>
    </xdr:from>
    <xdr:to>
      <xdr:col>68</xdr:col>
      <xdr:colOff>203200</xdr:colOff>
      <xdr:row>43</xdr:row>
      <xdr:rowOff>15748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7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42164</xdr:rowOff>
    </xdr:from>
    <xdr:to>
      <xdr:col>64</xdr:col>
      <xdr:colOff>152400</xdr:colOff>
      <xdr:row>42</xdr:row>
      <xdr:rowOff>143764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128541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令和４年度は、地方債現在高の減や財政調整基金の積立を行ったことによる充当可能基金が増加したことに伴い、将来負担比率は</a:t>
          </a:r>
          <a:r>
            <a:rPr kumimoji="1" lang="en-US" altLang="ja-JP" sz="1300">
              <a:latin typeface="ＭＳ Ｐゴシック" panose="020B0600070205080204" pitchFamily="50" charset="-128"/>
              <a:ea typeface="ＭＳ Ｐゴシック" panose="020B0600070205080204" pitchFamily="50" charset="-128"/>
            </a:rPr>
            <a:t>29.7</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ポイントの低下となった。今後も普通交付税額の減少が懸念されることや、義務的経費の短期間での改善が困難であることから、財源不足補填に伴う充当可能基金の減が懸念されているため、中長期計画に基づき、大型事業の計画的な実施による普通建設事業費の平準化や交付税措置の有利な起債の借入をするなど財政規模に応じた健全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82731</xdr:rowOff>
    </xdr:from>
    <xdr:to>
      <xdr:col>81</xdr:col>
      <xdr:colOff>44450</xdr:colOff>
      <xdr:row>16</xdr:row>
      <xdr:rowOff>20441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54481"/>
          <a:ext cx="8382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20441</xdr:rowOff>
    </xdr:from>
    <xdr:to>
      <xdr:col>77</xdr:col>
      <xdr:colOff>44450</xdr:colOff>
      <xdr:row>16</xdr:row>
      <xdr:rowOff>85937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6364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77893</xdr:rowOff>
    </xdr:from>
    <xdr:to>
      <xdr:col>72</xdr:col>
      <xdr:colOff>203200</xdr:colOff>
      <xdr:row>16</xdr:row>
      <xdr:rowOff>85937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8210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75837</xdr:rowOff>
    </xdr:from>
    <xdr:to>
      <xdr:col>68</xdr:col>
      <xdr:colOff>152400</xdr:colOff>
      <xdr:row>16</xdr:row>
      <xdr:rowOff>77893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647587"/>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31931</xdr:rowOff>
    </xdr:from>
    <xdr:to>
      <xdr:col>81</xdr:col>
      <xdr:colOff>95250</xdr:colOff>
      <xdr:row>15</xdr:row>
      <xdr:rowOff>133531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4008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7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141091</xdr:rowOff>
    </xdr:from>
    <xdr:to>
      <xdr:col>77</xdr:col>
      <xdr:colOff>95250</xdr:colOff>
      <xdr:row>16</xdr:row>
      <xdr:rowOff>71241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1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56018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99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35137</xdr:rowOff>
    </xdr:from>
    <xdr:to>
      <xdr:col>73</xdr:col>
      <xdr:colOff>44450</xdr:colOff>
      <xdr:row>16</xdr:row>
      <xdr:rowOff>136737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121514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27093</xdr:rowOff>
    </xdr:from>
    <xdr:to>
      <xdr:col>68</xdr:col>
      <xdr:colOff>203200</xdr:colOff>
      <xdr:row>16</xdr:row>
      <xdr:rowOff>128693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7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113470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5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25037</xdr:rowOff>
    </xdr:from>
    <xdr:to>
      <xdr:col>64</xdr:col>
      <xdr:colOff>152400</xdr:colOff>
      <xdr:row>15</xdr:row>
      <xdr:rowOff>126637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111414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8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6,283
6,032
30.38
6,614,693
6,469,444
71,989
4,055,693
9,004,016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令和４年度は、職員数の減等により、前年度比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低下となった。例年類似団体平均を上回る状況が続いているが、これは離島同士の合併であることから、職員数の削減が進まず、定員が多くなっているためである。今後は、定員管理計画に基づき、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72136</xdr:rowOff>
    </xdr:from>
    <xdr:to>
      <xdr:col>24</xdr:col>
      <xdr:colOff>25400</xdr:colOff>
      <xdr:row>38</xdr:row>
      <xdr:rowOff>99568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872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99568</xdr:rowOff>
    </xdr:from>
    <xdr:to>
      <xdr:col>19</xdr:col>
      <xdr:colOff>187325</xdr:colOff>
      <xdr:row>39</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146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62992</xdr:rowOff>
    </xdr:from>
    <xdr:to>
      <xdr:col>15</xdr:col>
      <xdr:colOff>98425</xdr:colOff>
      <xdr:row>39</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780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21336</xdr:rowOff>
    </xdr:from>
    <xdr:to>
      <xdr:col>24</xdr:col>
      <xdr:colOff>76200</xdr:colOff>
      <xdr:row>38</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48768</xdr:rowOff>
    </xdr:from>
    <xdr:to>
      <xdr:col>20</xdr:col>
      <xdr:colOff>38100</xdr:colOff>
      <xdr:row>38</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135145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140208</xdr:rowOff>
    </xdr:from>
    <xdr:to>
      <xdr:col>15</xdr:col>
      <xdr:colOff>149225</xdr:colOff>
      <xdr:row>39</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55135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xdr:rowOff>
    </xdr:from>
    <xdr:to>
      <xdr:col>11</xdr:col>
      <xdr:colOff>60325</xdr:colOff>
      <xdr:row>38</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物価高騰の影響による光熱水費の増などにより、前年度比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った。今後は、令和３年度の岩城橋開通により、町内４つの有人島が陸続きとなったことから、公共施設の統廃合による維持管理経費の削減、委託業務の一元化などコスト削減を図りつつ、行政サービス水準の維持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18</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387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38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19</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302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54610</xdr:rowOff>
    </xdr:from>
    <xdr:to>
      <xdr:col>69</xdr:col>
      <xdr:colOff>92075</xdr:colOff>
      <xdr:row>19</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312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3810</xdr:rowOff>
    </xdr:from>
    <xdr:to>
      <xdr:col>65</xdr:col>
      <xdr:colOff>53975</xdr:colOff>
      <xdr:row>19</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90187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扶助費は、類似団体と比較して大幅に下回っている。主な要因は、少子化により子ども等に係る経費が少ないことが挙げられ、今後も同程度の数値で推移していく見込みである。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54</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04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が類似団体平均を上回っているのは、特別会計への繰出金額が多くなっていることが要因である。特に下水道施設は、離島という地理的特性により、各島へ施設を有していることから、維持管理経費が嵩み、繰出金が多額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下水道事業については、効率的かつ将来にわたり持続可能な経営に努めるとともに、独立採算の原則のもと、適切な原価計算に基づく使用料の改定など一般会計への依存体質脱却に向けた経営改善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57</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72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58</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72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58</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49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43180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4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55897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163830</xdr:rowOff>
    </xdr:from>
    <xdr:to>
      <xdr:col>65</xdr:col>
      <xdr:colOff>53975</xdr:colOff>
      <xdr:row>58</xdr:row>
      <xdr:rowOff>93980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78757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補助費等については、昨年度からの変動はなく、類似団体平均を下回っている状況にある。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令和６年度に下水道事業等が法適用の企業会計に移行することから、各会計の繰出金が補助費等へ振り替えられることによる大幅な増加が見込まれる。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40132</xdr:rowOff>
    </xdr:from>
    <xdr:to>
      <xdr:col>82</xdr:col>
      <xdr:colOff>107950</xdr:colOff>
      <xdr:row>34</xdr:row>
      <xdr:rowOff>40132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8694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40132</xdr:rowOff>
    </xdr:from>
    <xdr:to>
      <xdr:col>78</xdr:col>
      <xdr:colOff>69850</xdr:colOff>
      <xdr:row>34</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869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44704</xdr:rowOff>
    </xdr:from>
    <xdr:to>
      <xdr:col>73</xdr:col>
      <xdr:colOff>180975</xdr:colOff>
      <xdr:row>34</xdr:row>
      <xdr:rowOff>67564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8740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67564</xdr:rowOff>
    </xdr:from>
    <xdr:to>
      <xdr:col>69</xdr:col>
      <xdr:colOff>92075</xdr:colOff>
      <xdr:row>34</xdr:row>
      <xdr:rowOff>72136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8968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160782</xdr:rowOff>
    </xdr:from>
    <xdr:to>
      <xdr:col>82</xdr:col>
      <xdr:colOff>158750</xdr:colOff>
      <xdr:row>34</xdr:row>
      <xdr:rowOff>90932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69359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160782</xdr:rowOff>
    </xdr:from>
    <xdr:to>
      <xdr:col>78</xdr:col>
      <xdr:colOff>120650</xdr:colOff>
      <xdr:row>34</xdr:row>
      <xdr:rowOff>90932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101109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58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165354</xdr:rowOff>
    </xdr:from>
    <xdr:to>
      <xdr:col>74</xdr:col>
      <xdr:colOff>31750</xdr:colOff>
      <xdr:row>34</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105681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xdr:rowOff>
    </xdr:from>
    <xdr:to>
      <xdr:col>69</xdr:col>
      <xdr:colOff>142875</xdr:colOff>
      <xdr:row>34</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128541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は、令和元年度をピークに減少に転じているが、依然として類似団体平均を大幅に上回っている。これは合併直後にごみ処理施設整備事業や公営住宅建設事業等の大型整備事業が集中したことによる地方債発行の増大が影響しており、ここ数年は地方債発行額を元利償還金額より抑える方針のもと、公債費の圧縮に努め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今後も、公共施設等総合管理計画に基づき、公共施設の統廃合、施設の経年劣化状況等を比較・分析しながら、中長期的な視点から施設整備を行うことで、町債発行を抑制し、公債費の縮減に努める。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92711</xdr:rowOff>
    </xdr:from>
    <xdr:to>
      <xdr:col>24</xdr:col>
      <xdr:colOff>25400</xdr:colOff>
      <xdr:row>79</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46581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92711</xdr:rowOff>
    </xdr:from>
    <xdr:to>
      <xdr:col>19</xdr:col>
      <xdr:colOff>187325</xdr:colOff>
      <xdr:row>79</xdr:row>
      <xdr:rowOff>20320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4658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20320</xdr:rowOff>
    </xdr:from>
    <xdr:to>
      <xdr:col>15</xdr:col>
      <xdr:colOff>98425</xdr:colOff>
      <xdr:row>79</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5648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24130</xdr:rowOff>
    </xdr:from>
    <xdr:to>
      <xdr:col>11</xdr:col>
      <xdr:colOff>9525</xdr:colOff>
      <xdr:row>79</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5686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133350</xdr:rowOff>
    </xdr:from>
    <xdr:to>
      <xdr:col>24</xdr:col>
      <xdr:colOff>76200</xdr:colOff>
      <xdr:row>79</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105427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41911</xdr:rowOff>
    </xdr:from>
    <xdr:to>
      <xdr:col>20</xdr:col>
      <xdr:colOff>38100</xdr:colOff>
      <xdr:row>78</xdr:row>
      <xdr:rowOff>143511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128288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140970</xdr:rowOff>
    </xdr:from>
    <xdr:to>
      <xdr:col>15</xdr:col>
      <xdr:colOff>149225</xdr:colOff>
      <xdr:row>79</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55897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30480</xdr:rowOff>
    </xdr:from>
    <xdr:to>
      <xdr:col>11</xdr:col>
      <xdr:colOff>60325</xdr:colOff>
      <xdr:row>79</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116857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144780</xdr:rowOff>
    </xdr:from>
    <xdr:to>
      <xdr:col>6</xdr:col>
      <xdr:colOff>171450</xdr:colOff>
      <xdr:row>79</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59707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公債費以外に係る経常収支比率は、物価高騰などの影響により物件費が増加したものの、類似団体平均を下回っている状況である。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かしながら、依然として人件費が高止まりしており、類似団体平均を上回っている状況にあることから、適正な人員管理による人件費の抑制を図るとともに、事務事業の見直しによる集約化・効率化を行うことで、経常的経費の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143002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34339"/>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77</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34339"/>
          <a:ext cx="889000" cy="10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40132</xdr:rowOff>
    </xdr:from>
    <xdr:to>
      <xdr:col>73</xdr:col>
      <xdr:colOff>180975</xdr:colOff>
      <xdr:row>77</xdr:row>
      <xdr:rowOff>74422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417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56135</xdr:rowOff>
    </xdr:from>
    <xdr:to>
      <xdr:col>69</xdr:col>
      <xdr:colOff>92075</xdr:colOff>
      <xdr:row>77</xdr:row>
      <xdr:rowOff>74422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577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148862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92202</xdr:rowOff>
    </xdr:from>
    <xdr:to>
      <xdr:col>82</xdr:col>
      <xdr:colOff>158750</xdr:colOff>
      <xdr:row>77</xdr:row>
      <xdr:rowOff>22352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108729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6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160782</xdr:rowOff>
    </xdr:from>
    <xdr:to>
      <xdr:col>74</xdr:col>
      <xdr:colOff>31750</xdr:colOff>
      <xdr:row>77</xdr:row>
      <xdr:rowOff>90932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9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101109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5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135399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66973</xdr:rowOff>
    </xdr:from>
    <xdr:to>
      <xdr:col>29</xdr:col>
      <xdr:colOff>127000</xdr:colOff>
      <xdr:row>13</xdr:row>
      <xdr:rowOff>117576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343448"/>
          <a:ext cx="647700" cy="50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101553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92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66973</xdr:rowOff>
    </xdr:from>
    <xdr:to>
      <xdr:col>26</xdr:col>
      <xdr:colOff>50800</xdr:colOff>
      <xdr:row>13</xdr:row>
      <xdr:rowOff>81503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43448"/>
          <a:ext cx="698500" cy="14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81503</xdr:rowOff>
    </xdr:from>
    <xdr:to>
      <xdr:col>22</xdr:col>
      <xdr:colOff>114300</xdr:colOff>
      <xdr:row>14</xdr:row>
      <xdr:rowOff>133706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357978"/>
          <a:ext cx="698500" cy="223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9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28476</xdr:rowOff>
    </xdr:from>
    <xdr:to>
      <xdr:col>18</xdr:col>
      <xdr:colOff>177800</xdr:colOff>
      <xdr:row>14</xdr:row>
      <xdr:rowOff>133706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476401"/>
          <a:ext cx="698500" cy="105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168953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3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65178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66776</xdr:rowOff>
    </xdr:from>
    <xdr:to>
      <xdr:col>29</xdr:col>
      <xdr:colOff>177800</xdr:colOff>
      <xdr:row>13</xdr:row>
      <xdr:rowOff>168376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43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83303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8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16173</xdr:rowOff>
    </xdr:from>
    <xdr:to>
      <xdr:col>26</xdr:col>
      <xdr:colOff>101600</xdr:colOff>
      <xdr:row>13</xdr:row>
      <xdr:rowOff>117773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292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127950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61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30703</xdr:rowOff>
    </xdr:from>
    <xdr:to>
      <xdr:col>22</xdr:col>
      <xdr:colOff>165100</xdr:colOff>
      <xdr:row>13</xdr:row>
      <xdr:rowOff>132303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07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142480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7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82906</xdr:rowOff>
    </xdr:from>
    <xdr:to>
      <xdr:col>19</xdr:col>
      <xdr:colOff>38100</xdr:colOff>
      <xdr:row>15</xdr:row>
      <xdr:rowOff>13056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30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23233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9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149126</xdr:rowOff>
    </xdr:from>
    <xdr:to>
      <xdr:col>15</xdr:col>
      <xdr:colOff>101600</xdr:colOff>
      <xdr:row>14</xdr:row>
      <xdr:rowOff>79276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425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89453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19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220922</xdr:rowOff>
    </xdr:from>
    <xdr:to>
      <xdr:col>29</xdr:col>
      <xdr:colOff>127000</xdr:colOff>
      <xdr:row>34</xdr:row>
      <xdr:rowOff>310794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88372"/>
          <a:ext cx="647700" cy="89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194821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5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310794</xdr:rowOff>
    </xdr:from>
    <xdr:to>
      <xdr:col>26</xdr:col>
      <xdr:colOff>50800</xdr:colOff>
      <xdr:row>34</xdr:row>
      <xdr:rowOff>330617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78244"/>
          <a:ext cx="698500" cy="19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330617</xdr:rowOff>
    </xdr:from>
    <xdr:to>
      <xdr:col>22</xdr:col>
      <xdr:colOff>114300</xdr:colOff>
      <xdr:row>35</xdr:row>
      <xdr:rowOff>14670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98067"/>
          <a:ext cx="698500" cy="26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35290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8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14670</xdr:rowOff>
    </xdr:from>
    <xdr:to>
      <xdr:col>18</xdr:col>
      <xdr:colOff>177800</xdr:colOff>
      <xdr:row>35</xdr:row>
      <xdr:rowOff>80540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25020"/>
          <a:ext cx="698500" cy="65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59196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1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95913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170122</xdr:rowOff>
    </xdr:from>
    <xdr:to>
      <xdr:col>29</xdr:col>
      <xdr:colOff>177800</xdr:colOff>
      <xdr:row>34</xdr:row>
      <xdr:rowOff>271721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3757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15199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259994</xdr:rowOff>
    </xdr:from>
    <xdr:to>
      <xdr:col>26</xdr:col>
      <xdr:colOff>101600</xdr:colOff>
      <xdr:row>35</xdr:row>
      <xdr:rowOff>18694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27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28871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9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279817</xdr:rowOff>
    </xdr:from>
    <xdr:to>
      <xdr:col>22</xdr:col>
      <xdr:colOff>165100</xdr:colOff>
      <xdr:row>35</xdr:row>
      <xdr:rowOff>38517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47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48694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1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306770</xdr:rowOff>
    </xdr:from>
    <xdr:to>
      <xdr:col>19</xdr:col>
      <xdr:colOff>38100</xdr:colOff>
      <xdr:row>35</xdr:row>
      <xdr:rowOff>65470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74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75647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4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29740</xdr:rowOff>
    </xdr:from>
    <xdr:to>
      <xdr:col>15</xdr:col>
      <xdr:colOff>101600</xdr:colOff>
      <xdr:row>35</xdr:row>
      <xdr:rowOff>131340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40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141517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0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6,283
6,032
30.38
6,614,693
6,469,444
71,989
4,055,693
9,004,016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119126</xdr:rowOff>
    </xdr:from>
    <xdr:to>
      <xdr:col>24</xdr:col>
      <xdr:colOff>63500</xdr:colOff>
      <xdr:row>33</xdr:row>
      <xdr:rowOff>26762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605526"/>
          <a:ext cx="838200" cy="7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9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119126</xdr:rowOff>
    </xdr:from>
    <xdr:to>
      <xdr:col>19</xdr:col>
      <xdr:colOff>177800</xdr:colOff>
      <xdr:row>32</xdr:row>
      <xdr:rowOff>141867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605526"/>
          <a:ext cx="8890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141867</xdr:rowOff>
    </xdr:from>
    <xdr:to>
      <xdr:col>15</xdr:col>
      <xdr:colOff>50800</xdr:colOff>
      <xdr:row>34</xdr:row>
      <xdr:rowOff>13988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28267"/>
          <a:ext cx="889000" cy="21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64566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13988</xdr:rowOff>
    </xdr:from>
    <xdr:to>
      <xdr:col>10</xdr:col>
      <xdr:colOff>114300</xdr:colOff>
      <xdr:row>34</xdr:row>
      <xdr:rowOff>100874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43288"/>
          <a:ext cx="889000" cy="8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45583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111374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147412</xdr:rowOff>
    </xdr:from>
    <xdr:to>
      <xdr:col>24</xdr:col>
      <xdr:colOff>114300</xdr:colOff>
      <xdr:row>33</xdr:row>
      <xdr:rowOff>77562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170289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68326</xdr:rowOff>
    </xdr:from>
    <xdr:to>
      <xdr:col>20</xdr:col>
      <xdr:colOff>38100</xdr:colOff>
      <xdr:row>32</xdr:row>
      <xdr:rowOff>169926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5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15003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32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91067</xdr:rowOff>
    </xdr:from>
    <xdr:to>
      <xdr:col>15</xdr:col>
      <xdr:colOff>101600</xdr:colOff>
      <xdr:row>33</xdr:row>
      <xdr:rowOff>21217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37744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35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134638</xdr:rowOff>
    </xdr:from>
    <xdr:to>
      <xdr:col>10</xdr:col>
      <xdr:colOff>165100</xdr:colOff>
      <xdr:row>34</xdr:row>
      <xdr:rowOff>64788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9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81315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56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50074</xdr:rowOff>
    </xdr:from>
    <xdr:to>
      <xdr:col>6</xdr:col>
      <xdr:colOff>38100</xdr:colOff>
      <xdr:row>34</xdr:row>
      <xdr:rowOff>151674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168201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76129</xdr:rowOff>
    </xdr:from>
    <xdr:to>
      <xdr:col>24</xdr:col>
      <xdr:colOff>63500</xdr:colOff>
      <xdr:row>58</xdr:row>
      <xdr:rowOff>84668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20229"/>
          <a:ext cx="838200" cy="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41213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5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79172</xdr:rowOff>
    </xdr:from>
    <xdr:to>
      <xdr:col>19</xdr:col>
      <xdr:colOff>177800</xdr:colOff>
      <xdr:row>58</xdr:row>
      <xdr:rowOff>84668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23272"/>
          <a:ext cx="889000" cy="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79172</xdr:rowOff>
    </xdr:from>
    <xdr:to>
      <xdr:col>15</xdr:col>
      <xdr:colOff>50800</xdr:colOff>
      <xdr:row>58</xdr:row>
      <xdr:rowOff>94920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23272"/>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94176</xdr:rowOff>
    </xdr:from>
    <xdr:to>
      <xdr:col>10</xdr:col>
      <xdr:colOff>114300</xdr:colOff>
      <xdr:row>58</xdr:row>
      <xdr:rowOff>94920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38276"/>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3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18081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3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25329</xdr:rowOff>
    </xdr:from>
    <xdr:to>
      <xdr:col>24</xdr:col>
      <xdr:colOff>114300</xdr:colOff>
      <xdr:row>58</xdr:row>
      <xdr:rowOff>126929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6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48206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2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33868</xdr:rowOff>
    </xdr:from>
    <xdr:to>
      <xdr:col>20</xdr:col>
      <xdr:colOff>38100</xdr:colOff>
      <xdr:row>58</xdr:row>
      <xdr:rowOff>135468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7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151995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5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28372</xdr:rowOff>
    </xdr:from>
    <xdr:to>
      <xdr:col>15</xdr:col>
      <xdr:colOff>101600</xdr:colOff>
      <xdr:row>58</xdr:row>
      <xdr:rowOff>129972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146499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4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44120</xdr:rowOff>
    </xdr:from>
    <xdr:to>
      <xdr:col>10</xdr:col>
      <xdr:colOff>165100</xdr:colOff>
      <xdr:row>58</xdr:row>
      <xdr:rowOff>145720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162247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6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43376</xdr:rowOff>
    </xdr:from>
    <xdr:to>
      <xdr:col>6</xdr:col>
      <xdr:colOff>38100</xdr:colOff>
      <xdr:row>58</xdr:row>
      <xdr:rowOff>144976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161503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6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131471</xdr:rowOff>
    </xdr:from>
    <xdr:to>
      <xdr:col>24</xdr:col>
      <xdr:colOff>63500</xdr:colOff>
      <xdr:row>79</xdr:row>
      <xdr:rowOff>4369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04571"/>
          <a:ext cx="8382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3732</xdr:rowOff>
    </xdr:from>
    <xdr:to>
      <xdr:col>19</xdr:col>
      <xdr:colOff>177800</xdr:colOff>
      <xdr:row>79</xdr:row>
      <xdr:rowOff>4369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48282"/>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116252</xdr:rowOff>
    </xdr:from>
    <xdr:to>
      <xdr:col>15</xdr:col>
      <xdr:colOff>50800</xdr:colOff>
      <xdr:row>79</xdr:row>
      <xdr:rowOff>3732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89352"/>
          <a:ext cx="889000" cy="5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116252</xdr:rowOff>
    </xdr:from>
    <xdr:to>
      <xdr:col>10</xdr:col>
      <xdr:colOff>114300</xdr:colOff>
      <xdr:row>78</xdr:row>
      <xdr:rowOff>156747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89352"/>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80671</xdr:rowOff>
    </xdr:from>
    <xdr:to>
      <xdr:col>24</xdr:col>
      <xdr:colOff>114300</xdr:colOff>
      <xdr:row>79</xdr:row>
      <xdr:rowOff>10821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167048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125019</xdr:rowOff>
    </xdr:from>
    <xdr:to>
      <xdr:col>20</xdr:col>
      <xdr:colOff>38100</xdr:colOff>
      <xdr:row>79</xdr:row>
      <xdr:rowOff>55169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46296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124382</xdr:rowOff>
    </xdr:from>
    <xdr:to>
      <xdr:col>15</xdr:col>
      <xdr:colOff>101600</xdr:colOff>
      <xdr:row>79</xdr:row>
      <xdr:rowOff>54532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45659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65452</xdr:rowOff>
    </xdr:from>
    <xdr:to>
      <xdr:col>10</xdr:col>
      <xdr:colOff>165100</xdr:colOff>
      <xdr:row>78</xdr:row>
      <xdr:rowOff>167052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3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158179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105947</xdr:rowOff>
    </xdr:from>
    <xdr:to>
      <xdr:col>6</xdr:col>
      <xdr:colOff>38100</xdr:colOff>
      <xdr:row>79</xdr:row>
      <xdr:rowOff>36097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27224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73507</xdr:rowOff>
    </xdr:from>
    <xdr:to>
      <xdr:col>24</xdr:col>
      <xdr:colOff>63500</xdr:colOff>
      <xdr:row>97</xdr:row>
      <xdr:rowOff>164033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704157"/>
          <a:ext cx="8382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73507</xdr:rowOff>
    </xdr:from>
    <xdr:to>
      <xdr:col>19</xdr:col>
      <xdr:colOff>177800</xdr:colOff>
      <xdr:row>98</xdr:row>
      <xdr:rowOff>160452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04157"/>
          <a:ext cx="889000" cy="25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160452</xdr:rowOff>
    </xdr:from>
    <xdr:to>
      <xdr:col>15</xdr:col>
      <xdr:colOff>50800</xdr:colOff>
      <xdr:row>99</xdr:row>
      <xdr:rowOff>14376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962552"/>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14376</xdr:rowOff>
    </xdr:from>
    <xdr:to>
      <xdr:col>10</xdr:col>
      <xdr:colOff>114300</xdr:colOff>
      <xdr:row>99</xdr:row>
      <xdr:rowOff>35370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987926"/>
          <a:ext cx="8890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113233</xdr:rowOff>
    </xdr:from>
    <xdr:to>
      <xdr:col>24</xdr:col>
      <xdr:colOff>114300</xdr:colOff>
      <xdr:row>98</xdr:row>
      <xdr:rowOff>43383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4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28160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22707</xdr:rowOff>
    </xdr:from>
    <xdr:to>
      <xdr:col>20</xdr:col>
      <xdr:colOff>38100</xdr:colOff>
      <xdr:row>97</xdr:row>
      <xdr:rowOff>124307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115434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109652</xdr:rowOff>
    </xdr:from>
    <xdr:to>
      <xdr:col>15</xdr:col>
      <xdr:colOff>101600</xdr:colOff>
      <xdr:row>99</xdr:row>
      <xdr:rowOff>39802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9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30929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700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135026</xdr:rowOff>
    </xdr:from>
    <xdr:to>
      <xdr:col>10</xdr:col>
      <xdr:colOff>165100</xdr:colOff>
      <xdr:row>99</xdr:row>
      <xdr:rowOff>65176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93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56303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702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156020</xdr:rowOff>
    </xdr:from>
    <xdr:to>
      <xdr:col>6</xdr:col>
      <xdr:colOff>38100</xdr:colOff>
      <xdr:row>99</xdr:row>
      <xdr:rowOff>86170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77297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705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61144</xdr:rowOff>
    </xdr:from>
    <xdr:to>
      <xdr:col>55</xdr:col>
      <xdr:colOff>0</xdr:colOff>
      <xdr:row>37</xdr:row>
      <xdr:rowOff>926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33344"/>
          <a:ext cx="838200" cy="1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117722</xdr:rowOff>
    </xdr:from>
    <xdr:to>
      <xdr:col>50</xdr:col>
      <xdr:colOff>114300</xdr:colOff>
      <xdr:row>37</xdr:row>
      <xdr:rowOff>926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947022"/>
          <a:ext cx="889000" cy="39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117722</xdr:rowOff>
    </xdr:from>
    <xdr:to>
      <xdr:col>45</xdr:col>
      <xdr:colOff>177800</xdr:colOff>
      <xdr:row>37</xdr:row>
      <xdr:rowOff>79852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947022"/>
          <a:ext cx="889000" cy="47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79852</xdr:rowOff>
    </xdr:from>
    <xdr:to>
      <xdr:col>41</xdr:col>
      <xdr:colOff>50800</xdr:colOff>
      <xdr:row>37</xdr:row>
      <xdr:rowOff>86980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23502"/>
          <a:ext cx="889000" cy="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10344</xdr:rowOff>
    </xdr:from>
    <xdr:to>
      <xdr:col>55</xdr:col>
      <xdr:colOff>50800</xdr:colOff>
      <xdr:row>36</xdr:row>
      <xdr:rowOff>111944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96721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9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121576</xdr:rowOff>
    </xdr:from>
    <xdr:to>
      <xdr:col>50</xdr:col>
      <xdr:colOff>165100</xdr:colOff>
      <xdr:row>37</xdr:row>
      <xdr:rowOff>51726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9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42853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66922</xdr:rowOff>
    </xdr:from>
    <xdr:to>
      <xdr:col>46</xdr:col>
      <xdr:colOff>38100</xdr:colOff>
      <xdr:row>34</xdr:row>
      <xdr:rowOff>168522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89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159649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8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29052</xdr:rowOff>
    </xdr:from>
    <xdr:to>
      <xdr:col>41</xdr:col>
      <xdr:colOff>101600</xdr:colOff>
      <xdr:row>37</xdr:row>
      <xdr:rowOff>130652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7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121779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36180</xdr:rowOff>
    </xdr:from>
    <xdr:to>
      <xdr:col>36</xdr:col>
      <xdr:colOff>165100</xdr:colOff>
      <xdr:row>37</xdr:row>
      <xdr:rowOff>137780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128907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7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63819</xdr:rowOff>
    </xdr:from>
    <xdr:to>
      <xdr:col>55</xdr:col>
      <xdr:colOff>0</xdr:colOff>
      <xdr:row>58</xdr:row>
      <xdr:rowOff>51635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36469"/>
          <a:ext cx="838200" cy="15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29693</xdr:rowOff>
    </xdr:from>
    <xdr:to>
      <xdr:col>50</xdr:col>
      <xdr:colOff>114300</xdr:colOff>
      <xdr:row>57</xdr:row>
      <xdr:rowOff>63819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02343"/>
          <a:ext cx="889000" cy="3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29693</xdr:rowOff>
    </xdr:from>
    <xdr:to>
      <xdr:col>45</xdr:col>
      <xdr:colOff>177800</xdr:colOff>
      <xdr:row>57</xdr:row>
      <xdr:rowOff>166295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02343"/>
          <a:ext cx="889000" cy="13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105658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152428</xdr:rowOff>
    </xdr:from>
    <xdr:to>
      <xdr:col>41</xdr:col>
      <xdr:colOff>50800</xdr:colOff>
      <xdr:row>57</xdr:row>
      <xdr:rowOff>166295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25078"/>
          <a:ext cx="889000" cy="1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106087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124820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06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835</xdr:rowOff>
    </xdr:from>
    <xdr:to>
      <xdr:col>55</xdr:col>
      <xdr:colOff>50800</xdr:colOff>
      <xdr:row>58</xdr:row>
      <xdr:rowOff>102435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4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23712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9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13019</xdr:rowOff>
    </xdr:from>
    <xdr:to>
      <xdr:col>50</xdr:col>
      <xdr:colOff>165100</xdr:colOff>
      <xdr:row>57</xdr:row>
      <xdr:rowOff>114619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131146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6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150343</xdr:rowOff>
    </xdr:from>
    <xdr:to>
      <xdr:col>46</xdr:col>
      <xdr:colOff>38100</xdr:colOff>
      <xdr:row>57</xdr:row>
      <xdr:rowOff>80493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5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97020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52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115495</xdr:rowOff>
    </xdr:from>
    <xdr:to>
      <xdr:col>41</xdr:col>
      <xdr:colOff>101600</xdr:colOff>
      <xdr:row>58</xdr:row>
      <xdr:rowOff>45645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8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62172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6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101628</xdr:rowOff>
    </xdr:from>
    <xdr:to>
      <xdr:col>36</xdr:col>
      <xdr:colOff>165100</xdr:colOff>
      <xdr:row>58</xdr:row>
      <xdr:rowOff>31778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7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48305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4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168033</xdr:rowOff>
    </xdr:from>
    <xdr:to>
      <xdr:col>55</xdr:col>
      <xdr:colOff>0</xdr:colOff>
      <xdr:row>78</xdr:row>
      <xdr:rowOff>56933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69683"/>
          <a:ext cx="8382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108686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56933</xdr:rowOff>
    </xdr:from>
    <xdr:to>
      <xdr:col>50</xdr:col>
      <xdr:colOff>114300</xdr:colOff>
      <xdr:row>78</xdr:row>
      <xdr:rowOff>107285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30033"/>
          <a:ext cx="889000" cy="5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106059</xdr:rowOff>
    </xdr:from>
    <xdr:to>
      <xdr:col>45</xdr:col>
      <xdr:colOff>177800</xdr:colOff>
      <xdr:row>78</xdr:row>
      <xdr:rowOff>107285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07709"/>
          <a:ext cx="889000" cy="17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106059</xdr:rowOff>
    </xdr:from>
    <xdr:to>
      <xdr:col>41</xdr:col>
      <xdr:colOff>50800</xdr:colOff>
      <xdr:row>77</xdr:row>
      <xdr:rowOff>137725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07709"/>
          <a:ext cx="889000" cy="3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168285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21141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9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117233</xdr:rowOff>
    </xdr:from>
    <xdr:to>
      <xdr:col>55</xdr:col>
      <xdr:colOff>50800</xdr:colOff>
      <xdr:row>78</xdr:row>
      <xdr:rowOff>47383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1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140110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7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6133</xdr:rowOff>
    </xdr:from>
    <xdr:to>
      <xdr:col>50</xdr:col>
      <xdr:colOff>165100</xdr:colOff>
      <xdr:row>78</xdr:row>
      <xdr:rowOff>107733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7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98860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7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56485</xdr:rowOff>
    </xdr:from>
    <xdr:to>
      <xdr:col>46</xdr:col>
      <xdr:colOff>38100</xdr:colOff>
      <xdr:row>78</xdr:row>
      <xdr:rowOff>158085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149212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2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55259</xdr:rowOff>
    </xdr:from>
    <xdr:to>
      <xdr:col>41</xdr:col>
      <xdr:colOff>101600</xdr:colOff>
      <xdr:row>77</xdr:row>
      <xdr:rowOff>156859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1936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3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86925</xdr:rowOff>
    </xdr:from>
    <xdr:to>
      <xdr:col>36</xdr:col>
      <xdr:colOff>165100</xdr:colOff>
      <xdr:row>78</xdr:row>
      <xdr:rowOff>17075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33602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6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105132</xdr:rowOff>
    </xdr:from>
    <xdr:to>
      <xdr:col>55</xdr:col>
      <xdr:colOff>0</xdr:colOff>
      <xdr:row>96</xdr:row>
      <xdr:rowOff>30964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221432"/>
          <a:ext cx="838200" cy="26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99402</xdr:rowOff>
    </xdr:from>
    <xdr:to>
      <xdr:col>50</xdr:col>
      <xdr:colOff>114300</xdr:colOff>
      <xdr:row>94</xdr:row>
      <xdr:rowOff>105132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5872802"/>
          <a:ext cx="889000" cy="34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99402</xdr:rowOff>
    </xdr:from>
    <xdr:to>
      <xdr:col>45</xdr:col>
      <xdr:colOff>177800</xdr:colOff>
      <xdr:row>95</xdr:row>
      <xdr:rowOff>100802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5872802"/>
          <a:ext cx="889000" cy="51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29841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57880</xdr:rowOff>
    </xdr:from>
    <xdr:to>
      <xdr:col>41</xdr:col>
      <xdr:colOff>50800</xdr:colOff>
      <xdr:row>95</xdr:row>
      <xdr:rowOff>100802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45630"/>
          <a:ext cx="889000" cy="4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27582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151614</xdr:rowOff>
    </xdr:from>
    <xdr:to>
      <xdr:col>55</xdr:col>
      <xdr:colOff>50800</xdr:colOff>
      <xdr:row>96</xdr:row>
      <xdr:rowOff>81764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3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3041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9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54332</xdr:rowOff>
    </xdr:from>
    <xdr:to>
      <xdr:col>50</xdr:col>
      <xdr:colOff>165100</xdr:colOff>
      <xdr:row>94</xdr:row>
      <xdr:rowOff>155932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17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1009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9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48602</xdr:rowOff>
    </xdr:from>
    <xdr:to>
      <xdr:col>46</xdr:col>
      <xdr:colOff>38100</xdr:colOff>
      <xdr:row>92</xdr:row>
      <xdr:rowOff>150202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582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166729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559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50002</xdr:rowOff>
    </xdr:from>
    <xdr:to>
      <xdr:col>41</xdr:col>
      <xdr:colOff>101600</xdr:colOff>
      <xdr:row>95</xdr:row>
      <xdr:rowOff>151602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3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168129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11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7080</xdr:rowOff>
    </xdr:from>
    <xdr:to>
      <xdr:col>36</xdr:col>
      <xdr:colOff>165100</xdr:colOff>
      <xdr:row>95</xdr:row>
      <xdr:rowOff>108680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2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125207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07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123671</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38771"/>
          <a:ext cx="838200" cy="1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116474</xdr:rowOff>
    </xdr:from>
    <xdr:to>
      <xdr:col>81</xdr:col>
      <xdr:colOff>50800</xdr:colOff>
      <xdr:row>38</xdr:row>
      <xdr:rowOff>123671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31574"/>
          <a:ext cx="889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1059</xdr:rowOff>
    </xdr:from>
    <xdr:to>
      <xdr:col>76</xdr:col>
      <xdr:colOff>114300</xdr:colOff>
      <xdr:row>38</xdr:row>
      <xdr:rowOff>116474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16159"/>
          <a:ext cx="889000" cy="11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163008</xdr:rowOff>
    </xdr:from>
    <xdr:to>
      <xdr:col>71</xdr:col>
      <xdr:colOff>177800</xdr:colOff>
      <xdr:row>38</xdr:row>
      <xdr:rowOff>1059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06658"/>
          <a:ext cx="889000" cy="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92646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0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72871</xdr:rowOff>
    </xdr:from>
    <xdr:to>
      <xdr:col>81</xdr:col>
      <xdr:colOff>101600</xdr:colOff>
      <xdr:row>39</xdr:row>
      <xdr:rowOff>3021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8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165598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8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65674</xdr:rowOff>
    </xdr:from>
    <xdr:to>
      <xdr:col>76</xdr:col>
      <xdr:colOff>165100</xdr:colOff>
      <xdr:row>38</xdr:row>
      <xdr:rowOff>167274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158401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121709</xdr:rowOff>
    </xdr:from>
    <xdr:to>
      <xdr:col>72</xdr:col>
      <xdr:colOff>38100</xdr:colOff>
      <xdr:row>38</xdr:row>
      <xdr:rowOff>51859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68386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4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112208</xdr:rowOff>
    </xdr:from>
    <xdr:to>
      <xdr:col>67</xdr:col>
      <xdr:colOff>101600</xdr:colOff>
      <xdr:row>38</xdr:row>
      <xdr:rowOff>42358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5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58885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3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132783</xdr:rowOff>
    </xdr:from>
    <xdr:to>
      <xdr:col>85</xdr:col>
      <xdr:colOff>127000</xdr:colOff>
      <xdr:row>73</xdr:row>
      <xdr:rowOff>163588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648633"/>
          <a:ext cx="838200" cy="3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135535</xdr:rowOff>
    </xdr:from>
    <xdr:to>
      <xdr:col>81</xdr:col>
      <xdr:colOff>50800</xdr:colOff>
      <xdr:row>73</xdr:row>
      <xdr:rowOff>163588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651385"/>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126752</xdr:rowOff>
    </xdr:from>
    <xdr:to>
      <xdr:col>76</xdr:col>
      <xdr:colOff>114300</xdr:colOff>
      <xdr:row>73</xdr:row>
      <xdr:rowOff>135535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642602"/>
          <a:ext cx="889000" cy="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126752</xdr:rowOff>
    </xdr:from>
    <xdr:to>
      <xdr:col>71</xdr:col>
      <xdr:colOff>177800</xdr:colOff>
      <xdr:row>73</xdr:row>
      <xdr:rowOff>162227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642602"/>
          <a:ext cx="889000" cy="3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9783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38093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81983</xdr:rowOff>
    </xdr:from>
    <xdr:to>
      <xdr:col>85</xdr:col>
      <xdr:colOff>177800</xdr:colOff>
      <xdr:row>74</xdr:row>
      <xdr:rowOff>12133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5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104860</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44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112788</xdr:rowOff>
    </xdr:from>
    <xdr:to>
      <xdr:col>81</xdr:col>
      <xdr:colOff>101600</xdr:colOff>
      <xdr:row>74</xdr:row>
      <xdr:rowOff>42938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62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59465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40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84735</xdr:rowOff>
    </xdr:from>
    <xdr:to>
      <xdr:col>76</xdr:col>
      <xdr:colOff>165100</xdr:colOff>
      <xdr:row>74</xdr:row>
      <xdr:rowOff>14885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6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31412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37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75952</xdr:rowOff>
    </xdr:from>
    <xdr:to>
      <xdr:col>72</xdr:col>
      <xdr:colOff>38100</xdr:colOff>
      <xdr:row>74</xdr:row>
      <xdr:rowOff>6102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59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22629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36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111427</xdr:rowOff>
    </xdr:from>
    <xdr:to>
      <xdr:col>67</xdr:col>
      <xdr:colOff>101600</xdr:colOff>
      <xdr:row>74</xdr:row>
      <xdr:rowOff>41577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62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58104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40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72602</xdr:rowOff>
    </xdr:from>
    <xdr:to>
      <xdr:col>85</xdr:col>
      <xdr:colOff>127000</xdr:colOff>
      <xdr:row>99</xdr:row>
      <xdr:rowOff>84703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7046152"/>
          <a:ext cx="838200" cy="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19208</xdr:rowOff>
    </xdr:from>
    <xdr:to>
      <xdr:col>81</xdr:col>
      <xdr:colOff>50800</xdr:colOff>
      <xdr:row>99</xdr:row>
      <xdr:rowOff>84703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92758"/>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19208</xdr:rowOff>
    </xdr:from>
    <xdr:to>
      <xdr:col>76</xdr:col>
      <xdr:colOff>114300</xdr:colOff>
      <xdr:row>99</xdr:row>
      <xdr:rowOff>61323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92758"/>
          <a:ext cx="889000" cy="4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65800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60748</xdr:rowOff>
    </xdr:from>
    <xdr:to>
      <xdr:col>71</xdr:col>
      <xdr:colOff>177800</xdr:colOff>
      <xdr:row>99</xdr:row>
      <xdr:rowOff>61323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34298"/>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21802</xdr:rowOff>
    </xdr:from>
    <xdr:to>
      <xdr:col>85</xdr:col>
      <xdr:colOff>177800</xdr:colOff>
      <xdr:row>99</xdr:row>
      <xdr:rowOff>123402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9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108179</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1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33903</xdr:rowOff>
    </xdr:from>
    <xdr:to>
      <xdr:col>81</xdr:col>
      <xdr:colOff>101600</xdr:colOff>
      <xdr:row>99</xdr:row>
      <xdr:rowOff>135503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70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126630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71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139858</xdr:rowOff>
    </xdr:from>
    <xdr:to>
      <xdr:col>76</xdr:col>
      <xdr:colOff>165100</xdr:colOff>
      <xdr:row>99</xdr:row>
      <xdr:rowOff>70008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4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86535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71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10523</xdr:rowOff>
    </xdr:from>
    <xdr:to>
      <xdr:col>72</xdr:col>
      <xdr:colOff>38100</xdr:colOff>
      <xdr:row>99</xdr:row>
      <xdr:rowOff>112123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103250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7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9948</xdr:rowOff>
    </xdr:from>
    <xdr:to>
      <xdr:col>67</xdr:col>
      <xdr:colOff>101600</xdr:colOff>
      <xdr:row>99</xdr:row>
      <xdr:rowOff>111548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102675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98421</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21397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140810</xdr:rowOff>
    </xdr:from>
    <xdr:to>
      <xdr:col>111</xdr:col>
      <xdr:colOff>177800</xdr:colOff>
      <xdr:row>59</xdr:row>
      <xdr:rowOff>98421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84910"/>
          <a:ext cx="889000" cy="12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140810</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84910"/>
          <a:ext cx="889000" cy="12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35748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47621</xdr:rowOff>
    </xdr:from>
    <xdr:to>
      <xdr:col>112</xdr:col>
      <xdr:colOff>38100</xdr:colOff>
      <xdr:row>59</xdr:row>
      <xdr:rowOff>149221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140348</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55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90010</xdr:rowOff>
    </xdr:from>
    <xdr:to>
      <xdr:col>107</xdr:col>
      <xdr:colOff>101600</xdr:colOff>
      <xdr:row>59</xdr:row>
      <xdr:rowOff>20160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36687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41653</xdr:rowOff>
    </xdr:from>
    <xdr:to>
      <xdr:col>116</xdr:col>
      <xdr:colOff>63500</xdr:colOff>
      <xdr:row>72</xdr:row>
      <xdr:rowOff>48778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386053"/>
          <a:ext cx="8382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5192</xdr:rowOff>
    </xdr:from>
    <xdr:to>
      <xdr:col>111</xdr:col>
      <xdr:colOff>177800</xdr:colOff>
      <xdr:row>72</xdr:row>
      <xdr:rowOff>48778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349592"/>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5192</xdr:rowOff>
    </xdr:from>
    <xdr:to>
      <xdr:col>107</xdr:col>
      <xdr:colOff>50800</xdr:colOff>
      <xdr:row>72</xdr:row>
      <xdr:rowOff>38309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349592"/>
          <a:ext cx="889000" cy="3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63678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38309</xdr:rowOff>
    </xdr:from>
    <xdr:to>
      <xdr:col>102</xdr:col>
      <xdr:colOff>114300</xdr:colOff>
      <xdr:row>72</xdr:row>
      <xdr:rowOff>130449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382709"/>
          <a:ext cx="889000" cy="9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41319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162303</xdr:rowOff>
    </xdr:from>
    <xdr:to>
      <xdr:col>116</xdr:col>
      <xdr:colOff>114300</xdr:colOff>
      <xdr:row>72</xdr:row>
      <xdr:rowOff>92453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33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13730</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18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169428</xdr:rowOff>
    </xdr:from>
    <xdr:to>
      <xdr:col>112</xdr:col>
      <xdr:colOff>38100</xdr:colOff>
      <xdr:row>72</xdr:row>
      <xdr:rowOff>99578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34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116105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11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125842</xdr:rowOff>
    </xdr:from>
    <xdr:to>
      <xdr:col>107</xdr:col>
      <xdr:colOff>101600</xdr:colOff>
      <xdr:row>72</xdr:row>
      <xdr:rowOff>55992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29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72519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074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158959</xdr:rowOff>
    </xdr:from>
    <xdr:to>
      <xdr:col>102</xdr:col>
      <xdr:colOff>165100</xdr:colOff>
      <xdr:row>72</xdr:row>
      <xdr:rowOff>89109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33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105636</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10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79649</xdr:rowOff>
    </xdr:from>
    <xdr:to>
      <xdr:col>98</xdr:col>
      <xdr:colOff>38100</xdr:colOff>
      <xdr:row>73</xdr:row>
      <xdr:rowOff>9799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4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26326</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219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令和４年度は、プレミアム商品券事業・生活応援商品券事業などにより補助費等が増加しているが、</a:t>
          </a:r>
        </a:p>
        <a:p>
          <a:r>
            <a:rPr kumimoji="1" lang="ja-JP" altLang="en-US" sz="1300">
              <a:latin typeface="ＭＳ Ｐゴシック" panose="020B0600070205080204" pitchFamily="50" charset="-128"/>
              <a:ea typeface="ＭＳ Ｐゴシック" panose="020B0600070205080204" pitchFamily="50" charset="-128"/>
            </a:rPr>
            <a:t>職員数の減などによる人件費、長崎桟橋整備事業や災害情報伝達システム構築事業の減などによる普通建設事業費等が減少しており、歳出全体では前年度から減少している。</a:t>
          </a:r>
        </a:p>
        <a:p>
          <a:r>
            <a:rPr kumimoji="1" lang="ja-JP" altLang="en-US" sz="1300">
              <a:latin typeface="ＭＳ Ｐゴシック" panose="020B0600070205080204" pitchFamily="50" charset="-128"/>
              <a:ea typeface="ＭＳ Ｐゴシック" panose="020B0600070205080204" pitchFamily="50" charset="-128"/>
            </a:rPr>
            <a:t>類似団体平均値との比較では、人件費、繰出金、物件費、公債費が大きく上回っている。</a:t>
          </a:r>
        </a:p>
        <a:p>
          <a:r>
            <a:rPr kumimoji="1" lang="ja-JP" altLang="en-US" sz="1300">
              <a:latin typeface="ＭＳ Ｐゴシック" panose="020B0600070205080204" pitchFamily="50" charset="-128"/>
              <a:ea typeface="ＭＳ Ｐゴシック" panose="020B0600070205080204" pitchFamily="50" charset="-128"/>
            </a:rPr>
            <a:t>人件費が類似団体平均を大きく上回っているのは、離島という地理的特性により、職員数が他団体よりも多くなっているためである。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6,283
6,032
30.38
6,614,693
6,469,444
71,989
4,055,693
9,004,016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128379</xdr:rowOff>
    </xdr:from>
    <xdr:to>
      <xdr:col>24</xdr:col>
      <xdr:colOff>63500</xdr:colOff>
      <xdr:row>34</xdr:row>
      <xdr:rowOff>145361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57679"/>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145361</xdr:rowOff>
    </xdr:from>
    <xdr:to>
      <xdr:col>19</xdr:col>
      <xdr:colOff>177800</xdr:colOff>
      <xdr:row>35</xdr:row>
      <xdr:rowOff>7112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74661"/>
          <a:ext cx="889000" cy="3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155811</xdr:rowOff>
    </xdr:from>
    <xdr:to>
      <xdr:col>15</xdr:col>
      <xdr:colOff>50800</xdr:colOff>
      <xdr:row>35</xdr:row>
      <xdr:rowOff>7112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85111"/>
          <a:ext cx="889000" cy="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140588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4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126311</xdr:rowOff>
    </xdr:from>
    <xdr:to>
      <xdr:col>10</xdr:col>
      <xdr:colOff>114300</xdr:colOff>
      <xdr:row>34</xdr:row>
      <xdr:rowOff>155811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55611"/>
          <a:ext cx="889000" cy="2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77579</xdr:rowOff>
    </xdr:from>
    <xdr:to>
      <xdr:col>24</xdr:col>
      <xdr:colOff>114300</xdr:colOff>
      <xdr:row>35</xdr:row>
      <xdr:rowOff>7729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0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100456</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5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94561</xdr:rowOff>
    </xdr:from>
    <xdr:to>
      <xdr:col>20</xdr:col>
      <xdr:colOff>38100</xdr:colOff>
      <xdr:row>35</xdr:row>
      <xdr:rowOff>24711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2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41238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69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127762</xdr:rowOff>
    </xdr:from>
    <xdr:to>
      <xdr:col>15</xdr:col>
      <xdr:colOff>101600</xdr:colOff>
      <xdr:row>35</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74439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73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105011</xdr:rowOff>
    </xdr:from>
    <xdr:to>
      <xdr:col>10</xdr:col>
      <xdr:colOff>165100</xdr:colOff>
      <xdr:row>35</xdr:row>
      <xdr:rowOff>35161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3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51688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75511</xdr:rowOff>
    </xdr:from>
    <xdr:to>
      <xdr:col>6</xdr:col>
      <xdr:colOff>38100</xdr:colOff>
      <xdr:row>35</xdr:row>
      <xdr:rowOff>5661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0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22188</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6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56490</xdr:rowOff>
    </xdr:from>
    <xdr:to>
      <xdr:col>24</xdr:col>
      <xdr:colOff>63500</xdr:colOff>
      <xdr:row>58</xdr:row>
      <xdr:rowOff>69363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00590"/>
          <a:ext cx="838200" cy="1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150915</xdr:rowOff>
    </xdr:from>
    <xdr:to>
      <xdr:col>19</xdr:col>
      <xdr:colOff>177800</xdr:colOff>
      <xdr:row>58</xdr:row>
      <xdr:rowOff>56490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3565"/>
          <a:ext cx="889000" cy="7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106349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150915</xdr:rowOff>
    </xdr:from>
    <xdr:to>
      <xdr:col>15</xdr:col>
      <xdr:colOff>50800</xdr:colOff>
      <xdr:row>58</xdr:row>
      <xdr:rowOff>80454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23565"/>
          <a:ext cx="889000" cy="1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57845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80099</xdr:rowOff>
    </xdr:from>
    <xdr:to>
      <xdr:col>10</xdr:col>
      <xdr:colOff>114300</xdr:colOff>
      <xdr:row>58</xdr:row>
      <xdr:rowOff>80454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24199"/>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159954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18563</xdr:rowOff>
    </xdr:from>
    <xdr:to>
      <xdr:col>24</xdr:col>
      <xdr:colOff>114300</xdr:colOff>
      <xdr:row>58</xdr:row>
      <xdr:rowOff>120163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149390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5690</xdr:rowOff>
    </xdr:from>
    <xdr:to>
      <xdr:col>20</xdr:col>
      <xdr:colOff>38100</xdr:colOff>
      <xdr:row>58</xdr:row>
      <xdr:rowOff>107290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123817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2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100115</xdr:rowOff>
    </xdr:from>
    <xdr:to>
      <xdr:col>15</xdr:col>
      <xdr:colOff>101600</xdr:colOff>
      <xdr:row>58</xdr:row>
      <xdr:rowOff>30265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46792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4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29654</xdr:rowOff>
    </xdr:from>
    <xdr:to>
      <xdr:col>10</xdr:col>
      <xdr:colOff>165100</xdr:colOff>
      <xdr:row>58</xdr:row>
      <xdr:rowOff>131254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147781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29299</xdr:rowOff>
    </xdr:from>
    <xdr:to>
      <xdr:col>6</xdr:col>
      <xdr:colOff>38100</xdr:colOff>
      <xdr:row>58</xdr:row>
      <xdr:rowOff>130899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147426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4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133955</xdr:rowOff>
    </xdr:from>
    <xdr:to>
      <xdr:col>24</xdr:col>
      <xdr:colOff>63500</xdr:colOff>
      <xdr:row>75</xdr:row>
      <xdr:rowOff>40617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21255"/>
          <a:ext cx="838200" cy="7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26850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5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133955</xdr:rowOff>
    </xdr:from>
    <xdr:to>
      <xdr:col>19</xdr:col>
      <xdr:colOff>177800</xdr:colOff>
      <xdr:row>75</xdr:row>
      <xdr:rowOff>75547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21255"/>
          <a:ext cx="889000" cy="1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75547</xdr:rowOff>
    </xdr:from>
    <xdr:to>
      <xdr:col>15</xdr:col>
      <xdr:colOff>50800</xdr:colOff>
      <xdr:row>75</xdr:row>
      <xdr:rowOff>126312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34297"/>
          <a:ext cx="889000" cy="5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85127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126312</xdr:rowOff>
    </xdr:from>
    <xdr:to>
      <xdr:col>10</xdr:col>
      <xdr:colOff>114300</xdr:colOff>
      <xdr:row>76</xdr:row>
      <xdr:rowOff>71799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85062"/>
          <a:ext cx="889000" cy="11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118747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161267</xdr:rowOff>
    </xdr:from>
    <xdr:to>
      <xdr:col>24</xdr:col>
      <xdr:colOff>114300</xdr:colOff>
      <xdr:row>75</xdr:row>
      <xdr:rowOff>91417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12694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9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83155</xdr:rowOff>
    </xdr:from>
    <xdr:to>
      <xdr:col>20</xdr:col>
      <xdr:colOff>38100</xdr:colOff>
      <xdr:row>75</xdr:row>
      <xdr:rowOff>13305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7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29832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4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24747</xdr:rowOff>
    </xdr:from>
    <xdr:to>
      <xdr:col>15</xdr:col>
      <xdr:colOff>101600</xdr:colOff>
      <xdr:row>75</xdr:row>
      <xdr:rowOff>126347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8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142874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5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75512</xdr:rowOff>
    </xdr:from>
    <xdr:to>
      <xdr:col>10</xdr:col>
      <xdr:colOff>165100</xdr:colOff>
      <xdr:row>76</xdr:row>
      <xdr:rowOff>5662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3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22189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0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20999</xdr:rowOff>
    </xdr:from>
    <xdr:to>
      <xdr:col>6</xdr:col>
      <xdr:colOff>38100</xdr:colOff>
      <xdr:row>76</xdr:row>
      <xdr:rowOff>122599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139125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2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14754</xdr:rowOff>
    </xdr:from>
    <xdr:to>
      <xdr:col>24</xdr:col>
      <xdr:colOff>63500</xdr:colOff>
      <xdr:row>95</xdr:row>
      <xdr:rowOff>64452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02504"/>
          <a:ext cx="8382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67753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5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146763</xdr:rowOff>
    </xdr:from>
    <xdr:to>
      <xdr:col>19</xdr:col>
      <xdr:colOff>177800</xdr:colOff>
      <xdr:row>95</xdr:row>
      <xdr:rowOff>14754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920163"/>
          <a:ext cx="889000" cy="38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146763</xdr:rowOff>
    </xdr:from>
    <xdr:to>
      <xdr:col>15</xdr:col>
      <xdr:colOff>50800</xdr:colOff>
      <xdr:row>94</xdr:row>
      <xdr:rowOff>12584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920163"/>
          <a:ext cx="889000" cy="20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76029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61785</xdr:rowOff>
    </xdr:from>
    <xdr:to>
      <xdr:col>10</xdr:col>
      <xdr:colOff>114300</xdr:colOff>
      <xdr:row>94</xdr:row>
      <xdr:rowOff>12584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006635"/>
          <a:ext cx="889000" cy="12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109191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150072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13652</xdr:rowOff>
    </xdr:from>
    <xdr:to>
      <xdr:col>24</xdr:col>
      <xdr:colOff>114300</xdr:colOff>
      <xdr:row>95</xdr:row>
      <xdr:rowOff>115252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0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36529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5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135404</xdr:rowOff>
    </xdr:from>
    <xdr:to>
      <xdr:col>20</xdr:col>
      <xdr:colOff>38100</xdr:colOff>
      <xdr:row>95</xdr:row>
      <xdr:rowOff>65554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5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82081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2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95963</xdr:rowOff>
    </xdr:from>
    <xdr:to>
      <xdr:col>15</xdr:col>
      <xdr:colOff>101600</xdr:colOff>
      <xdr:row>93</xdr:row>
      <xdr:rowOff>26113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8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42640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64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133234</xdr:rowOff>
    </xdr:from>
    <xdr:to>
      <xdr:col>10</xdr:col>
      <xdr:colOff>165100</xdr:colOff>
      <xdr:row>94</xdr:row>
      <xdr:rowOff>63384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0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79911</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85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10985</xdr:rowOff>
    </xdr:from>
    <xdr:to>
      <xdr:col>6</xdr:col>
      <xdr:colOff>38100</xdr:colOff>
      <xdr:row>93</xdr:row>
      <xdr:rowOff>112585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9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129112</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7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81723</xdr:rowOff>
    </xdr:from>
    <xdr:to>
      <xdr:col>55</xdr:col>
      <xdr:colOff>0</xdr:colOff>
      <xdr:row>57</xdr:row>
      <xdr:rowOff>110245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54373"/>
          <a:ext cx="838200" cy="2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161048</xdr:rowOff>
    </xdr:from>
    <xdr:to>
      <xdr:col>50</xdr:col>
      <xdr:colOff>114300</xdr:colOff>
      <xdr:row>57</xdr:row>
      <xdr:rowOff>81723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62248"/>
          <a:ext cx="889000" cy="9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161048</xdr:rowOff>
    </xdr:from>
    <xdr:to>
      <xdr:col>45</xdr:col>
      <xdr:colOff>177800</xdr:colOff>
      <xdr:row>57</xdr:row>
      <xdr:rowOff>134134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62248"/>
          <a:ext cx="889000" cy="14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134134</xdr:rowOff>
    </xdr:from>
    <xdr:to>
      <xdr:col>41</xdr:col>
      <xdr:colOff>50800</xdr:colOff>
      <xdr:row>57</xdr:row>
      <xdr:rowOff>171083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06784"/>
          <a:ext cx="889000" cy="3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59445</xdr:rowOff>
    </xdr:from>
    <xdr:to>
      <xdr:col>55</xdr:col>
      <xdr:colOff>50800</xdr:colOff>
      <xdr:row>57</xdr:row>
      <xdr:rowOff>161045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82322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8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30923</xdr:rowOff>
    </xdr:from>
    <xdr:to>
      <xdr:col>50</xdr:col>
      <xdr:colOff>165100</xdr:colOff>
      <xdr:row>57</xdr:row>
      <xdr:rowOff>132523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149050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57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110248</xdr:rowOff>
    </xdr:from>
    <xdr:to>
      <xdr:col>46</xdr:col>
      <xdr:colOff>38100</xdr:colOff>
      <xdr:row>57</xdr:row>
      <xdr:rowOff>40398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1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56925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4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83334</xdr:rowOff>
    </xdr:from>
    <xdr:to>
      <xdr:col>41</xdr:col>
      <xdr:colOff>101600</xdr:colOff>
      <xdr:row>58</xdr:row>
      <xdr:rowOff>13484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5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30011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120283</xdr:rowOff>
    </xdr:from>
    <xdr:to>
      <xdr:col>36</xdr:col>
      <xdr:colOff>165100</xdr:colOff>
      <xdr:row>58</xdr:row>
      <xdr:rowOff>50433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9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66960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6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31682</xdr:rowOff>
    </xdr:from>
    <xdr:to>
      <xdr:col>55</xdr:col>
      <xdr:colOff>0</xdr:colOff>
      <xdr:row>77</xdr:row>
      <xdr:rowOff>12272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61882"/>
          <a:ext cx="838200" cy="15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9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12272</xdr:rowOff>
    </xdr:from>
    <xdr:to>
      <xdr:col>50</xdr:col>
      <xdr:colOff>114300</xdr:colOff>
      <xdr:row>77</xdr:row>
      <xdr:rowOff>46464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213922"/>
          <a:ext cx="889000" cy="3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46464</xdr:rowOff>
    </xdr:from>
    <xdr:to>
      <xdr:col>45</xdr:col>
      <xdr:colOff>177800</xdr:colOff>
      <xdr:row>78</xdr:row>
      <xdr:rowOff>74397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48114"/>
          <a:ext cx="889000" cy="19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140109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4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43121</xdr:rowOff>
    </xdr:from>
    <xdr:to>
      <xdr:col>41</xdr:col>
      <xdr:colOff>50800</xdr:colOff>
      <xdr:row>78</xdr:row>
      <xdr:rowOff>74397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16221"/>
          <a:ext cx="889000" cy="3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152332</xdr:rowOff>
    </xdr:from>
    <xdr:to>
      <xdr:col>55</xdr:col>
      <xdr:colOff>50800</xdr:colOff>
      <xdr:row>76</xdr:row>
      <xdr:rowOff>82482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1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3758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6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132922</xdr:rowOff>
    </xdr:from>
    <xdr:to>
      <xdr:col>50</xdr:col>
      <xdr:colOff>165100</xdr:colOff>
      <xdr:row>77</xdr:row>
      <xdr:rowOff>63072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6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79599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3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167114</xdr:rowOff>
    </xdr:from>
    <xdr:to>
      <xdr:col>46</xdr:col>
      <xdr:colOff>38100</xdr:colOff>
      <xdr:row>77</xdr:row>
      <xdr:rowOff>97264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113791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9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23597</xdr:rowOff>
    </xdr:from>
    <xdr:to>
      <xdr:col>41</xdr:col>
      <xdr:colOff>101600</xdr:colOff>
      <xdr:row>78</xdr:row>
      <xdr:rowOff>125197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116324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8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163771</xdr:rowOff>
    </xdr:from>
    <xdr:to>
      <xdr:col>36</xdr:col>
      <xdr:colOff>165100</xdr:colOff>
      <xdr:row>78</xdr:row>
      <xdr:rowOff>93921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6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110448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4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63861</xdr:rowOff>
    </xdr:from>
    <xdr:to>
      <xdr:col>55</xdr:col>
      <xdr:colOff>0</xdr:colOff>
      <xdr:row>96</xdr:row>
      <xdr:rowOff>141776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523061"/>
          <a:ext cx="838200" cy="7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63861</xdr:rowOff>
    </xdr:from>
    <xdr:to>
      <xdr:col>50</xdr:col>
      <xdr:colOff>114300</xdr:colOff>
      <xdr:row>96</xdr:row>
      <xdr:rowOff>130178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23061"/>
          <a:ext cx="889000" cy="6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129009</xdr:rowOff>
    </xdr:from>
    <xdr:to>
      <xdr:col>45</xdr:col>
      <xdr:colOff>177800</xdr:colOff>
      <xdr:row>96</xdr:row>
      <xdr:rowOff>130178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88209"/>
          <a:ext cx="8890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81983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129009</xdr:rowOff>
    </xdr:from>
    <xdr:to>
      <xdr:col>41</xdr:col>
      <xdr:colOff>50800</xdr:colOff>
      <xdr:row>96</xdr:row>
      <xdr:rowOff>169704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88209"/>
          <a:ext cx="889000" cy="4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95139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66043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90976</xdr:rowOff>
    </xdr:from>
    <xdr:to>
      <xdr:col>55</xdr:col>
      <xdr:colOff>50800</xdr:colOff>
      <xdr:row>97</xdr:row>
      <xdr:rowOff>21126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5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113853</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13061</xdr:rowOff>
    </xdr:from>
    <xdr:to>
      <xdr:col>50</xdr:col>
      <xdr:colOff>165100</xdr:colOff>
      <xdr:row>96</xdr:row>
      <xdr:rowOff>114661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131188</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24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79378</xdr:rowOff>
    </xdr:from>
    <xdr:to>
      <xdr:col>46</xdr:col>
      <xdr:colOff>38100</xdr:colOff>
      <xdr:row>97</xdr:row>
      <xdr:rowOff>9528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3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26055</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31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78209</xdr:rowOff>
    </xdr:from>
    <xdr:to>
      <xdr:col>41</xdr:col>
      <xdr:colOff>101600</xdr:colOff>
      <xdr:row>97</xdr:row>
      <xdr:rowOff>8359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3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24886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31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118904</xdr:rowOff>
    </xdr:from>
    <xdr:to>
      <xdr:col>36</xdr:col>
      <xdr:colOff>165100</xdr:colOff>
      <xdr:row>97</xdr:row>
      <xdr:rowOff>49054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65581</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35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71920</xdr:rowOff>
    </xdr:from>
    <xdr:to>
      <xdr:col>85</xdr:col>
      <xdr:colOff>127000</xdr:colOff>
      <xdr:row>34</xdr:row>
      <xdr:rowOff>109570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5215420"/>
          <a:ext cx="838200" cy="72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71920</xdr:rowOff>
    </xdr:from>
    <xdr:to>
      <xdr:col>81</xdr:col>
      <xdr:colOff>50800</xdr:colOff>
      <xdr:row>31</xdr:row>
      <xdr:rowOff>108016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5215420"/>
          <a:ext cx="889000" cy="20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108016</xdr:rowOff>
    </xdr:from>
    <xdr:to>
      <xdr:col>76</xdr:col>
      <xdr:colOff>114300</xdr:colOff>
      <xdr:row>34</xdr:row>
      <xdr:rowOff>78915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422966"/>
          <a:ext cx="889000" cy="48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49222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138877</xdr:rowOff>
    </xdr:from>
    <xdr:to>
      <xdr:col>71</xdr:col>
      <xdr:colOff>177800</xdr:colOff>
      <xdr:row>34</xdr:row>
      <xdr:rowOff>78915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5796727"/>
          <a:ext cx="889000" cy="11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168208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4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73613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58770</xdr:rowOff>
    </xdr:from>
    <xdr:to>
      <xdr:col>85</xdr:col>
      <xdr:colOff>177800</xdr:colOff>
      <xdr:row>34</xdr:row>
      <xdr:rowOff>160370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88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81647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73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21120</xdr:rowOff>
    </xdr:from>
    <xdr:to>
      <xdr:col>81</xdr:col>
      <xdr:colOff>101600</xdr:colOff>
      <xdr:row>30</xdr:row>
      <xdr:rowOff>122720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1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139247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493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57216</xdr:rowOff>
    </xdr:from>
    <xdr:to>
      <xdr:col>76</xdr:col>
      <xdr:colOff>165100</xdr:colOff>
      <xdr:row>31</xdr:row>
      <xdr:rowOff>158816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37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3893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14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28115</xdr:rowOff>
    </xdr:from>
    <xdr:to>
      <xdr:col>72</xdr:col>
      <xdr:colOff>38100</xdr:colOff>
      <xdr:row>34</xdr:row>
      <xdr:rowOff>129715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85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146242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63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88077</xdr:rowOff>
    </xdr:from>
    <xdr:to>
      <xdr:col>67</xdr:col>
      <xdr:colOff>101600</xdr:colOff>
      <xdr:row>34</xdr:row>
      <xdr:rowOff>18227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7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34754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52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160295</xdr:rowOff>
    </xdr:from>
    <xdr:to>
      <xdr:col>85</xdr:col>
      <xdr:colOff>127000</xdr:colOff>
      <xdr:row>58</xdr:row>
      <xdr:rowOff>6737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32945"/>
          <a:ext cx="8382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154429</xdr:rowOff>
    </xdr:from>
    <xdr:to>
      <xdr:col>81</xdr:col>
      <xdr:colOff>50800</xdr:colOff>
      <xdr:row>58</xdr:row>
      <xdr:rowOff>6737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27079"/>
          <a:ext cx="889000" cy="2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154429</xdr:rowOff>
    </xdr:from>
    <xdr:to>
      <xdr:col>76</xdr:col>
      <xdr:colOff>114300</xdr:colOff>
      <xdr:row>58</xdr:row>
      <xdr:rowOff>20723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27079"/>
          <a:ext cx="889000" cy="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20723</xdr:rowOff>
    </xdr:from>
    <xdr:to>
      <xdr:col>71</xdr:col>
      <xdr:colOff>177800</xdr:colOff>
      <xdr:row>58</xdr:row>
      <xdr:rowOff>33609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64823"/>
          <a:ext cx="889000" cy="1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109495</xdr:rowOff>
    </xdr:from>
    <xdr:to>
      <xdr:col>85</xdr:col>
      <xdr:colOff>177800</xdr:colOff>
      <xdr:row>58</xdr:row>
      <xdr:rowOff>39645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8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127387</xdr:rowOff>
    </xdr:from>
    <xdr:to>
      <xdr:col>81</xdr:col>
      <xdr:colOff>101600</xdr:colOff>
      <xdr:row>58</xdr:row>
      <xdr:rowOff>57537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48664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9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103629</xdr:rowOff>
    </xdr:from>
    <xdr:to>
      <xdr:col>76</xdr:col>
      <xdr:colOff>165100</xdr:colOff>
      <xdr:row>58</xdr:row>
      <xdr:rowOff>33779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7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24906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6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141373</xdr:rowOff>
    </xdr:from>
    <xdr:to>
      <xdr:col>72</xdr:col>
      <xdr:colOff>38100</xdr:colOff>
      <xdr:row>58</xdr:row>
      <xdr:rowOff>71523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62650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0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154259</xdr:rowOff>
    </xdr:from>
    <xdr:to>
      <xdr:col>67</xdr:col>
      <xdr:colOff>101600</xdr:colOff>
      <xdr:row>58</xdr:row>
      <xdr:rowOff>84409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2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75536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123670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96770"/>
          <a:ext cx="838200" cy="1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116474</xdr:rowOff>
    </xdr:from>
    <xdr:to>
      <xdr:col>81</xdr:col>
      <xdr:colOff>50800</xdr:colOff>
      <xdr:row>78</xdr:row>
      <xdr:rowOff>123670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89574"/>
          <a:ext cx="889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1059</xdr:rowOff>
    </xdr:from>
    <xdr:to>
      <xdr:col>76</xdr:col>
      <xdr:colOff>114300</xdr:colOff>
      <xdr:row>78</xdr:row>
      <xdr:rowOff>116474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74159"/>
          <a:ext cx="889000" cy="11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163009</xdr:rowOff>
    </xdr:from>
    <xdr:to>
      <xdr:col>71</xdr:col>
      <xdr:colOff>177800</xdr:colOff>
      <xdr:row>78</xdr:row>
      <xdr:rowOff>1059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364659"/>
          <a:ext cx="889000" cy="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92646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46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72870</xdr:rowOff>
    </xdr:from>
    <xdr:to>
      <xdr:col>81</xdr:col>
      <xdr:colOff>101600</xdr:colOff>
      <xdr:row>79</xdr:row>
      <xdr:rowOff>3020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4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165597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65674</xdr:rowOff>
    </xdr:from>
    <xdr:to>
      <xdr:col>76</xdr:col>
      <xdr:colOff>165100</xdr:colOff>
      <xdr:row>78</xdr:row>
      <xdr:rowOff>167274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158401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121709</xdr:rowOff>
    </xdr:from>
    <xdr:to>
      <xdr:col>72</xdr:col>
      <xdr:colOff>38100</xdr:colOff>
      <xdr:row>78</xdr:row>
      <xdr:rowOff>51859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2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68386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0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112209</xdr:rowOff>
    </xdr:from>
    <xdr:to>
      <xdr:col>67</xdr:col>
      <xdr:colOff>101600</xdr:colOff>
      <xdr:row>78</xdr:row>
      <xdr:rowOff>42359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58886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08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132783</xdr:rowOff>
    </xdr:from>
    <xdr:to>
      <xdr:col>85</xdr:col>
      <xdr:colOff>127000</xdr:colOff>
      <xdr:row>93</xdr:row>
      <xdr:rowOff>163588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077633"/>
          <a:ext cx="838200" cy="3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135534</xdr:rowOff>
    </xdr:from>
    <xdr:to>
      <xdr:col>81</xdr:col>
      <xdr:colOff>50800</xdr:colOff>
      <xdr:row>93</xdr:row>
      <xdr:rowOff>163588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080384"/>
          <a:ext cx="889000" cy="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126752</xdr:rowOff>
    </xdr:from>
    <xdr:to>
      <xdr:col>76</xdr:col>
      <xdr:colOff>114300</xdr:colOff>
      <xdr:row>93</xdr:row>
      <xdr:rowOff>135534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071602"/>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126752</xdr:rowOff>
    </xdr:from>
    <xdr:to>
      <xdr:col>71</xdr:col>
      <xdr:colOff>177800</xdr:colOff>
      <xdr:row>93</xdr:row>
      <xdr:rowOff>162226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071602"/>
          <a:ext cx="889000" cy="3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38093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81983</xdr:rowOff>
    </xdr:from>
    <xdr:to>
      <xdr:col>85</xdr:col>
      <xdr:colOff>177800</xdr:colOff>
      <xdr:row>94</xdr:row>
      <xdr:rowOff>12133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0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104860</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87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112788</xdr:rowOff>
    </xdr:from>
    <xdr:to>
      <xdr:col>81</xdr:col>
      <xdr:colOff>101600</xdr:colOff>
      <xdr:row>94</xdr:row>
      <xdr:rowOff>42938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0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59465</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583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84734</xdr:rowOff>
    </xdr:from>
    <xdr:to>
      <xdr:col>76</xdr:col>
      <xdr:colOff>165100</xdr:colOff>
      <xdr:row>94</xdr:row>
      <xdr:rowOff>14884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02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31411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580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75952</xdr:rowOff>
    </xdr:from>
    <xdr:to>
      <xdr:col>72</xdr:col>
      <xdr:colOff>38100</xdr:colOff>
      <xdr:row>94</xdr:row>
      <xdr:rowOff>6102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0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22629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579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111426</xdr:rowOff>
    </xdr:from>
    <xdr:to>
      <xdr:col>67</xdr:col>
      <xdr:colOff>101600</xdr:colOff>
      <xdr:row>94</xdr:row>
      <xdr:rowOff>41576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05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58103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583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18415</xdr:rowOff>
    </xdr:from>
    <xdr:to>
      <xdr:col>116</xdr:col>
      <xdr:colOff>63500</xdr:colOff>
      <xdr:row>35</xdr:row>
      <xdr:rowOff>254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1323300" y="5847715"/>
          <a:ext cx="838200" cy="1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93489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608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254</xdr:rowOff>
    </xdr:from>
    <xdr:to>
      <xdr:col>111</xdr:col>
      <xdr:colOff>177800</xdr:colOff>
      <xdr:row>35</xdr:row>
      <xdr:rowOff>149098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6001004"/>
          <a:ext cx="889000" cy="1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11193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69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103378</xdr:rowOff>
    </xdr:from>
    <xdr:to>
      <xdr:col>107</xdr:col>
      <xdr:colOff>50800</xdr:colOff>
      <xdr:row>35</xdr:row>
      <xdr:rowOff>149098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593267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39641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726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103378</xdr:rowOff>
    </xdr:from>
    <xdr:to>
      <xdr:col>102</xdr:col>
      <xdr:colOff>114300</xdr:colOff>
      <xdr:row>35</xdr:row>
      <xdr:rowOff>49530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5932678"/>
          <a:ext cx="889000" cy="1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58818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7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55643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7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139065</xdr:rowOff>
    </xdr:from>
    <xdr:to>
      <xdr:col>116</xdr:col>
      <xdr:colOff>114300</xdr:colOff>
      <xdr:row>34</xdr:row>
      <xdr:rowOff>69215</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161942</xdr:rowOff>
    </xdr:from>
    <xdr:ext cx="469744"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564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120904</xdr:rowOff>
    </xdr:from>
    <xdr:to>
      <xdr:col>112</xdr:col>
      <xdr:colOff>38100</xdr:colOff>
      <xdr:row>35</xdr:row>
      <xdr:rowOff>51054</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67581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98298</xdr:rowOff>
    </xdr:from>
    <xdr:to>
      <xdr:col>107</xdr:col>
      <xdr:colOff>101600</xdr:colOff>
      <xdr:row>36</xdr:row>
      <xdr:rowOff>28448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0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44975</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587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52578</xdr:rowOff>
    </xdr:from>
    <xdr:to>
      <xdr:col>102</xdr:col>
      <xdr:colOff>165100</xdr:colOff>
      <xdr:row>34</xdr:row>
      <xdr:rowOff>154178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588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170705</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565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170180</xdr:rowOff>
    </xdr:from>
    <xdr:to>
      <xdr:col>98</xdr:col>
      <xdr:colOff>38100</xdr:colOff>
      <xdr:row>35</xdr:row>
      <xdr:rowOff>100330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116857</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21428"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令和４年度は、プレミアム商品券事業・生活応援商品券事業などにより商工費、弓削高等学校学生寮整備事業などにより教育費が増加している。</a:t>
          </a:r>
        </a:p>
        <a:p>
          <a:r>
            <a:rPr kumimoji="1" lang="ja-JP" altLang="en-US" sz="1300">
              <a:latin typeface="ＭＳ Ｐゴシック" panose="020B0600070205080204" pitchFamily="50" charset="-128"/>
              <a:ea typeface="ＭＳ Ｐゴシック" panose="020B0600070205080204" pitchFamily="50" charset="-128"/>
            </a:rPr>
            <a:t>一方、長崎桟橋整備事業の減などによる総務費、長江港改修事業の減などによる土木費、災害情報伝達システム構築事業の減などによる消防費などが減少しており、歳出全体としても前年度から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多くの費目で類似団体平均値より高い数値となっているが、これは離島という地理的特性や深刻な人口減少に直面していることが主な要因である。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令和４年度は、普通交付税や臨時財政対策債減少などの影響により、実質収支額が減少し、実質収支比率も約</a:t>
          </a:r>
          <a:r>
            <a:rPr kumimoji="1" lang="en-US" altLang="ja-JP" sz="1350">
              <a:latin typeface="ＭＳ ゴシック" pitchFamily="49" charset="-128"/>
              <a:ea typeface="ＭＳ ゴシック" pitchFamily="49" charset="-128"/>
            </a:rPr>
            <a:t>1.3</a:t>
          </a:r>
          <a:r>
            <a:rPr kumimoji="1" lang="ja-JP" altLang="en-US" sz="1350">
              <a:latin typeface="ＭＳ ゴシック" pitchFamily="49" charset="-128"/>
              <a:ea typeface="ＭＳ ゴシック" pitchFamily="49" charset="-128"/>
            </a:rPr>
            <a:t>ポイントの低下となった。</a:t>
          </a:r>
        </a:p>
        <a:p>
          <a:r>
            <a:rPr kumimoji="1" lang="ja-JP" altLang="en-US" sz="1350">
              <a:latin typeface="ＭＳ ゴシック" pitchFamily="49" charset="-128"/>
              <a:ea typeface="ＭＳ ゴシック" pitchFamily="49" charset="-128"/>
            </a:rPr>
            <a:t>　今後も普通交付税の減少が懸念されることや、依然として人件費・公債費・繰出金の負担割合が大きく、一般財源不足が続いていく状況にあることから、財政調整基金をはじめとする各種基金の取り崩しによる財政運営が強いられるため、徹底した経費削減等による財政規模に応じた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実質収支が黒字となっており、赤字比率はない。しかしながら、特別会計の多くが一般会計からの繰入金によって収支均衡が保たれているため、独立採算の原則のもと、適切な原価計算に基づいた使用料の改定やストック情報の的確な把握に基づく経営の効率化など将来にわたって持続可能な経営の確保に努めるとともに、一般会計への依存体質脱却に向けた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erver\&#20225;&#30011;&#24773;&#22577;&#35506;\&#36001;&#25919;&#20418;\27_&#36001;&#25919;&#29366;&#27841;&#36039;&#26009;&#38598;\R5\02_&#12304;315&#12294;&#12305;&#20196;&#21644;&#65300;&#24180;&#24230;&#36001;&#25919;&#29366;&#27841;&#36039;&#26009;&#38598;&#12398;&#20316;&#25104;&#31561;&#12395;&#12388;&#12356;&#12390;\02_&#25552;&#20986;\&#12304;&#36001;&#25919;&#29366;&#27841;&#36039;&#26009;&#38598;&#12305;_383562_&#19978;&#23798;&#30010;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177205</v>
          </cell>
          <cell r="F3">
            <v>114790</v>
          </cell>
        </row>
        <row r="5">
          <cell r="A5" t="str">
            <v xml:space="preserve"> R01</v>
          </cell>
          <cell r="D5">
            <v>168713</v>
          </cell>
          <cell r="F5">
            <v>126262</v>
          </cell>
        </row>
        <row r="7">
          <cell r="A7" t="str">
            <v xml:space="preserve"> R02</v>
          </cell>
          <cell r="D7">
            <v>252371</v>
          </cell>
          <cell r="F7">
            <v>126525</v>
          </cell>
        </row>
        <row r="9">
          <cell r="A9" t="str">
            <v xml:space="preserve"> R03</v>
          </cell>
          <cell r="D9">
            <v>231471</v>
          </cell>
          <cell r="F9">
            <v>122054</v>
          </cell>
        </row>
        <row r="11">
          <cell r="A11" t="str">
            <v xml:space="preserve"> R04</v>
          </cell>
          <cell r="D11">
            <v>133933</v>
          </cell>
          <cell r="F11">
            <v>111644</v>
          </cell>
        </row>
        <row r="18">
          <cell r="B18" t="str">
            <v>H30</v>
          </cell>
          <cell r="C18" t="str">
            <v>R01</v>
          </cell>
          <cell r="D18" t="str">
            <v>R02</v>
          </cell>
          <cell r="E18" t="str">
            <v>R03</v>
          </cell>
          <cell r="F18" t="str">
            <v>R04</v>
          </cell>
        </row>
        <row r="19">
          <cell r="A19" t="str">
            <v>実質収支額</v>
          </cell>
          <cell r="B19">
            <v>2</v>
          </cell>
          <cell r="C19">
            <v>1.79</v>
          </cell>
          <cell r="D19">
            <v>1.1299999999999999</v>
          </cell>
          <cell r="E19">
            <v>3.09</v>
          </cell>
          <cell r="F19">
            <v>1.78</v>
          </cell>
        </row>
        <row r="20">
          <cell r="A20" t="str">
            <v>財政調整基金残高</v>
          </cell>
          <cell r="B20">
            <v>26.61</v>
          </cell>
          <cell r="C20">
            <v>23.61</v>
          </cell>
          <cell r="D20">
            <v>25.65</v>
          </cell>
          <cell r="E20">
            <v>24.54</v>
          </cell>
          <cell r="F20">
            <v>27.56</v>
          </cell>
        </row>
        <row r="21">
          <cell r="A21" t="str">
            <v>実質単年度収支</v>
          </cell>
          <cell r="B21">
            <v>-5.47</v>
          </cell>
          <cell r="C21">
            <v>-3.66</v>
          </cell>
          <cell r="D21">
            <v>1.78</v>
          </cell>
          <cell r="E21">
            <v>2.0099999999999998</v>
          </cell>
          <cell r="F21">
            <v>-0.21</v>
          </cell>
        </row>
        <row r="25">
          <cell r="B25" t="str">
            <v>H30</v>
          </cell>
          <cell r="C25"/>
          <cell r="D25" t="str">
            <v>R01</v>
          </cell>
          <cell r="E25"/>
          <cell r="F25" t="str">
            <v>R02</v>
          </cell>
          <cell r="G25"/>
          <cell r="H25" t="str">
            <v>R03</v>
          </cell>
          <cell r="I25"/>
          <cell r="J25" t="str">
            <v>R04</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0.15</v>
          </cell>
          <cell r="D27" t="e">
            <v>#N/A</v>
          </cell>
          <cell r="E27">
            <v>0.12</v>
          </cell>
          <cell r="F27" t="e">
            <v>#N/A</v>
          </cell>
          <cell r="G27">
            <v>0.3</v>
          </cell>
          <cell r="H27" t="e">
            <v>#N/A</v>
          </cell>
          <cell r="I27">
            <v>0.1</v>
          </cell>
          <cell r="J27" t="e">
            <v>#N/A</v>
          </cell>
          <cell r="K27">
            <v>0.09</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公共下水道事業会計</v>
          </cell>
          <cell r="B29" t="e">
            <v>#N/A</v>
          </cell>
          <cell r="C29">
            <v>0.02</v>
          </cell>
          <cell r="D29" t="e">
            <v>#N/A</v>
          </cell>
          <cell r="E29">
            <v>0.02</v>
          </cell>
          <cell r="F29" t="e">
            <v>#N/A</v>
          </cell>
          <cell r="G29">
            <v>0.21</v>
          </cell>
          <cell r="H29" t="e">
            <v>#N/A</v>
          </cell>
          <cell r="I29">
            <v>0.03</v>
          </cell>
          <cell r="J29" t="e">
            <v>#N/A</v>
          </cell>
          <cell r="K29">
            <v>0.02</v>
          </cell>
        </row>
        <row r="30">
          <cell r="A30" t="str">
            <v>後期高齢者医療事業会計</v>
          </cell>
          <cell r="B30" t="e">
            <v>#N/A</v>
          </cell>
          <cell r="C30">
            <v>0.02</v>
          </cell>
          <cell r="D30" t="e">
            <v>#N/A</v>
          </cell>
          <cell r="E30">
            <v>0.02</v>
          </cell>
          <cell r="F30" t="e">
            <v>#N/A</v>
          </cell>
          <cell r="G30">
            <v>0.02</v>
          </cell>
          <cell r="H30" t="e">
            <v>#N/A</v>
          </cell>
          <cell r="I30">
            <v>0.02</v>
          </cell>
          <cell r="J30" t="e">
            <v>#N/A</v>
          </cell>
          <cell r="K30">
            <v>0.02</v>
          </cell>
        </row>
        <row r="31">
          <cell r="A31" t="str">
            <v>特別養護老人ホーム事業会計</v>
          </cell>
          <cell r="B31" t="e">
            <v>#N/A</v>
          </cell>
          <cell r="C31">
            <v>0.06</v>
          </cell>
          <cell r="D31" t="e">
            <v>#N/A</v>
          </cell>
          <cell r="E31">
            <v>0.05</v>
          </cell>
          <cell r="F31" t="e">
            <v>#N/A</v>
          </cell>
          <cell r="G31">
            <v>0.05</v>
          </cell>
          <cell r="H31" t="e">
            <v>#N/A</v>
          </cell>
          <cell r="I31">
            <v>0.04</v>
          </cell>
          <cell r="J31" t="e">
            <v>#N/A</v>
          </cell>
          <cell r="K31">
            <v>0.05</v>
          </cell>
        </row>
        <row r="32">
          <cell r="A32" t="str">
            <v>国民健康保険事業会計</v>
          </cell>
          <cell r="B32" t="e">
            <v>#N/A</v>
          </cell>
          <cell r="C32">
            <v>0.6</v>
          </cell>
          <cell r="D32" t="e">
            <v>#N/A</v>
          </cell>
          <cell r="E32">
            <v>0.48</v>
          </cell>
          <cell r="F32" t="e">
            <v>#N/A</v>
          </cell>
          <cell r="G32">
            <v>0.41</v>
          </cell>
          <cell r="H32" t="e">
            <v>#N/A</v>
          </cell>
          <cell r="I32">
            <v>0.26</v>
          </cell>
          <cell r="J32" t="e">
            <v>#N/A</v>
          </cell>
          <cell r="K32">
            <v>0.36</v>
          </cell>
        </row>
        <row r="33">
          <cell r="A33" t="str">
            <v>介護保険事業会計</v>
          </cell>
          <cell r="B33" t="e">
            <v>#N/A</v>
          </cell>
          <cell r="C33">
            <v>0.09</v>
          </cell>
          <cell r="D33" t="e">
            <v>#N/A</v>
          </cell>
          <cell r="E33">
            <v>0.17</v>
          </cell>
          <cell r="F33" t="e">
            <v>#N/A</v>
          </cell>
          <cell r="G33">
            <v>0.4</v>
          </cell>
          <cell r="H33" t="e">
            <v>#N/A</v>
          </cell>
          <cell r="I33">
            <v>0.25</v>
          </cell>
          <cell r="J33" t="e">
            <v>#N/A</v>
          </cell>
          <cell r="K33">
            <v>0.43</v>
          </cell>
        </row>
        <row r="34">
          <cell r="A34" t="str">
            <v>船舶事業会計</v>
          </cell>
          <cell r="B34" t="e">
            <v>#N/A</v>
          </cell>
          <cell r="C34">
            <v>2.72</v>
          </cell>
          <cell r="D34" t="e">
            <v>#N/A</v>
          </cell>
          <cell r="E34">
            <v>1.89</v>
          </cell>
          <cell r="F34" t="e">
            <v>#N/A</v>
          </cell>
          <cell r="G34">
            <v>1.27</v>
          </cell>
          <cell r="H34" t="e">
            <v>#N/A</v>
          </cell>
          <cell r="I34">
            <v>1.39</v>
          </cell>
          <cell r="J34" t="e">
            <v>#N/A</v>
          </cell>
          <cell r="K34">
            <v>0.96</v>
          </cell>
        </row>
        <row r="35">
          <cell r="A35" t="str">
            <v>一般会計</v>
          </cell>
          <cell r="B35" t="e">
            <v>#N/A</v>
          </cell>
          <cell r="C35">
            <v>1.96</v>
          </cell>
          <cell r="D35" t="e">
            <v>#N/A</v>
          </cell>
          <cell r="E35">
            <v>1.75</v>
          </cell>
          <cell r="F35" t="e">
            <v>#N/A</v>
          </cell>
          <cell r="G35">
            <v>1.08</v>
          </cell>
          <cell r="H35" t="e">
            <v>#N/A</v>
          </cell>
          <cell r="I35">
            <v>3.05</v>
          </cell>
          <cell r="J35" t="e">
            <v>#N/A</v>
          </cell>
          <cell r="K35">
            <v>1.74</v>
          </cell>
        </row>
        <row r="36">
          <cell r="A36" t="str">
            <v>上水道事業会計</v>
          </cell>
          <cell r="B36" t="e">
            <v>#N/A</v>
          </cell>
          <cell r="C36">
            <v>13.12</v>
          </cell>
          <cell r="D36" t="e">
            <v>#N/A</v>
          </cell>
          <cell r="E36">
            <v>12.48</v>
          </cell>
          <cell r="F36" t="e">
            <v>#N/A</v>
          </cell>
          <cell r="G36">
            <v>12.52</v>
          </cell>
          <cell r="H36" t="e">
            <v>#N/A</v>
          </cell>
          <cell r="I36">
            <v>13.36</v>
          </cell>
          <cell r="J36" t="e">
            <v>#N/A</v>
          </cell>
          <cell r="K36">
            <v>15.79</v>
          </cell>
        </row>
        <row r="40">
          <cell r="B40" t="str">
            <v>H30</v>
          </cell>
          <cell r="C40"/>
          <cell r="D40"/>
          <cell r="E40" t="str">
            <v>R01</v>
          </cell>
          <cell r="F40"/>
          <cell r="G40"/>
          <cell r="H40" t="str">
            <v>R02</v>
          </cell>
          <cell r="I40"/>
          <cell r="J40"/>
          <cell r="K40" t="str">
            <v>R03</v>
          </cell>
          <cell r="L40"/>
          <cell r="M40"/>
          <cell r="N40" t="str">
            <v>R04</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1134</v>
          </cell>
          <cell r="E42"/>
          <cell r="F42"/>
          <cell r="G42">
            <v>1133</v>
          </cell>
          <cell r="H42"/>
          <cell r="I42"/>
          <cell r="J42">
            <v>1077</v>
          </cell>
          <cell r="K42"/>
          <cell r="L42"/>
          <cell r="M42">
            <v>1021</v>
          </cell>
          <cell r="N42"/>
          <cell r="O42"/>
          <cell r="P42">
            <v>977</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t="str">
            <v>-</v>
          </cell>
          <cell r="C45"/>
          <cell r="D45"/>
          <cell r="E45" t="str">
            <v>-</v>
          </cell>
          <cell r="F45"/>
          <cell r="G45"/>
          <cell r="H45" t="str">
            <v>-</v>
          </cell>
          <cell r="I45"/>
          <cell r="J45"/>
          <cell r="K45" t="str">
            <v>-</v>
          </cell>
          <cell r="L45"/>
          <cell r="M45"/>
          <cell r="N45" t="str">
            <v>-</v>
          </cell>
          <cell r="O45"/>
          <cell r="P45"/>
        </row>
        <row r="46">
          <cell r="A46" t="str">
            <v>公営企業債の元利償還金に対する繰入金</v>
          </cell>
          <cell r="B46">
            <v>250</v>
          </cell>
          <cell r="C46"/>
          <cell r="D46"/>
          <cell r="E46">
            <v>256</v>
          </cell>
          <cell r="F46"/>
          <cell r="G46"/>
          <cell r="H46">
            <v>255</v>
          </cell>
          <cell r="I46"/>
          <cell r="J46"/>
          <cell r="K46">
            <v>265</v>
          </cell>
          <cell r="L46"/>
          <cell r="M46"/>
          <cell r="N46">
            <v>248</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1260</v>
          </cell>
          <cell r="C49"/>
          <cell r="D49"/>
          <cell r="E49">
            <v>1287</v>
          </cell>
          <cell r="F49"/>
          <cell r="G49"/>
          <cell r="H49">
            <v>1235</v>
          </cell>
          <cell r="I49"/>
          <cell r="J49"/>
          <cell r="K49">
            <v>1173</v>
          </cell>
          <cell r="L49"/>
          <cell r="M49"/>
          <cell r="N49">
            <v>1188</v>
          </cell>
          <cell r="O49"/>
          <cell r="P49"/>
        </row>
        <row r="50">
          <cell r="A50" t="str">
            <v>実質公債費比率の分子</v>
          </cell>
          <cell r="B50" t="e">
            <v>#N/A</v>
          </cell>
          <cell r="C50">
            <v>376</v>
          </cell>
          <cell r="D50" t="e">
            <v>#N/A</v>
          </cell>
          <cell r="E50" t="e">
            <v>#N/A</v>
          </cell>
          <cell r="F50">
            <v>410</v>
          </cell>
          <cell r="G50" t="e">
            <v>#N/A</v>
          </cell>
          <cell r="H50" t="e">
            <v>#N/A</v>
          </cell>
          <cell r="I50">
            <v>413</v>
          </cell>
          <cell r="J50" t="e">
            <v>#N/A</v>
          </cell>
          <cell r="K50" t="e">
            <v>#N/A</v>
          </cell>
          <cell r="L50">
            <v>417</v>
          </cell>
          <cell r="M50" t="e">
            <v>#N/A</v>
          </cell>
          <cell r="N50" t="e">
            <v>#N/A</v>
          </cell>
          <cell r="O50">
            <v>459</v>
          </cell>
          <cell r="P50" t="e">
            <v>#N/A</v>
          </cell>
        </row>
        <row r="54">
          <cell r="B54" t="str">
            <v>H30</v>
          </cell>
          <cell r="C54"/>
          <cell r="D54"/>
          <cell r="E54" t="str">
            <v>R01</v>
          </cell>
          <cell r="F54"/>
          <cell r="G54"/>
          <cell r="H54" t="str">
            <v>R02</v>
          </cell>
          <cell r="I54"/>
          <cell r="J54"/>
          <cell r="K54" t="str">
            <v>R03</v>
          </cell>
          <cell r="L54"/>
          <cell r="M54"/>
          <cell r="N54" t="str">
            <v>R04</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8468</v>
          </cell>
          <cell r="E56"/>
          <cell r="F56"/>
          <cell r="G56">
            <v>7855</v>
          </cell>
          <cell r="H56"/>
          <cell r="I56"/>
          <cell r="J56">
            <v>7690</v>
          </cell>
          <cell r="K56"/>
          <cell r="L56"/>
          <cell r="M56">
            <v>7442</v>
          </cell>
          <cell r="N56"/>
          <cell r="O56"/>
          <cell r="P56">
            <v>6887</v>
          </cell>
        </row>
        <row r="57">
          <cell r="A57" t="str">
            <v>充当可能特定歳入</v>
          </cell>
          <cell r="B57"/>
          <cell r="C57"/>
          <cell r="D57">
            <v>1251</v>
          </cell>
          <cell r="E57"/>
          <cell r="F57"/>
          <cell r="G57">
            <v>1159</v>
          </cell>
          <cell r="H57"/>
          <cell r="I57"/>
          <cell r="J57">
            <v>1078</v>
          </cell>
          <cell r="K57"/>
          <cell r="L57"/>
          <cell r="M57">
            <v>983</v>
          </cell>
          <cell r="N57"/>
          <cell r="O57"/>
          <cell r="P57">
            <v>889</v>
          </cell>
        </row>
        <row r="58">
          <cell r="A58" t="str">
            <v>充当可能基金</v>
          </cell>
          <cell r="B58"/>
          <cell r="C58"/>
          <cell r="D58">
            <v>2761</v>
          </cell>
          <cell r="E58"/>
          <cell r="F58"/>
          <cell r="G58">
            <v>2380</v>
          </cell>
          <cell r="H58"/>
          <cell r="I58"/>
          <cell r="J58">
            <v>2084</v>
          </cell>
          <cell r="K58"/>
          <cell r="L58"/>
          <cell r="M58">
            <v>2136</v>
          </cell>
          <cell r="N58"/>
          <cell r="O58"/>
          <cell r="P58">
            <v>2213</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474</v>
          </cell>
          <cell r="C62"/>
          <cell r="D62"/>
          <cell r="E62">
            <v>391</v>
          </cell>
          <cell r="F62"/>
          <cell r="G62"/>
          <cell r="H62">
            <v>315</v>
          </cell>
          <cell r="I62"/>
          <cell r="J62"/>
          <cell r="K62">
            <v>297</v>
          </cell>
          <cell r="L62"/>
          <cell r="M62"/>
          <cell r="N62">
            <v>271</v>
          </cell>
          <cell r="O62"/>
          <cell r="P62"/>
        </row>
        <row r="63">
          <cell r="A63" t="str">
            <v>組合等負担等見込額</v>
          </cell>
          <cell r="B63" t="str">
            <v>-</v>
          </cell>
          <cell r="C63"/>
          <cell r="D63"/>
          <cell r="E63" t="str">
            <v>-</v>
          </cell>
          <cell r="F63"/>
          <cell r="G63"/>
          <cell r="H63" t="str">
            <v>-</v>
          </cell>
          <cell r="I63"/>
          <cell r="J63"/>
          <cell r="K63" t="str">
            <v>-</v>
          </cell>
          <cell r="L63"/>
          <cell r="M63"/>
          <cell r="N63" t="str">
            <v>-</v>
          </cell>
          <cell r="O63"/>
          <cell r="P63"/>
        </row>
        <row r="64">
          <cell r="A64" t="str">
            <v>公営企業債等繰入見込額</v>
          </cell>
          <cell r="B64">
            <v>2225</v>
          </cell>
          <cell r="C64"/>
          <cell r="D64"/>
          <cell r="E64">
            <v>2082</v>
          </cell>
          <cell r="F64"/>
          <cell r="G64"/>
          <cell r="H64">
            <v>1971</v>
          </cell>
          <cell r="I64"/>
          <cell r="J64"/>
          <cell r="K64">
            <v>1817</v>
          </cell>
          <cell r="L64"/>
          <cell r="M64"/>
          <cell r="N64">
            <v>1650</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10688</v>
          </cell>
          <cell r="C66"/>
          <cell r="D66"/>
          <cell r="E66">
            <v>10263</v>
          </cell>
          <cell r="F66"/>
          <cell r="G66"/>
          <cell r="H66">
            <v>9981</v>
          </cell>
          <cell r="I66"/>
          <cell r="J66"/>
          <cell r="K66">
            <v>9777</v>
          </cell>
          <cell r="L66"/>
          <cell r="M66"/>
          <cell r="N66">
            <v>9004</v>
          </cell>
          <cell r="O66"/>
          <cell r="P66"/>
        </row>
        <row r="67">
          <cell r="A67" t="str">
            <v>将来負担比率の分子</v>
          </cell>
          <cell r="B67" t="e">
            <v>#N/A</v>
          </cell>
          <cell r="C67">
            <v>906</v>
          </cell>
          <cell r="D67" t="e">
            <v>#N/A</v>
          </cell>
          <cell r="E67" t="e">
            <v>#N/A</v>
          </cell>
          <cell r="F67">
            <v>1342</v>
          </cell>
          <cell r="G67" t="e">
            <v>#N/A</v>
          </cell>
          <cell r="H67" t="e">
            <v>#N/A</v>
          </cell>
          <cell r="I67">
            <v>1415</v>
          </cell>
          <cell r="J67" t="e">
            <v>#N/A</v>
          </cell>
          <cell r="K67" t="e">
            <v>#N/A</v>
          </cell>
          <cell r="L67">
            <v>1330</v>
          </cell>
          <cell r="M67" t="e">
            <v>#N/A</v>
          </cell>
          <cell r="N67" t="e">
            <v>#N/A</v>
          </cell>
          <cell r="O67">
            <v>935</v>
          </cell>
          <cell r="P67" t="e">
            <v>#N/A</v>
          </cell>
        </row>
        <row r="71">
          <cell r="B71" t="str">
            <v>R02</v>
          </cell>
          <cell r="C71" t="str">
            <v>R03</v>
          </cell>
          <cell r="D71" t="str">
            <v>R04</v>
          </cell>
        </row>
        <row r="72">
          <cell r="A72" t="str">
            <v>財政調整基金</v>
          </cell>
          <cell r="B72">
            <v>1064</v>
          </cell>
          <cell r="C72">
            <v>1064</v>
          </cell>
          <cell r="D72">
            <v>1118</v>
          </cell>
        </row>
        <row r="73">
          <cell r="A73" t="str">
            <v>減債基金</v>
          </cell>
          <cell r="B73">
            <v>409</v>
          </cell>
          <cell r="C73">
            <v>446</v>
          </cell>
          <cell r="D73">
            <v>446</v>
          </cell>
        </row>
        <row r="74">
          <cell r="A74" t="str">
            <v>その他特定目的基金</v>
          </cell>
          <cell r="B74">
            <v>752</v>
          </cell>
          <cell r="C74">
            <v>757</v>
          </cell>
          <cell r="D74">
            <v>774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211" customWidth="1"/>
    <col min="12" max="12" width="2.25" style="211" customWidth="1"/>
    <col min="13" max="17" width="2.375" style="211" customWidth="1"/>
    <col min="18" max="119" width="2.125" style="211" customWidth="1"/>
    <col min="120" max="16384" width="0" style="211" hidden="1"/>
  </cols>
  <sheetData>
    <row r="1" spans="1:119" ht="33" customHeight="1" x14ac:dyDescent="0.15">
      <c r="B1" s="591" t="s">
        <v>80</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0"/>
      <c r="DK1" s="180"/>
      <c r="DL1" s="180"/>
      <c r="DM1" s="180"/>
      <c r="DN1" s="180"/>
      <c r="DO1" s="180"/>
    </row>
    <row r="2" spans="1:119" ht="24.75" thickBot="1" x14ac:dyDescent="0.2">
      <c r="B2" s="181" t="s">
        <v>81</v>
      </c>
      <c r="C2" s="181"/>
      <c r="D2" s="182"/>
    </row>
    <row r="3" spans="1:119" ht="18.75" customHeight="1" thickBot="1" x14ac:dyDescent="0.2">
      <c r="A3" s="180"/>
      <c r="B3" s="592" t="s">
        <v>82</v>
      </c>
      <c r="C3" s="593"/>
      <c r="D3" s="593"/>
      <c r="E3" s="594"/>
      <c r="F3" s="594"/>
      <c r="G3" s="594"/>
      <c r="H3" s="594"/>
      <c r="I3" s="594"/>
      <c r="J3" s="594"/>
      <c r="K3" s="594"/>
      <c r="L3" s="594" t="s">
        <v>83</v>
      </c>
      <c r="M3" s="594"/>
      <c r="N3" s="594"/>
      <c r="O3" s="594"/>
      <c r="P3" s="594"/>
      <c r="Q3" s="594"/>
      <c r="R3" s="597"/>
      <c r="S3" s="597"/>
      <c r="T3" s="597"/>
      <c r="U3" s="597"/>
      <c r="V3" s="598"/>
      <c r="W3" s="488" t="s">
        <v>84</v>
      </c>
      <c r="X3" s="489"/>
      <c r="Y3" s="489"/>
      <c r="Z3" s="489"/>
      <c r="AA3" s="489"/>
      <c r="AB3" s="593"/>
      <c r="AC3" s="597" t="s">
        <v>85</v>
      </c>
      <c r="AD3" s="489"/>
      <c r="AE3" s="489"/>
      <c r="AF3" s="489"/>
      <c r="AG3" s="489"/>
      <c r="AH3" s="489"/>
      <c r="AI3" s="489"/>
      <c r="AJ3" s="489"/>
      <c r="AK3" s="489"/>
      <c r="AL3" s="559"/>
      <c r="AM3" s="488" t="s">
        <v>86</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87</v>
      </c>
      <c r="BO3" s="489"/>
      <c r="BP3" s="489"/>
      <c r="BQ3" s="489"/>
      <c r="BR3" s="489"/>
      <c r="BS3" s="489"/>
      <c r="BT3" s="489"/>
      <c r="BU3" s="559"/>
      <c r="BV3" s="488" t="s">
        <v>88</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89</v>
      </c>
      <c r="CU3" s="489"/>
      <c r="CV3" s="489"/>
      <c r="CW3" s="489"/>
      <c r="CX3" s="489"/>
      <c r="CY3" s="489"/>
      <c r="CZ3" s="489"/>
      <c r="DA3" s="559"/>
      <c r="DB3" s="488" t="s">
        <v>90</v>
      </c>
      <c r="DC3" s="489"/>
      <c r="DD3" s="489"/>
      <c r="DE3" s="489"/>
      <c r="DF3" s="489"/>
      <c r="DG3" s="489"/>
      <c r="DH3" s="489"/>
      <c r="DI3" s="559"/>
    </row>
    <row r="4" spans="1:119" ht="18.75" customHeight="1" x14ac:dyDescent="0.15">
      <c r="A4" s="180"/>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91</v>
      </c>
      <c r="AZ4" s="446"/>
      <c r="BA4" s="446"/>
      <c r="BB4" s="446"/>
      <c r="BC4" s="446"/>
      <c r="BD4" s="446"/>
      <c r="BE4" s="446"/>
      <c r="BF4" s="446"/>
      <c r="BG4" s="446"/>
      <c r="BH4" s="446"/>
      <c r="BI4" s="446"/>
      <c r="BJ4" s="446"/>
      <c r="BK4" s="446"/>
      <c r="BL4" s="446"/>
      <c r="BM4" s="447"/>
      <c r="BN4" s="448">
        <v>6614693</v>
      </c>
      <c r="BO4" s="449"/>
      <c r="BP4" s="449"/>
      <c r="BQ4" s="449"/>
      <c r="BR4" s="449"/>
      <c r="BS4" s="449"/>
      <c r="BT4" s="449"/>
      <c r="BU4" s="450"/>
      <c r="BV4" s="448">
        <v>7210984</v>
      </c>
      <c r="BW4" s="449"/>
      <c r="BX4" s="449"/>
      <c r="BY4" s="449"/>
      <c r="BZ4" s="449"/>
      <c r="CA4" s="449"/>
      <c r="CB4" s="449"/>
      <c r="CC4" s="450"/>
      <c r="CD4" s="585" t="s">
        <v>92</v>
      </c>
      <c r="CE4" s="586"/>
      <c r="CF4" s="586"/>
      <c r="CG4" s="586"/>
      <c r="CH4" s="586"/>
      <c r="CI4" s="586"/>
      <c r="CJ4" s="586"/>
      <c r="CK4" s="586"/>
      <c r="CL4" s="586"/>
      <c r="CM4" s="586"/>
      <c r="CN4" s="586"/>
      <c r="CO4" s="586"/>
      <c r="CP4" s="586"/>
      <c r="CQ4" s="586"/>
      <c r="CR4" s="586"/>
      <c r="CS4" s="587"/>
      <c r="CT4" s="588">
        <v>1.8</v>
      </c>
      <c r="CU4" s="589"/>
      <c r="CV4" s="589"/>
      <c r="CW4" s="589"/>
      <c r="CX4" s="589"/>
      <c r="CY4" s="589"/>
      <c r="CZ4" s="589"/>
      <c r="DA4" s="590"/>
      <c r="DB4" s="588">
        <v>3.1</v>
      </c>
      <c r="DC4" s="589"/>
      <c r="DD4" s="589"/>
      <c r="DE4" s="589"/>
      <c r="DF4" s="589"/>
      <c r="DG4" s="589"/>
      <c r="DH4" s="589"/>
      <c r="DI4" s="590"/>
    </row>
    <row r="5" spans="1:119" ht="18.75" customHeight="1" x14ac:dyDescent="0.15">
      <c r="A5" s="180"/>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93</v>
      </c>
      <c r="AN5" s="376"/>
      <c r="AO5" s="376"/>
      <c r="AP5" s="376"/>
      <c r="AQ5" s="376"/>
      <c r="AR5" s="376"/>
      <c r="AS5" s="376"/>
      <c r="AT5" s="377"/>
      <c r="AU5" s="477" t="s">
        <v>94</v>
      </c>
      <c r="AV5" s="478"/>
      <c r="AW5" s="478"/>
      <c r="AX5" s="478"/>
      <c r="AY5" s="433" t="s">
        <v>95</v>
      </c>
      <c r="AZ5" s="434"/>
      <c r="BA5" s="434"/>
      <c r="BB5" s="434"/>
      <c r="BC5" s="434"/>
      <c r="BD5" s="434"/>
      <c r="BE5" s="434"/>
      <c r="BF5" s="434"/>
      <c r="BG5" s="434"/>
      <c r="BH5" s="434"/>
      <c r="BI5" s="434"/>
      <c r="BJ5" s="434"/>
      <c r="BK5" s="434"/>
      <c r="BL5" s="434"/>
      <c r="BM5" s="435"/>
      <c r="BN5" s="419">
        <v>6469444</v>
      </c>
      <c r="BO5" s="420"/>
      <c r="BP5" s="420"/>
      <c r="BQ5" s="420"/>
      <c r="BR5" s="420"/>
      <c r="BS5" s="420"/>
      <c r="BT5" s="420"/>
      <c r="BU5" s="421"/>
      <c r="BV5" s="419">
        <v>7047098</v>
      </c>
      <c r="BW5" s="420"/>
      <c r="BX5" s="420"/>
      <c r="BY5" s="420"/>
      <c r="BZ5" s="420"/>
      <c r="CA5" s="420"/>
      <c r="CB5" s="420"/>
      <c r="CC5" s="421"/>
      <c r="CD5" s="459" t="s">
        <v>96</v>
      </c>
      <c r="CE5" s="379"/>
      <c r="CF5" s="379"/>
      <c r="CG5" s="379"/>
      <c r="CH5" s="379"/>
      <c r="CI5" s="379"/>
      <c r="CJ5" s="379"/>
      <c r="CK5" s="379"/>
      <c r="CL5" s="379"/>
      <c r="CM5" s="379"/>
      <c r="CN5" s="379"/>
      <c r="CO5" s="379"/>
      <c r="CP5" s="379"/>
      <c r="CQ5" s="379"/>
      <c r="CR5" s="379"/>
      <c r="CS5" s="460"/>
      <c r="CT5" s="416">
        <v>93.2</v>
      </c>
      <c r="CU5" s="417"/>
      <c r="CV5" s="417"/>
      <c r="CW5" s="417"/>
      <c r="CX5" s="417"/>
      <c r="CY5" s="417"/>
      <c r="CZ5" s="417"/>
      <c r="DA5" s="418"/>
      <c r="DB5" s="416">
        <v>89.1</v>
      </c>
      <c r="DC5" s="417"/>
      <c r="DD5" s="417"/>
      <c r="DE5" s="417"/>
      <c r="DF5" s="417"/>
      <c r="DG5" s="417"/>
      <c r="DH5" s="417"/>
      <c r="DI5" s="418"/>
    </row>
    <row r="6" spans="1:119" ht="18.75" customHeight="1" x14ac:dyDescent="0.15">
      <c r="A6" s="180"/>
      <c r="B6" s="565" t="s">
        <v>97</v>
      </c>
      <c r="C6" s="406"/>
      <c r="D6" s="406"/>
      <c r="E6" s="566"/>
      <c r="F6" s="566"/>
      <c r="G6" s="566"/>
      <c r="H6" s="566"/>
      <c r="I6" s="566"/>
      <c r="J6" s="566"/>
      <c r="K6" s="566"/>
      <c r="L6" s="566" t="s">
        <v>98</v>
      </c>
      <c r="M6" s="566"/>
      <c r="N6" s="566"/>
      <c r="O6" s="566"/>
      <c r="P6" s="566"/>
      <c r="Q6" s="566"/>
      <c r="R6" s="404"/>
      <c r="S6" s="404"/>
      <c r="T6" s="404"/>
      <c r="U6" s="404"/>
      <c r="V6" s="572"/>
      <c r="W6" s="509" t="s">
        <v>99</v>
      </c>
      <c r="X6" s="405"/>
      <c r="Y6" s="405"/>
      <c r="Z6" s="405"/>
      <c r="AA6" s="405"/>
      <c r="AB6" s="406"/>
      <c r="AC6" s="577" t="s">
        <v>100</v>
      </c>
      <c r="AD6" s="578"/>
      <c r="AE6" s="578"/>
      <c r="AF6" s="578"/>
      <c r="AG6" s="578"/>
      <c r="AH6" s="578"/>
      <c r="AI6" s="578"/>
      <c r="AJ6" s="578"/>
      <c r="AK6" s="578"/>
      <c r="AL6" s="579"/>
      <c r="AM6" s="476" t="s">
        <v>101</v>
      </c>
      <c r="AN6" s="376"/>
      <c r="AO6" s="376"/>
      <c r="AP6" s="376"/>
      <c r="AQ6" s="376"/>
      <c r="AR6" s="376"/>
      <c r="AS6" s="376"/>
      <c r="AT6" s="377"/>
      <c r="AU6" s="477" t="s">
        <v>94</v>
      </c>
      <c r="AV6" s="478"/>
      <c r="AW6" s="478"/>
      <c r="AX6" s="478"/>
      <c r="AY6" s="433" t="s">
        <v>102</v>
      </c>
      <c r="AZ6" s="434"/>
      <c r="BA6" s="434"/>
      <c r="BB6" s="434"/>
      <c r="BC6" s="434"/>
      <c r="BD6" s="434"/>
      <c r="BE6" s="434"/>
      <c r="BF6" s="434"/>
      <c r="BG6" s="434"/>
      <c r="BH6" s="434"/>
      <c r="BI6" s="434"/>
      <c r="BJ6" s="434"/>
      <c r="BK6" s="434"/>
      <c r="BL6" s="434"/>
      <c r="BM6" s="435"/>
      <c r="BN6" s="419">
        <v>145249</v>
      </c>
      <c r="BO6" s="420"/>
      <c r="BP6" s="420"/>
      <c r="BQ6" s="420"/>
      <c r="BR6" s="420"/>
      <c r="BS6" s="420"/>
      <c r="BT6" s="420"/>
      <c r="BU6" s="421"/>
      <c r="BV6" s="419">
        <v>163886</v>
      </c>
      <c r="BW6" s="420"/>
      <c r="BX6" s="420"/>
      <c r="BY6" s="420"/>
      <c r="BZ6" s="420"/>
      <c r="CA6" s="420"/>
      <c r="CB6" s="420"/>
      <c r="CC6" s="421"/>
      <c r="CD6" s="459" t="s">
        <v>103</v>
      </c>
      <c r="CE6" s="379"/>
      <c r="CF6" s="379"/>
      <c r="CG6" s="379"/>
      <c r="CH6" s="379"/>
      <c r="CI6" s="379"/>
      <c r="CJ6" s="379"/>
      <c r="CK6" s="379"/>
      <c r="CL6" s="379"/>
      <c r="CM6" s="379"/>
      <c r="CN6" s="379"/>
      <c r="CO6" s="379"/>
      <c r="CP6" s="379"/>
      <c r="CQ6" s="379"/>
      <c r="CR6" s="379"/>
      <c r="CS6" s="460"/>
      <c r="CT6" s="562">
        <v>94</v>
      </c>
      <c r="CU6" s="563"/>
      <c r="CV6" s="563"/>
      <c r="CW6" s="563"/>
      <c r="CX6" s="563"/>
      <c r="CY6" s="563"/>
      <c r="CZ6" s="563"/>
      <c r="DA6" s="564"/>
      <c r="DB6" s="562">
        <v>91.9</v>
      </c>
      <c r="DC6" s="563"/>
      <c r="DD6" s="563"/>
      <c r="DE6" s="563"/>
      <c r="DF6" s="563"/>
      <c r="DG6" s="563"/>
      <c r="DH6" s="563"/>
      <c r="DI6" s="564"/>
    </row>
    <row r="7" spans="1:119" ht="18.75" customHeight="1" x14ac:dyDescent="0.15">
      <c r="A7" s="180"/>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104</v>
      </c>
      <c r="AN7" s="376"/>
      <c r="AO7" s="376"/>
      <c r="AP7" s="376"/>
      <c r="AQ7" s="376"/>
      <c r="AR7" s="376"/>
      <c r="AS7" s="376"/>
      <c r="AT7" s="377"/>
      <c r="AU7" s="477" t="s">
        <v>94</v>
      </c>
      <c r="AV7" s="478"/>
      <c r="AW7" s="478"/>
      <c r="AX7" s="478"/>
      <c r="AY7" s="433" t="s">
        <v>105</v>
      </c>
      <c r="AZ7" s="434"/>
      <c r="BA7" s="434"/>
      <c r="BB7" s="434"/>
      <c r="BC7" s="434"/>
      <c r="BD7" s="434"/>
      <c r="BE7" s="434"/>
      <c r="BF7" s="434"/>
      <c r="BG7" s="434"/>
      <c r="BH7" s="434"/>
      <c r="BI7" s="434"/>
      <c r="BJ7" s="434"/>
      <c r="BK7" s="434"/>
      <c r="BL7" s="434"/>
      <c r="BM7" s="435"/>
      <c r="BN7" s="419">
        <v>73260</v>
      </c>
      <c r="BO7" s="420"/>
      <c r="BP7" s="420"/>
      <c r="BQ7" s="420"/>
      <c r="BR7" s="420"/>
      <c r="BS7" s="420"/>
      <c r="BT7" s="420"/>
      <c r="BU7" s="421"/>
      <c r="BV7" s="419">
        <v>29985</v>
      </c>
      <c r="BW7" s="420"/>
      <c r="BX7" s="420"/>
      <c r="BY7" s="420"/>
      <c r="BZ7" s="420"/>
      <c r="CA7" s="420"/>
      <c r="CB7" s="420"/>
      <c r="CC7" s="421"/>
      <c r="CD7" s="459" t="s">
        <v>106</v>
      </c>
      <c r="CE7" s="379"/>
      <c r="CF7" s="379"/>
      <c r="CG7" s="379"/>
      <c r="CH7" s="379"/>
      <c r="CI7" s="379"/>
      <c r="CJ7" s="379"/>
      <c r="CK7" s="379"/>
      <c r="CL7" s="379"/>
      <c r="CM7" s="379"/>
      <c r="CN7" s="379"/>
      <c r="CO7" s="379"/>
      <c r="CP7" s="379"/>
      <c r="CQ7" s="379"/>
      <c r="CR7" s="379"/>
      <c r="CS7" s="460"/>
      <c r="CT7" s="419">
        <v>4055693</v>
      </c>
      <c r="CU7" s="420"/>
      <c r="CV7" s="420"/>
      <c r="CW7" s="420"/>
      <c r="CX7" s="420"/>
      <c r="CY7" s="420"/>
      <c r="CZ7" s="420"/>
      <c r="DA7" s="421"/>
      <c r="DB7" s="419">
        <v>4336707</v>
      </c>
      <c r="DC7" s="420"/>
      <c r="DD7" s="420"/>
      <c r="DE7" s="420"/>
      <c r="DF7" s="420"/>
      <c r="DG7" s="420"/>
      <c r="DH7" s="420"/>
      <c r="DI7" s="421"/>
    </row>
    <row r="8" spans="1:119" ht="18.75" customHeight="1" thickBot="1" x14ac:dyDescent="0.2">
      <c r="A8" s="180"/>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107</v>
      </c>
      <c r="AN8" s="376"/>
      <c r="AO8" s="376"/>
      <c r="AP8" s="376"/>
      <c r="AQ8" s="376"/>
      <c r="AR8" s="376"/>
      <c r="AS8" s="376"/>
      <c r="AT8" s="377"/>
      <c r="AU8" s="477" t="s">
        <v>94</v>
      </c>
      <c r="AV8" s="478"/>
      <c r="AW8" s="478"/>
      <c r="AX8" s="478"/>
      <c r="AY8" s="433" t="s">
        <v>108</v>
      </c>
      <c r="AZ8" s="434"/>
      <c r="BA8" s="434"/>
      <c r="BB8" s="434"/>
      <c r="BC8" s="434"/>
      <c r="BD8" s="434"/>
      <c r="BE8" s="434"/>
      <c r="BF8" s="434"/>
      <c r="BG8" s="434"/>
      <c r="BH8" s="434"/>
      <c r="BI8" s="434"/>
      <c r="BJ8" s="434"/>
      <c r="BK8" s="434"/>
      <c r="BL8" s="434"/>
      <c r="BM8" s="435"/>
      <c r="BN8" s="419">
        <v>71989</v>
      </c>
      <c r="BO8" s="420"/>
      <c r="BP8" s="420"/>
      <c r="BQ8" s="420"/>
      <c r="BR8" s="420"/>
      <c r="BS8" s="420"/>
      <c r="BT8" s="420"/>
      <c r="BU8" s="421"/>
      <c r="BV8" s="419">
        <v>133901</v>
      </c>
      <c r="BW8" s="420"/>
      <c r="BX8" s="420"/>
      <c r="BY8" s="420"/>
      <c r="BZ8" s="420"/>
      <c r="CA8" s="420"/>
      <c r="CB8" s="420"/>
      <c r="CC8" s="421"/>
      <c r="CD8" s="459" t="s">
        <v>109</v>
      </c>
      <c r="CE8" s="379"/>
      <c r="CF8" s="379"/>
      <c r="CG8" s="379"/>
      <c r="CH8" s="379"/>
      <c r="CI8" s="379"/>
      <c r="CJ8" s="379"/>
      <c r="CK8" s="379"/>
      <c r="CL8" s="379"/>
      <c r="CM8" s="379"/>
      <c r="CN8" s="379"/>
      <c r="CO8" s="379"/>
      <c r="CP8" s="379"/>
      <c r="CQ8" s="379"/>
      <c r="CR8" s="379"/>
      <c r="CS8" s="460"/>
      <c r="CT8" s="522">
        <v>0.15</v>
      </c>
      <c r="CU8" s="523"/>
      <c r="CV8" s="523"/>
      <c r="CW8" s="523"/>
      <c r="CX8" s="523"/>
      <c r="CY8" s="523"/>
      <c r="CZ8" s="523"/>
      <c r="DA8" s="524"/>
      <c r="DB8" s="522">
        <v>0.15</v>
      </c>
      <c r="DC8" s="523"/>
      <c r="DD8" s="523"/>
      <c r="DE8" s="523"/>
      <c r="DF8" s="523"/>
      <c r="DG8" s="523"/>
      <c r="DH8" s="523"/>
      <c r="DI8" s="524"/>
    </row>
    <row r="9" spans="1:119" ht="18.75" customHeight="1" thickBot="1" x14ac:dyDescent="0.2">
      <c r="A9" s="180"/>
      <c r="B9" s="551" t="s">
        <v>110</v>
      </c>
      <c r="C9" s="552"/>
      <c r="D9" s="552"/>
      <c r="E9" s="552"/>
      <c r="F9" s="552"/>
      <c r="G9" s="552"/>
      <c r="H9" s="552"/>
      <c r="I9" s="552"/>
      <c r="J9" s="552"/>
      <c r="K9" s="470"/>
      <c r="L9" s="553" t="s">
        <v>111</v>
      </c>
      <c r="M9" s="554"/>
      <c r="N9" s="554"/>
      <c r="O9" s="554"/>
      <c r="P9" s="554"/>
      <c r="Q9" s="555"/>
      <c r="R9" s="556">
        <v>6509</v>
      </c>
      <c r="S9" s="557"/>
      <c r="T9" s="557"/>
      <c r="U9" s="557"/>
      <c r="V9" s="558"/>
      <c r="W9" s="488" t="s">
        <v>112</v>
      </c>
      <c r="X9" s="489"/>
      <c r="Y9" s="489"/>
      <c r="Z9" s="489"/>
      <c r="AA9" s="489"/>
      <c r="AB9" s="489"/>
      <c r="AC9" s="489"/>
      <c r="AD9" s="489"/>
      <c r="AE9" s="489"/>
      <c r="AF9" s="489"/>
      <c r="AG9" s="489"/>
      <c r="AH9" s="489"/>
      <c r="AI9" s="489"/>
      <c r="AJ9" s="489"/>
      <c r="AK9" s="489"/>
      <c r="AL9" s="559"/>
      <c r="AM9" s="476" t="s">
        <v>113</v>
      </c>
      <c r="AN9" s="376"/>
      <c r="AO9" s="376"/>
      <c r="AP9" s="376"/>
      <c r="AQ9" s="376"/>
      <c r="AR9" s="376"/>
      <c r="AS9" s="376"/>
      <c r="AT9" s="377"/>
      <c r="AU9" s="477" t="s">
        <v>94</v>
      </c>
      <c r="AV9" s="478"/>
      <c r="AW9" s="478"/>
      <c r="AX9" s="478"/>
      <c r="AY9" s="433" t="s">
        <v>114</v>
      </c>
      <c r="AZ9" s="434"/>
      <c r="BA9" s="434"/>
      <c r="BB9" s="434"/>
      <c r="BC9" s="434"/>
      <c r="BD9" s="434"/>
      <c r="BE9" s="434"/>
      <c r="BF9" s="434"/>
      <c r="BG9" s="434"/>
      <c r="BH9" s="434"/>
      <c r="BI9" s="434"/>
      <c r="BJ9" s="434"/>
      <c r="BK9" s="434"/>
      <c r="BL9" s="434"/>
      <c r="BM9" s="435"/>
      <c r="BN9" s="419">
        <v>-61912</v>
      </c>
      <c r="BO9" s="420"/>
      <c r="BP9" s="420"/>
      <c r="BQ9" s="420"/>
      <c r="BR9" s="420"/>
      <c r="BS9" s="420"/>
      <c r="BT9" s="420"/>
      <c r="BU9" s="421"/>
      <c r="BV9" s="419">
        <v>86965</v>
      </c>
      <c r="BW9" s="420"/>
      <c r="BX9" s="420"/>
      <c r="BY9" s="420"/>
      <c r="BZ9" s="420"/>
      <c r="CA9" s="420"/>
      <c r="CB9" s="420"/>
      <c r="CC9" s="421"/>
      <c r="CD9" s="459" t="s">
        <v>115</v>
      </c>
      <c r="CE9" s="379"/>
      <c r="CF9" s="379"/>
      <c r="CG9" s="379"/>
      <c r="CH9" s="379"/>
      <c r="CI9" s="379"/>
      <c r="CJ9" s="379"/>
      <c r="CK9" s="379"/>
      <c r="CL9" s="379"/>
      <c r="CM9" s="379"/>
      <c r="CN9" s="379"/>
      <c r="CO9" s="379"/>
      <c r="CP9" s="379"/>
      <c r="CQ9" s="379"/>
      <c r="CR9" s="379"/>
      <c r="CS9" s="460"/>
      <c r="CT9" s="416">
        <v>21.9</v>
      </c>
      <c r="CU9" s="417"/>
      <c r="CV9" s="417"/>
      <c r="CW9" s="417"/>
      <c r="CX9" s="417"/>
      <c r="CY9" s="417"/>
      <c r="CZ9" s="417"/>
      <c r="DA9" s="418"/>
      <c r="DB9" s="416">
        <v>21.4</v>
      </c>
      <c r="DC9" s="417"/>
      <c r="DD9" s="417"/>
      <c r="DE9" s="417"/>
      <c r="DF9" s="417"/>
      <c r="DG9" s="417"/>
      <c r="DH9" s="417"/>
      <c r="DI9" s="418"/>
    </row>
    <row r="10" spans="1:119" ht="18.75" customHeight="1" thickBot="1" x14ac:dyDescent="0.2">
      <c r="A10" s="180"/>
      <c r="B10" s="551"/>
      <c r="C10" s="552"/>
      <c r="D10" s="552"/>
      <c r="E10" s="552"/>
      <c r="F10" s="552"/>
      <c r="G10" s="552"/>
      <c r="H10" s="552"/>
      <c r="I10" s="552"/>
      <c r="J10" s="552"/>
      <c r="K10" s="470"/>
      <c r="L10" s="375" t="s">
        <v>116</v>
      </c>
      <c r="M10" s="376"/>
      <c r="N10" s="376"/>
      <c r="O10" s="376"/>
      <c r="P10" s="376"/>
      <c r="Q10" s="377"/>
      <c r="R10" s="372">
        <v>7135</v>
      </c>
      <c r="S10" s="373"/>
      <c r="T10" s="373"/>
      <c r="U10" s="373"/>
      <c r="V10" s="432"/>
      <c r="W10" s="560"/>
      <c r="X10" s="370"/>
      <c r="Y10" s="370"/>
      <c r="Z10" s="370"/>
      <c r="AA10" s="370"/>
      <c r="AB10" s="370"/>
      <c r="AC10" s="370"/>
      <c r="AD10" s="370"/>
      <c r="AE10" s="370"/>
      <c r="AF10" s="370"/>
      <c r="AG10" s="370"/>
      <c r="AH10" s="370"/>
      <c r="AI10" s="370"/>
      <c r="AJ10" s="370"/>
      <c r="AK10" s="370"/>
      <c r="AL10" s="561"/>
      <c r="AM10" s="476" t="s">
        <v>117</v>
      </c>
      <c r="AN10" s="376"/>
      <c r="AO10" s="376"/>
      <c r="AP10" s="376"/>
      <c r="AQ10" s="376"/>
      <c r="AR10" s="376"/>
      <c r="AS10" s="376"/>
      <c r="AT10" s="377"/>
      <c r="AU10" s="477" t="s">
        <v>118</v>
      </c>
      <c r="AV10" s="478"/>
      <c r="AW10" s="478"/>
      <c r="AX10" s="478"/>
      <c r="AY10" s="433" t="s">
        <v>119</v>
      </c>
      <c r="AZ10" s="434"/>
      <c r="BA10" s="434"/>
      <c r="BB10" s="434"/>
      <c r="BC10" s="434"/>
      <c r="BD10" s="434"/>
      <c r="BE10" s="434"/>
      <c r="BF10" s="434"/>
      <c r="BG10" s="434"/>
      <c r="BH10" s="434"/>
      <c r="BI10" s="434"/>
      <c r="BJ10" s="434"/>
      <c r="BK10" s="434"/>
      <c r="BL10" s="434"/>
      <c r="BM10" s="435"/>
      <c r="BN10" s="419">
        <v>66542</v>
      </c>
      <c r="BO10" s="420"/>
      <c r="BP10" s="420"/>
      <c r="BQ10" s="420"/>
      <c r="BR10" s="420"/>
      <c r="BS10" s="420"/>
      <c r="BT10" s="420"/>
      <c r="BU10" s="421"/>
      <c r="BV10" s="419">
        <v>317</v>
      </c>
      <c r="BW10" s="420"/>
      <c r="BX10" s="420"/>
      <c r="BY10" s="420"/>
      <c r="BZ10" s="420"/>
      <c r="CA10" s="420"/>
      <c r="CB10" s="420"/>
      <c r="CC10" s="421"/>
      <c r="CD10" s="183" t="s">
        <v>120</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row>
    <row r="11" spans="1:119" ht="18.75" customHeight="1" thickBot="1" x14ac:dyDescent="0.2">
      <c r="A11" s="180"/>
      <c r="B11" s="551"/>
      <c r="C11" s="552"/>
      <c r="D11" s="552"/>
      <c r="E11" s="552"/>
      <c r="F11" s="552"/>
      <c r="G11" s="552"/>
      <c r="H11" s="552"/>
      <c r="I11" s="552"/>
      <c r="J11" s="552"/>
      <c r="K11" s="470"/>
      <c r="L11" s="380" t="s">
        <v>121</v>
      </c>
      <c r="M11" s="381"/>
      <c r="N11" s="381"/>
      <c r="O11" s="381"/>
      <c r="P11" s="381"/>
      <c r="Q11" s="382"/>
      <c r="R11" s="548" t="s">
        <v>122</v>
      </c>
      <c r="S11" s="549"/>
      <c r="T11" s="549"/>
      <c r="U11" s="549"/>
      <c r="V11" s="550"/>
      <c r="W11" s="560"/>
      <c r="X11" s="370"/>
      <c r="Y11" s="370"/>
      <c r="Z11" s="370"/>
      <c r="AA11" s="370"/>
      <c r="AB11" s="370"/>
      <c r="AC11" s="370"/>
      <c r="AD11" s="370"/>
      <c r="AE11" s="370"/>
      <c r="AF11" s="370"/>
      <c r="AG11" s="370"/>
      <c r="AH11" s="370"/>
      <c r="AI11" s="370"/>
      <c r="AJ11" s="370"/>
      <c r="AK11" s="370"/>
      <c r="AL11" s="561"/>
      <c r="AM11" s="476" t="s">
        <v>123</v>
      </c>
      <c r="AN11" s="376"/>
      <c r="AO11" s="376"/>
      <c r="AP11" s="376"/>
      <c r="AQ11" s="376"/>
      <c r="AR11" s="376"/>
      <c r="AS11" s="376"/>
      <c r="AT11" s="377"/>
      <c r="AU11" s="477" t="s">
        <v>94</v>
      </c>
      <c r="AV11" s="478"/>
      <c r="AW11" s="478"/>
      <c r="AX11" s="478"/>
      <c r="AY11" s="433" t="s">
        <v>124</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125</v>
      </c>
      <c r="CE11" s="379"/>
      <c r="CF11" s="379"/>
      <c r="CG11" s="379"/>
      <c r="CH11" s="379"/>
      <c r="CI11" s="379"/>
      <c r="CJ11" s="379"/>
      <c r="CK11" s="379"/>
      <c r="CL11" s="379"/>
      <c r="CM11" s="379"/>
      <c r="CN11" s="379"/>
      <c r="CO11" s="379"/>
      <c r="CP11" s="379"/>
      <c r="CQ11" s="379"/>
      <c r="CR11" s="379"/>
      <c r="CS11" s="460"/>
      <c r="CT11" s="522" t="s">
        <v>126</v>
      </c>
      <c r="CU11" s="523"/>
      <c r="CV11" s="523"/>
      <c r="CW11" s="523"/>
      <c r="CX11" s="523"/>
      <c r="CY11" s="523"/>
      <c r="CZ11" s="523"/>
      <c r="DA11" s="524"/>
      <c r="DB11" s="522" t="s">
        <v>126</v>
      </c>
      <c r="DC11" s="523"/>
      <c r="DD11" s="523"/>
      <c r="DE11" s="523"/>
      <c r="DF11" s="523"/>
      <c r="DG11" s="523"/>
      <c r="DH11" s="523"/>
      <c r="DI11" s="524"/>
    </row>
    <row r="12" spans="1:119" ht="18.75" customHeight="1" x14ac:dyDescent="0.15">
      <c r="A12" s="180"/>
      <c r="B12" s="525" t="s">
        <v>127</v>
      </c>
      <c r="C12" s="526"/>
      <c r="D12" s="526"/>
      <c r="E12" s="526"/>
      <c r="F12" s="526"/>
      <c r="G12" s="526"/>
      <c r="H12" s="526"/>
      <c r="I12" s="526"/>
      <c r="J12" s="526"/>
      <c r="K12" s="527"/>
      <c r="L12" s="534" t="s">
        <v>128</v>
      </c>
      <c r="M12" s="535"/>
      <c r="N12" s="535"/>
      <c r="O12" s="535"/>
      <c r="P12" s="535"/>
      <c r="Q12" s="536"/>
      <c r="R12" s="537">
        <v>6283</v>
      </c>
      <c r="S12" s="538"/>
      <c r="T12" s="538"/>
      <c r="U12" s="538"/>
      <c r="V12" s="539"/>
      <c r="W12" s="540" t="s">
        <v>1</v>
      </c>
      <c r="X12" s="478"/>
      <c r="Y12" s="478"/>
      <c r="Z12" s="478"/>
      <c r="AA12" s="478"/>
      <c r="AB12" s="541"/>
      <c r="AC12" s="542" t="s">
        <v>129</v>
      </c>
      <c r="AD12" s="543"/>
      <c r="AE12" s="543"/>
      <c r="AF12" s="543"/>
      <c r="AG12" s="544"/>
      <c r="AH12" s="542" t="s">
        <v>130</v>
      </c>
      <c r="AI12" s="543"/>
      <c r="AJ12" s="543"/>
      <c r="AK12" s="543"/>
      <c r="AL12" s="545"/>
      <c r="AM12" s="476" t="s">
        <v>131</v>
      </c>
      <c r="AN12" s="376"/>
      <c r="AO12" s="376"/>
      <c r="AP12" s="376"/>
      <c r="AQ12" s="376"/>
      <c r="AR12" s="376"/>
      <c r="AS12" s="376"/>
      <c r="AT12" s="377"/>
      <c r="AU12" s="477" t="s">
        <v>94</v>
      </c>
      <c r="AV12" s="478"/>
      <c r="AW12" s="478"/>
      <c r="AX12" s="478"/>
      <c r="AY12" s="433" t="s">
        <v>132</v>
      </c>
      <c r="AZ12" s="434"/>
      <c r="BA12" s="434"/>
      <c r="BB12" s="434"/>
      <c r="BC12" s="434"/>
      <c r="BD12" s="434"/>
      <c r="BE12" s="434"/>
      <c r="BF12" s="434"/>
      <c r="BG12" s="434"/>
      <c r="BH12" s="434"/>
      <c r="BI12" s="434"/>
      <c r="BJ12" s="434"/>
      <c r="BK12" s="434"/>
      <c r="BL12" s="434"/>
      <c r="BM12" s="435"/>
      <c r="BN12" s="419">
        <v>13000</v>
      </c>
      <c r="BO12" s="420"/>
      <c r="BP12" s="420"/>
      <c r="BQ12" s="420"/>
      <c r="BR12" s="420"/>
      <c r="BS12" s="420"/>
      <c r="BT12" s="420"/>
      <c r="BU12" s="421"/>
      <c r="BV12" s="419">
        <v>0</v>
      </c>
      <c r="BW12" s="420"/>
      <c r="BX12" s="420"/>
      <c r="BY12" s="420"/>
      <c r="BZ12" s="420"/>
      <c r="CA12" s="420"/>
      <c r="CB12" s="420"/>
      <c r="CC12" s="421"/>
      <c r="CD12" s="459" t="s">
        <v>133</v>
      </c>
      <c r="CE12" s="379"/>
      <c r="CF12" s="379"/>
      <c r="CG12" s="379"/>
      <c r="CH12" s="379"/>
      <c r="CI12" s="379"/>
      <c r="CJ12" s="379"/>
      <c r="CK12" s="379"/>
      <c r="CL12" s="379"/>
      <c r="CM12" s="379"/>
      <c r="CN12" s="379"/>
      <c r="CO12" s="379"/>
      <c r="CP12" s="379"/>
      <c r="CQ12" s="379"/>
      <c r="CR12" s="379"/>
      <c r="CS12" s="460"/>
      <c r="CT12" s="522" t="s">
        <v>126</v>
      </c>
      <c r="CU12" s="523"/>
      <c r="CV12" s="523"/>
      <c r="CW12" s="523"/>
      <c r="CX12" s="523"/>
      <c r="CY12" s="523"/>
      <c r="CZ12" s="523"/>
      <c r="DA12" s="524"/>
      <c r="DB12" s="522" t="s">
        <v>126</v>
      </c>
      <c r="DC12" s="523"/>
      <c r="DD12" s="523"/>
      <c r="DE12" s="523"/>
      <c r="DF12" s="523"/>
      <c r="DG12" s="523"/>
      <c r="DH12" s="523"/>
      <c r="DI12" s="524"/>
    </row>
    <row r="13" spans="1:119" ht="18.75" customHeight="1" x14ac:dyDescent="0.15">
      <c r="A13" s="180"/>
      <c r="B13" s="528"/>
      <c r="C13" s="529"/>
      <c r="D13" s="529"/>
      <c r="E13" s="529"/>
      <c r="F13" s="529"/>
      <c r="G13" s="529"/>
      <c r="H13" s="529"/>
      <c r="I13" s="529"/>
      <c r="J13" s="529"/>
      <c r="K13" s="530"/>
      <c r="L13" s="189"/>
      <c r="M13" s="503" t="s">
        <v>134</v>
      </c>
      <c r="N13" s="504"/>
      <c r="O13" s="504"/>
      <c r="P13" s="504"/>
      <c r="Q13" s="505"/>
      <c r="R13" s="506">
        <v>6032</v>
      </c>
      <c r="S13" s="507"/>
      <c r="T13" s="507"/>
      <c r="U13" s="507"/>
      <c r="V13" s="508"/>
      <c r="W13" s="509" t="s">
        <v>135</v>
      </c>
      <c r="X13" s="405"/>
      <c r="Y13" s="405"/>
      <c r="Z13" s="405"/>
      <c r="AA13" s="405"/>
      <c r="AB13" s="406"/>
      <c r="AC13" s="372">
        <v>250</v>
      </c>
      <c r="AD13" s="373"/>
      <c r="AE13" s="373"/>
      <c r="AF13" s="373"/>
      <c r="AG13" s="374"/>
      <c r="AH13" s="372">
        <v>257</v>
      </c>
      <c r="AI13" s="373"/>
      <c r="AJ13" s="373"/>
      <c r="AK13" s="373"/>
      <c r="AL13" s="432"/>
      <c r="AM13" s="476" t="s">
        <v>136</v>
      </c>
      <c r="AN13" s="376"/>
      <c r="AO13" s="376"/>
      <c r="AP13" s="376"/>
      <c r="AQ13" s="376"/>
      <c r="AR13" s="376"/>
      <c r="AS13" s="376"/>
      <c r="AT13" s="377"/>
      <c r="AU13" s="477" t="s">
        <v>118</v>
      </c>
      <c r="AV13" s="478"/>
      <c r="AW13" s="478"/>
      <c r="AX13" s="478"/>
      <c r="AY13" s="433" t="s">
        <v>137</v>
      </c>
      <c r="AZ13" s="434"/>
      <c r="BA13" s="434"/>
      <c r="BB13" s="434"/>
      <c r="BC13" s="434"/>
      <c r="BD13" s="434"/>
      <c r="BE13" s="434"/>
      <c r="BF13" s="434"/>
      <c r="BG13" s="434"/>
      <c r="BH13" s="434"/>
      <c r="BI13" s="434"/>
      <c r="BJ13" s="434"/>
      <c r="BK13" s="434"/>
      <c r="BL13" s="434"/>
      <c r="BM13" s="435"/>
      <c r="BN13" s="419">
        <v>-8370</v>
      </c>
      <c r="BO13" s="420"/>
      <c r="BP13" s="420"/>
      <c r="BQ13" s="420"/>
      <c r="BR13" s="420"/>
      <c r="BS13" s="420"/>
      <c r="BT13" s="420"/>
      <c r="BU13" s="421"/>
      <c r="BV13" s="419">
        <v>87282</v>
      </c>
      <c r="BW13" s="420"/>
      <c r="BX13" s="420"/>
      <c r="BY13" s="420"/>
      <c r="BZ13" s="420"/>
      <c r="CA13" s="420"/>
      <c r="CB13" s="420"/>
      <c r="CC13" s="421"/>
      <c r="CD13" s="459" t="s">
        <v>138</v>
      </c>
      <c r="CE13" s="379"/>
      <c r="CF13" s="379"/>
      <c r="CG13" s="379"/>
      <c r="CH13" s="379"/>
      <c r="CI13" s="379"/>
      <c r="CJ13" s="379"/>
      <c r="CK13" s="379"/>
      <c r="CL13" s="379"/>
      <c r="CM13" s="379"/>
      <c r="CN13" s="379"/>
      <c r="CO13" s="379"/>
      <c r="CP13" s="379"/>
      <c r="CQ13" s="379"/>
      <c r="CR13" s="379"/>
      <c r="CS13" s="460"/>
      <c r="CT13" s="416">
        <v>13.3</v>
      </c>
      <c r="CU13" s="417"/>
      <c r="CV13" s="417"/>
      <c r="CW13" s="417"/>
      <c r="CX13" s="417"/>
      <c r="CY13" s="417"/>
      <c r="CZ13" s="417"/>
      <c r="DA13" s="418"/>
      <c r="DB13" s="416">
        <v>12.9</v>
      </c>
      <c r="DC13" s="417"/>
      <c r="DD13" s="417"/>
      <c r="DE13" s="417"/>
      <c r="DF13" s="417"/>
      <c r="DG13" s="417"/>
      <c r="DH13" s="417"/>
      <c r="DI13" s="418"/>
    </row>
    <row r="14" spans="1:119" ht="18.75" customHeight="1" thickBot="1" x14ac:dyDescent="0.2">
      <c r="A14" s="180"/>
      <c r="B14" s="528"/>
      <c r="C14" s="529"/>
      <c r="D14" s="529"/>
      <c r="E14" s="529"/>
      <c r="F14" s="529"/>
      <c r="G14" s="529"/>
      <c r="H14" s="529"/>
      <c r="I14" s="529"/>
      <c r="J14" s="529"/>
      <c r="K14" s="530"/>
      <c r="L14" s="493" t="s">
        <v>139</v>
      </c>
      <c r="M14" s="546"/>
      <c r="N14" s="546"/>
      <c r="O14" s="546"/>
      <c r="P14" s="546"/>
      <c r="Q14" s="547"/>
      <c r="R14" s="506">
        <v>6437</v>
      </c>
      <c r="S14" s="507"/>
      <c r="T14" s="507"/>
      <c r="U14" s="507"/>
      <c r="V14" s="508"/>
      <c r="W14" s="510"/>
      <c r="X14" s="408"/>
      <c r="Y14" s="408"/>
      <c r="Z14" s="408"/>
      <c r="AA14" s="408"/>
      <c r="AB14" s="409"/>
      <c r="AC14" s="499">
        <v>9.1</v>
      </c>
      <c r="AD14" s="500"/>
      <c r="AE14" s="500"/>
      <c r="AF14" s="500"/>
      <c r="AG14" s="501"/>
      <c r="AH14" s="499">
        <v>8.9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140</v>
      </c>
      <c r="CE14" s="457"/>
      <c r="CF14" s="457"/>
      <c r="CG14" s="457"/>
      <c r="CH14" s="457"/>
      <c r="CI14" s="457"/>
      <c r="CJ14" s="457"/>
      <c r="CK14" s="457"/>
      <c r="CL14" s="457"/>
      <c r="CM14" s="457"/>
      <c r="CN14" s="457"/>
      <c r="CO14" s="457"/>
      <c r="CP14" s="457"/>
      <c r="CQ14" s="457"/>
      <c r="CR14" s="457"/>
      <c r="CS14" s="458"/>
      <c r="CT14" s="516">
        <v>29.7</v>
      </c>
      <c r="CU14" s="517"/>
      <c r="CV14" s="517"/>
      <c r="CW14" s="517"/>
      <c r="CX14" s="517"/>
      <c r="CY14" s="517"/>
      <c r="CZ14" s="517"/>
      <c r="DA14" s="518"/>
      <c r="DB14" s="516">
        <v>39.200000000000003</v>
      </c>
      <c r="DC14" s="517"/>
      <c r="DD14" s="517"/>
      <c r="DE14" s="517"/>
      <c r="DF14" s="517"/>
      <c r="DG14" s="517"/>
      <c r="DH14" s="517"/>
      <c r="DI14" s="518"/>
    </row>
    <row r="15" spans="1:119" ht="18.75" customHeight="1" x14ac:dyDescent="0.15">
      <c r="A15" s="180"/>
      <c r="B15" s="528"/>
      <c r="C15" s="529"/>
      <c r="D15" s="529"/>
      <c r="E15" s="529"/>
      <c r="F15" s="529"/>
      <c r="G15" s="529"/>
      <c r="H15" s="529"/>
      <c r="I15" s="529"/>
      <c r="J15" s="529"/>
      <c r="K15" s="530"/>
      <c r="L15" s="189"/>
      <c r="M15" s="503" t="s">
        <v>134</v>
      </c>
      <c r="N15" s="504"/>
      <c r="O15" s="504"/>
      <c r="P15" s="504"/>
      <c r="Q15" s="505"/>
      <c r="R15" s="506">
        <v>6164</v>
      </c>
      <c r="S15" s="507"/>
      <c r="T15" s="507"/>
      <c r="U15" s="507"/>
      <c r="V15" s="508"/>
      <c r="W15" s="509" t="s">
        <v>141</v>
      </c>
      <c r="X15" s="405"/>
      <c r="Y15" s="405"/>
      <c r="Z15" s="405"/>
      <c r="AA15" s="405"/>
      <c r="AB15" s="406"/>
      <c r="AC15" s="372">
        <v>944</v>
      </c>
      <c r="AD15" s="373"/>
      <c r="AE15" s="373"/>
      <c r="AF15" s="373"/>
      <c r="AG15" s="374"/>
      <c r="AH15" s="372">
        <v>1030</v>
      </c>
      <c r="AI15" s="373"/>
      <c r="AJ15" s="373"/>
      <c r="AK15" s="373"/>
      <c r="AL15" s="432"/>
      <c r="AM15" s="476"/>
      <c r="AN15" s="376"/>
      <c r="AO15" s="376"/>
      <c r="AP15" s="376"/>
      <c r="AQ15" s="376"/>
      <c r="AR15" s="376"/>
      <c r="AS15" s="376"/>
      <c r="AT15" s="377"/>
      <c r="AU15" s="477"/>
      <c r="AV15" s="478"/>
      <c r="AW15" s="478"/>
      <c r="AX15" s="478"/>
      <c r="AY15" s="445" t="s">
        <v>142</v>
      </c>
      <c r="AZ15" s="446"/>
      <c r="BA15" s="446"/>
      <c r="BB15" s="446"/>
      <c r="BC15" s="446"/>
      <c r="BD15" s="446"/>
      <c r="BE15" s="446"/>
      <c r="BF15" s="446"/>
      <c r="BG15" s="446"/>
      <c r="BH15" s="446"/>
      <c r="BI15" s="446"/>
      <c r="BJ15" s="446"/>
      <c r="BK15" s="446"/>
      <c r="BL15" s="446"/>
      <c r="BM15" s="447"/>
      <c r="BN15" s="448">
        <v>581171</v>
      </c>
      <c r="BO15" s="449"/>
      <c r="BP15" s="449"/>
      <c r="BQ15" s="449"/>
      <c r="BR15" s="449"/>
      <c r="BS15" s="449"/>
      <c r="BT15" s="449"/>
      <c r="BU15" s="450"/>
      <c r="BV15" s="448">
        <v>576306</v>
      </c>
      <c r="BW15" s="449"/>
      <c r="BX15" s="449"/>
      <c r="BY15" s="449"/>
      <c r="BZ15" s="449"/>
      <c r="CA15" s="449"/>
      <c r="CB15" s="449"/>
      <c r="CC15" s="450"/>
      <c r="CD15" s="519" t="s">
        <v>143</v>
      </c>
      <c r="CE15" s="520"/>
      <c r="CF15" s="520"/>
      <c r="CG15" s="520"/>
      <c r="CH15" s="520"/>
      <c r="CI15" s="520"/>
      <c r="CJ15" s="520"/>
      <c r="CK15" s="520"/>
      <c r="CL15" s="520"/>
      <c r="CM15" s="520"/>
      <c r="CN15" s="520"/>
      <c r="CO15" s="520"/>
      <c r="CP15" s="520"/>
      <c r="CQ15" s="520"/>
      <c r="CR15" s="520"/>
      <c r="CS15" s="521"/>
      <c r="CT15" s="190"/>
      <c r="CU15" s="191"/>
      <c r="CV15" s="191"/>
      <c r="CW15" s="191"/>
      <c r="CX15" s="191"/>
      <c r="CY15" s="191"/>
      <c r="CZ15" s="191"/>
      <c r="DA15" s="192"/>
      <c r="DB15" s="190"/>
      <c r="DC15" s="191"/>
      <c r="DD15" s="191"/>
      <c r="DE15" s="191"/>
      <c r="DF15" s="191"/>
      <c r="DG15" s="191"/>
      <c r="DH15" s="191"/>
      <c r="DI15" s="192"/>
    </row>
    <row r="16" spans="1:119" ht="18.75" customHeight="1" x14ac:dyDescent="0.15">
      <c r="A16" s="180"/>
      <c r="B16" s="528"/>
      <c r="C16" s="529"/>
      <c r="D16" s="529"/>
      <c r="E16" s="529"/>
      <c r="F16" s="529"/>
      <c r="G16" s="529"/>
      <c r="H16" s="529"/>
      <c r="I16" s="529"/>
      <c r="J16" s="529"/>
      <c r="K16" s="530"/>
      <c r="L16" s="493" t="s">
        <v>144</v>
      </c>
      <c r="M16" s="494"/>
      <c r="N16" s="494"/>
      <c r="O16" s="494"/>
      <c r="P16" s="494"/>
      <c r="Q16" s="495"/>
      <c r="R16" s="496" t="s">
        <v>145</v>
      </c>
      <c r="S16" s="497"/>
      <c r="T16" s="497"/>
      <c r="U16" s="497"/>
      <c r="V16" s="498"/>
      <c r="W16" s="510"/>
      <c r="X16" s="408"/>
      <c r="Y16" s="408"/>
      <c r="Z16" s="408"/>
      <c r="AA16" s="408"/>
      <c r="AB16" s="409"/>
      <c r="AC16" s="499">
        <v>34.299999999999997</v>
      </c>
      <c r="AD16" s="500"/>
      <c r="AE16" s="500"/>
      <c r="AF16" s="500"/>
      <c r="AG16" s="501"/>
      <c r="AH16" s="499">
        <v>35.6</v>
      </c>
      <c r="AI16" s="500"/>
      <c r="AJ16" s="500"/>
      <c r="AK16" s="500"/>
      <c r="AL16" s="502"/>
      <c r="AM16" s="476"/>
      <c r="AN16" s="376"/>
      <c r="AO16" s="376"/>
      <c r="AP16" s="376"/>
      <c r="AQ16" s="376"/>
      <c r="AR16" s="376"/>
      <c r="AS16" s="376"/>
      <c r="AT16" s="377"/>
      <c r="AU16" s="477"/>
      <c r="AV16" s="478"/>
      <c r="AW16" s="478"/>
      <c r="AX16" s="478"/>
      <c r="AY16" s="433" t="s">
        <v>146</v>
      </c>
      <c r="AZ16" s="434"/>
      <c r="BA16" s="434"/>
      <c r="BB16" s="434"/>
      <c r="BC16" s="434"/>
      <c r="BD16" s="434"/>
      <c r="BE16" s="434"/>
      <c r="BF16" s="434"/>
      <c r="BG16" s="434"/>
      <c r="BH16" s="434"/>
      <c r="BI16" s="434"/>
      <c r="BJ16" s="434"/>
      <c r="BK16" s="434"/>
      <c r="BL16" s="434"/>
      <c r="BM16" s="435"/>
      <c r="BN16" s="419">
        <v>3881091</v>
      </c>
      <c r="BO16" s="420"/>
      <c r="BP16" s="420"/>
      <c r="BQ16" s="420"/>
      <c r="BR16" s="420"/>
      <c r="BS16" s="420"/>
      <c r="BT16" s="420"/>
      <c r="BU16" s="421"/>
      <c r="BV16" s="419">
        <v>4060760</v>
      </c>
      <c r="BW16" s="420"/>
      <c r="BX16" s="420"/>
      <c r="BY16" s="420"/>
      <c r="BZ16" s="420"/>
      <c r="CA16" s="420"/>
      <c r="CB16" s="420"/>
      <c r="CC16" s="421"/>
      <c r="CD16" s="193"/>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0"/>
      <c r="B17" s="531"/>
      <c r="C17" s="532"/>
      <c r="D17" s="532"/>
      <c r="E17" s="532"/>
      <c r="F17" s="532"/>
      <c r="G17" s="532"/>
      <c r="H17" s="532"/>
      <c r="I17" s="532"/>
      <c r="J17" s="532"/>
      <c r="K17" s="533"/>
      <c r="L17" s="194"/>
      <c r="M17" s="512" t="s">
        <v>147</v>
      </c>
      <c r="N17" s="513"/>
      <c r="O17" s="513"/>
      <c r="P17" s="513"/>
      <c r="Q17" s="514"/>
      <c r="R17" s="496" t="s">
        <v>148</v>
      </c>
      <c r="S17" s="497"/>
      <c r="T17" s="497"/>
      <c r="U17" s="497"/>
      <c r="V17" s="498"/>
      <c r="W17" s="509" t="s">
        <v>149</v>
      </c>
      <c r="X17" s="405"/>
      <c r="Y17" s="405"/>
      <c r="Z17" s="405"/>
      <c r="AA17" s="405"/>
      <c r="AB17" s="406"/>
      <c r="AC17" s="372">
        <v>1557</v>
      </c>
      <c r="AD17" s="373"/>
      <c r="AE17" s="373"/>
      <c r="AF17" s="373"/>
      <c r="AG17" s="374"/>
      <c r="AH17" s="372">
        <v>1604</v>
      </c>
      <c r="AI17" s="373"/>
      <c r="AJ17" s="373"/>
      <c r="AK17" s="373"/>
      <c r="AL17" s="432"/>
      <c r="AM17" s="476"/>
      <c r="AN17" s="376"/>
      <c r="AO17" s="376"/>
      <c r="AP17" s="376"/>
      <c r="AQ17" s="376"/>
      <c r="AR17" s="376"/>
      <c r="AS17" s="376"/>
      <c r="AT17" s="377"/>
      <c r="AU17" s="477"/>
      <c r="AV17" s="478"/>
      <c r="AW17" s="478"/>
      <c r="AX17" s="478"/>
      <c r="AY17" s="433" t="s">
        <v>150</v>
      </c>
      <c r="AZ17" s="434"/>
      <c r="BA17" s="434"/>
      <c r="BB17" s="434"/>
      <c r="BC17" s="434"/>
      <c r="BD17" s="434"/>
      <c r="BE17" s="434"/>
      <c r="BF17" s="434"/>
      <c r="BG17" s="434"/>
      <c r="BH17" s="434"/>
      <c r="BI17" s="434"/>
      <c r="BJ17" s="434"/>
      <c r="BK17" s="434"/>
      <c r="BL17" s="434"/>
      <c r="BM17" s="435"/>
      <c r="BN17" s="419">
        <v>722971</v>
      </c>
      <c r="BO17" s="420"/>
      <c r="BP17" s="420"/>
      <c r="BQ17" s="420"/>
      <c r="BR17" s="420"/>
      <c r="BS17" s="420"/>
      <c r="BT17" s="420"/>
      <c r="BU17" s="421"/>
      <c r="BV17" s="419">
        <v>716319</v>
      </c>
      <c r="BW17" s="420"/>
      <c r="BX17" s="420"/>
      <c r="BY17" s="420"/>
      <c r="BZ17" s="420"/>
      <c r="CA17" s="420"/>
      <c r="CB17" s="420"/>
      <c r="CC17" s="421"/>
      <c r="CD17" s="193"/>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0"/>
      <c r="B18" s="469" t="s">
        <v>151</v>
      </c>
      <c r="C18" s="470"/>
      <c r="D18" s="470"/>
      <c r="E18" s="471"/>
      <c r="F18" s="471"/>
      <c r="G18" s="471"/>
      <c r="H18" s="471"/>
      <c r="I18" s="471"/>
      <c r="J18" s="471"/>
      <c r="K18" s="471"/>
      <c r="L18" s="472">
        <v>30.38</v>
      </c>
      <c r="M18" s="472"/>
      <c r="N18" s="472"/>
      <c r="O18" s="472"/>
      <c r="P18" s="472"/>
      <c r="Q18" s="472"/>
      <c r="R18" s="473"/>
      <c r="S18" s="473"/>
      <c r="T18" s="473"/>
      <c r="U18" s="473"/>
      <c r="V18" s="474"/>
      <c r="W18" s="490"/>
      <c r="X18" s="491"/>
      <c r="Y18" s="491"/>
      <c r="Z18" s="491"/>
      <c r="AA18" s="491"/>
      <c r="AB18" s="515"/>
      <c r="AC18" s="389">
        <v>56.6</v>
      </c>
      <c r="AD18" s="390"/>
      <c r="AE18" s="390"/>
      <c r="AF18" s="390"/>
      <c r="AG18" s="475"/>
      <c r="AH18" s="389">
        <v>55.5</v>
      </c>
      <c r="AI18" s="390"/>
      <c r="AJ18" s="390"/>
      <c r="AK18" s="390"/>
      <c r="AL18" s="391"/>
      <c r="AM18" s="476"/>
      <c r="AN18" s="376"/>
      <c r="AO18" s="376"/>
      <c r="AP18" s="376"/>
      <c r="AQ18" s="376"/>
      <c r="AR18" s="376"/>
      <c r="AS18" s="376"/>
      <c r="AT18" s="377"/>
      <c r="AU18" s="477"/>
      <c r="AV18" s="478"/>
      <c r="AW18" s="478"/>
      <c r="AX18" s="478"/>
      <c r="AY18" s="433" t="s">
        <v>152</v>
      </c>
      <c r="AZ18" s="434"/>
      <c r="BA18" s="434"/>
      <c r="BB18" s="434"/>
      <c r="BC18" s="434"/>
      <c r="BD18" s="434"/>
      <c r="BE18" s="434"/>
      <c r="BF18" s="434"/>
      <c r="BG18" s="434"/>
      <c r="BH18" s="434"/>
      <c r="BI18" s="434"/>
      <c r="BJ18" s="434"/>
      <c r="BK18" s="434"/>
      <c r="BL18" s="434"/>
      <c r="BM18" s="435"/>
      <c r="BN18" s="419">
        <v>3815637</v>
      </c>
      <c r="BO18" s="420"/>
      <c r="BP18" s="420"/>
      <c r="BQ18" s="420"/>
      <c r="BR18" s="420"/>
      <c r="BS18" s="420"/>
      <c r="BT18" s="420"/>
      <c r="BU18" s="421"/>
      <c r="BV18" s="419">
        <v>3917539</v>
      </c>
      <c r="BW18" s="420"/>
      <c r="BX18" s="420"/>
      <c r="BY18" s="420"/>
      <c r="BZ18" s="420"/>
      <c r="CA18" s="420"/>
      <c r="CB18" s="420"/>
      <c r="CC18" s="421"/>
      <c r="CD18" s="193"/>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0"/>
      <c r="B19" s="469" t="s">
        <v>153</v>
      </c>
      <c r="C19" s="470"/>
      <c r="D19" s="470"/>
      <c r="E19" s="471"/>
      <c r="F19" s="471"/>
      <c r="G19" s="471"/>
      <c r="H19" s="471"/>
      <c r="I19" s="471"/>
      <c r="J19" s="471"/>
      <c r="K19" s="471"/>
      <c r="L19" s="479">
        <v>214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154</v>
      </c>
      <c r="AZ19" s="434"/>
      <c r="BA19" s="434"/>
      <c r="BB19" s="434"/>
      <c r="BC19" s="434"/>
      <c r="BD19" s="434"/>
      <c r="BE19" s="434"/>
      <c r="BF19" s="434"/>
      <c r="BG19" s="434"/>
      <c r="BH19" s="434"/>
      <c r="BI19" s="434"/>
      <c r="BJ19" s="434"/>
      <c r="BK19" s="434"/>
      <c r="BL19" s="434"/>
      <c r="BM19" s="435"/>
      <c r="BN19" s="419">
        <v>5153233</v>
      </c>
      <c r="BO19" s="420"/>
      <c r="BP19" s="420"/>
      <c r="BQ19" s="420"/>
      <c r="BR19" s="420"/>
      <c r="BS19" s="420"/>
      <c r="BT19" s="420"/>
      <c r="BU19" s="421"/>
      <c r="BV19" s="419">
        <v>5159622</v>
      </c>
      <c r="BW19" s="420"/>
      <c r="BX19" s="420"/>
      <c r="BY19" s="420"/>
      <c r="BZ19" s="420"/>
      <c r="CA19" s="420"/>
      <c r="CB19" s="420"/>
      <c r="CC19" s="421"/>
      <c r="CD19" s="193"/>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0"/>
      <c r="B20" s="469" t="s">
        <v>155</v>
      </c>
      <c r="C20" s="470"/>
      <c r="D20" s="470"/>
      <c r="E20" s="471"/>
      <c r="F20" s="471"/>
      <c r="G20" s="471"/>
      <c r="H20" s="471"/>
      <c r="I20" s="471"/>
      <c r="J20" s="471"/>
      <c r="K20" s="471"/>
      <c r="L20" s="479">
        <v>3207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3"/>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0"/>
      <c r="B21" s="466" t="s">
        <v>156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3"/>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0"/>
      <c r="B22" s="395" t="s">
        <v>157</v>
      </c>
      <c r="C22" s="396"/>
      <c r="D22" s="397"/>
      <c r="E22" s="404" t="s">
        <v>1</v>
      </c>
      <c r="F22" s="405"/>
      <c r="G22" s="405"/>
      <c r="H22" s="405"/>
      <c r="I22" s="405"/>
      <c r="J22" s="405"/>
      <c r="K22" s="406"/>
      <c r="L22" s="404" t="s">
        <v>158</v>
      </c>
      <c r="M22" s="405"/>
      <c r="N22" s="405"/>
      <c r="O22" s="405"/>
      <c r="P22" s="406"/>
      <c r="Q22" s="410" t="s">
        <v>159</v>
      </c>
      <c r="R22" s="411"/>
      <c r="S22" s="411"/>
      <c r="T22" s="411"/>
      <c r="U22" s="411"/>
      <c r="V22" s="412"/>
      <c r="W22" s="461" t="s">
        <v>160</v>
      </c>
      <c r="X22" s="396"/>
      <c r="Y22" s="397"/>
      <c r="Z22" s="404" t="s">
        <v>1</v>
      </c>
      <c r="AA22" s="405"/>
      <c r="AB22" s="405"/>
      <c r="AC22" s="405"/>
      <c r="AD22" s="405"/>
      <c r="AE22" s="405"/>
      <c r="AF22" s="405"/>
      <c r="AG22" s="406"/>
      <c r="AH22" s="422" t="s">
        <v>161</v>
      </c>
      <c r="AI22" s="405"/>
      <c r="AJ22" s="405"/>
      <c r="AK22" s="405"/>
      <c r="AL22" s="406"/>
      <c r="AM22" s="422" t="s">
        <v>162</v>
      </c>
      <c r="AN22" s="423"/>
      <c r="AO22" s="423"/>
      <c r="AP22" s="423"/>
      <c r="AQ22" s="423"/>
      <c r="AR22" s="424"/>
      <c r="AS22" s="410" t="s">
        <v>159</v>
      </c>
      <c r="AT22" s="411"/>
      <c r="AU22" s="411"/>
      <c r="AV22" s="411"/>
      <c r="AW22" s="411"/>
      <c r="AX22" s="428"/>
      <c r="AY22" s="445" t="s">
        <v>163</v>
      </c>
      <c r="AZ22" s="446"/>
      <c r="BA22" s="446"/>
      <c r="BB22" s="446"/>
      <c r="BC22" s="446"/>
      <c r="BD22" s="446"/>
      <c r="BE22" s="446"/>
      <c r="BF22" s="446"/>
      <c r="BG22" s="446"/>
      <c r="BH22" s="446"/>
      <c r="BI22" s="446"/>
      <c r="BJ22" s="446"/>
      <c r="BK22" s="446"/>
      <c r="BL22" s="446"/>
      <c r="BM22" s="447"/>
      <c r="BN22" s="448">
        <v>9004016</v>
      </c>
      <c r="BO22" s="449"/>
      <c r="BP22" s="449"/>
      <c r="BQ22" s="449"/>
      <c r="BR22" s="449"/>
      <c r="BS22" s="449"/>
      <c r="BT22" s="449"/>
      <c r="BU22" s="450"/>
      <c r="BV22" s="448">
        <v>9776928</v>
      </c>
      <c r="BW22" s="449"/>
      <c r="BX22" s="449"/>
      <c r="BY22" s="449"/>
      <c r="BZ22" s="449"/>
      <c r="CA22" s="449"/>
      <c r="CB22" s="449"/>
      <c r="CC22" s="450"/>
      <c r="CD22" s="193"/>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0"/>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164</v>
      </c>
      <c r="AZ23" s="434"/>
      <c r="BA23" s="434"/>
      <c r="BB23" s="434"/>
      <c r="BC23" s="434"/>
      <c r="BD23" s="434"/>
      <c r="BE23" s="434"/>
      <c r="BF23" s="434"/>
      <c r="BG23" s="434"/>
      <c r="BH23" s="434"/>
      <c r="BI23" s="434"/>
      <c r="BJ23" s="434"/>
      <c r="BK23" s="434"/>
      <c r="BL23" s="434"/>
      <c r="BM23" s="435"/>
      <c r="BN23" s="419">
        <v>7621900</v>
      </c>
      <c r="BO23" s="420"/>
      <c r="BP23" s="420"/>
      <c r="BQ23" s="420"/>
      <c r="BR23" s="420"/>
      <c r="BS23" s="420"/>
      <c r="BT23" s="420"/>
      <c r="BU23" s="421"/>
      <c r="BV23" s="419">
        <v>8296546</v>
      </c>
      <c r="BW23" s="420"/>
      <c r="BX23" s="420"/>
      <c r="BY23" s="420"/>
      <c r="BZ23" s="420"/>
      <c r="CA23" s="420"/>
      <c r="CB23" s="420"/>
      <c r="CC23" s="421"/>
      <c r="CD23" s="193"/>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0"/>
      <c r="B24" s="398"/>
      <c r="C24" s="399"/>
      <c r="D24" s="400"/>
      <c r="E24" s="375" t="s">
        <v>165</v>
      </c>
      <c r="F24" s="376"/>
      <c r="G24" s="376"/>
      <c r="H24" s="376"/>
      <c r="I24" s="376"/>
      <c r="J24" s="376"/>
      <c r="K24" s="377"/>
      <c r="L24" s="372">
        <v>1</v>
      </c>
      <c r="M24" s="373"/>
      <c r="N24" s="373"/>
      <c r="O24" s="373"/>
      <c r="P24" s="374"/>
      <c r="Q24" s="372">
        <v>7240</v>
      </c>
      <c r="R24" s="373"/>
      <c r="S24" s="373"/>
      <c r="T24" s="373"/>
      <c r="U24" s="373"/>
      <c r="V24" s="374"/>
      <c r="W24" s="462"/>
      <c r="X24" s="399"/>
      <c r="Y24" s="400"/>
      <c r="Z24" s="375" t="s">
        <v>166</v>
      </c>
      <c r="AA24" s="376"/>
      <c r="AB24" s="376"/>
      <c r="AC24" s="376"/>
      <c r="AD24" s="376"/>
      <c r="AE24" s="376"/>
      <c r="AF24" s="376"/>
      <c r="AG24" s="377"/>
      <c r="AH24" s="372">
        <v>148</v>
      </c>
      <c r="AI24" s="373"/>
      <c r="AJ24" s="373"/>
      <c r="AK24" s="373"/>
      <c r="AL24" s="374"/>
      <c r="AM24" s="372">
        <v>405816</v>
      </c>
      <c r="AN24" s="373"/>
      <c r="AO24" s="373"/>
      <c r="AP24" s="373"/>
      <c r="AQ24" s="373"/>
      <c r="AR24" s="374"/>
      <c r="AS24" s="372">
        <v>2742</v>
      </c>
      <c r="AT24" s="373"/>
      <c r="AU24" s="373"/>
      <c r="AV24" s="373"/>
      <c r="AW24" s="373"/>
      <c r="AX24" s="432"/>
      <c r="AY24" s="392" t="s">
        <v>167</v>
      </c>
      <c r="AZ24" s="393"/>
      <c r="BA24" s="393"/>
      <c r="BB24" s="393"/>
      <c r="BC24" s="393"/>
      <c r="BD24" s="393"/>
      <c r="BE24" s="393"/>
      <c r="BF24" s="393"/>
      <c r="BG24" s="393"/>
      <c r="BH24" s="393"/>
      <c r="BI24" s="393"/>
      <c r="BJ24" s="393"/>
      <c r="BK24" s="393"/>
      <c r="BL24" s="393"/>
      <c r="BM24" s="394"/>
      <c r="BN24" s="419">
        <v>6819902</v>
      </c>
      <c r="BO24" s="420"/>
      <c r="BP24" s="420"/>
      <c r="BQ24" s="420"/>
      <c r="BR24" s="420"/>
      <c r="BS24" s="420"/>
      <c r="BT24" s="420"/>
      <c r="BU24" s="421"/>
      <c r="BV24" s="419">
        <v>7374788</v>
      </c>
      <c r="BW24" s="420"/>
      <c r="BX24" s="420"/>
      <c r="BY24" s="420"/>
      <c r="BZ24" s="420"/>
      <c r="CA24" s="420"/>
      <c r="CB24" s="420"/>
      <c r="CC24" s="421"/>
      <c r="CD24" s="193"/>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0"/>
      <c r="B25" s="398"/>
      <c r="C25" s="399"/>
      <c r="D25" s="400"/>
      <c r="E25" s="375" t="s">
        <v>168</v>
      </c>
      <c r="F25" s="376"/>
      <c r="G25" s="376"/>
      <c r="H25" s="376"/>
      <c r="I25" s="376"/>
      <c r="J25" s="376"/>
      <c r="K25" s="377"/>
      <c r="L25" s="372">
        <v>1</v>
      </c>
      <c r="M25" s="373"/>
      <c r="N25" s="373"/>
      <c r="O25" s="373"/>
      <c r="P25" s="374"/>
      <c r="Q25" s="372">
        <v>5940</v>
      </c>
      <c r="R25" s="373"/>
      <c r="S25" s="373"/>
      <c r="T25" s="373"/>
      <c r="U25" s="373"/>
      <c r="V25" s="374"/>
      <c r="W25" s="462"/>
      <c r="X25" s="399"/>
      <c r="Y25" s="400"/>
      <c r="Z25" s="375" t="s">
        <v>169</v>
      </c>
      <c r="AA25" s="376"/>
      <c r="AB25" s="376"/>
      <c r="AC25" s="376"/>
      <c r="AD25" s="376"/>
      <c r="AE25" s="376"/>
      <c r="AF25" s="376"/>
      <c r="AG25" s="377"/>
      <c r="AH25" s="372">
        <v>25</v>
      </c>
      <c r="AI25" s="373"/>
      <c r="AJ25" s="373"/>
      <c r="AK25" s="373"/>
      <c r="AL25" s="374"/>
      <c r="AM25" s="372">
        <v>66900</v>
      </c>
      <c r="AN25" s="373"/>
      <c r="AO25" s="373"/>
      <c r="AP25" s="373"/>
      <c r="AQ25" s="373"/>
      <c r="AR25" s="374"/>
      <c r="AS25" s="372">
        <v>2676</v>
      </c>
      <c r="AT25" s="373"/>
      <c r="AU25" s="373"/>
      <c r="AV25" s="373"/>
      <c r="AW25" s="373"/>
      <c r="AX25" s="432"/>
      <c r="AY25" s="445" t="s">
        <v>170</v>
      </c>
      <c r="AZ25" s="446"/>
      <c r="BA25" s="446"/>
      <c r="BB25" s="446"/>
      <c r="BC25" s="446"/>
      <c r="BD25" s="446"/>
      <c r="BE25" s="446"/>
      <c r="BF25" s="446"/>
      <c r="BG25" s="446"/>
      <c r="BH25" s="446"/>
      <c r="BI25" s="446"/>
      <c r="BJ25" s="446"/>
      <c r="BK25" s="446"/>
      <c r="BL25" s="446"/>
      <c r="BM25" s="447"/>
      <c r="BN25" s="448">
        <v>5585</v>
      </c>
      <c r="BO25" s="449"/>
      <c r="BP25" s="449"/>
      <c r="BQ25" s="449"/>
      <c r="BR25" s="449"/>
      <c r="BS25" s="449"/>
      <c r="BT25" s="449"/>
      <c r="BU25" s="450"/>
      <c r="BV25" s="448">
        <v>7957</v>
      </c>
      <c r="BW25" s="449"/>
      <c r="BX25" s="449"/>
      <c r="BY25" s="449"/>
      <c r="BZ25" s="449"/>
      <c r="CA25" s="449"/>
      <c r="CB25" s="449"/>
      <c r="CC25" s="450"/>
      <c r="CD25" s="193"/>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0"/>
      <c r="B26" s="398"/>
      <c r="C26" s="399"/>
      <c r="D26" s="400"/>
      <c r="E26" s="375" t="s">
        <v>171</v>
      </c>
      <c r="F26" s="376"/>
      <c r="G26" s="376"/>
      <c r="H26" s="376"/>
      <c r="I26" s="376"/>
      <c r="J26" s="376"/>
      <c r="K26" s="377"/>
      <c r="L26" s="372">
        <v>1</v>
      </c>
      <c r="M26" s="373"/>
      <c r="N26" s="373"/>
      <c r="O26" s="373"/>
      <c r="P26" s="374"/>
      <c r="Q26" s="372">
        <v>5440</v>
      </c>
      <c r="R26" s="373"/>
      <c r="S26" s="373"/>
      <c r="T26" s="373"/>
      <c r="U26" s="373"/>
      <c r="V26" s="374"/>
      <c r="W26" s="462"/>
      <c r="X26" s="399"/>
      <c r="Y26" s="400"/>
      <c r="Z26" s="375" t="s">
        <v>172</v>
      </c>
      <c r="AA26" s="430"/>
      <c r="AB26" s="430"/>
      <c r="AC26" s="430"/>
      <c r="AD26" s="430"/>
      <c r="AE26" s="430"/>
      <c r="AF26" s="430"/>
      <c r="AG26" s="431"/>
      <c r="AH26" s="372">
        <v>11</v>
      </c>
      <c r="AI26" s="373"/>
      <c r="AJ26" s="373"/>
      <c r="AK26" s="373"/>
      <c r="AL26" s="374"/>
      <c r="AM26" s="372">
        <v>25487</v>
      </c>
      <c r="AN26" s="373"/>
      <c r="AO26" s="373"/>
      <c r="AP26" s="373"/>
      <c r="AQ26" s="373"/>
      <c r="AR26" s="374"/>
      <c r="AS26" s="372">
        <v>2317</v>
      </c>
      <c r="AT26" s="373"/>
      <c r="AU26" s="373"/>
      <c r="AV26" s="373"/>
      <c r="AW26" s="373"/>
      <c r="AX26" s="432"/>
      <c r="AY26" s="459" t="s">
        <v>173</v>
      </c>
      <c r="AZ26" s="379"/>
      <c r="BA26" s="379"/>
      <c r="BB26" s="379"/>
      <c r="BC26" s="379"/>
      <c r="BD26" s="379"/>
      <c r="BE26" s="379"/>
      <c r="BF26" s="379"/>
      <c r="BG26" s="379"/>
      <c r="BH26" s="379"/>
      <c r="BI26" s="379"/>
      <c r="BJ26" s="379"/>
      <c r="BK26" s="379"/>
      <c r="BL26" s="379"/>
      <c r="BM26" s="460"/>
      <c r="BN26" s="419" t="s">
        <v>126</v>
      </c>
      <c r="BO26" s="420"/>
      <c r="BP26" s="420"/>
      <c r="BQ26" s="420"/>
      <c r="BR26" s="420"/>
      <c r="BS26" s="420"/>
      <c r="BT26" s="420"/>
      <c r="BU26" s="421"/>
      <c r="BV26" s="419" t="s">
        <v>126</v>
      </c>
      <c r="BW26" s="420"/>
      <c r="BX26" s="420"/>
      <c r="BY26" s="420"/>
      <c r="BZ26" s="420"/>
      <c r="CA26" s="420"/>
      <c r="CB26" s="420"/>
      <c r="CC26" s="421"/>
      <c r="CD26" s="193"/>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0"/>
      <c r="B27" s="398"/>
      <c r="C27" s="399"/>
      <c r="D27" s="400"/>
      <c r="E27" s="375" t="s">
        <v>174</v>
      </c>
      <c r="F27" s="376"/>
      <c r="G27" s="376"/>
      <c r="H27" s="376"/>
      <c r="I27" s="376"/>
      <c r="J27" s="376"/>
      <c r="K27" s="377"/>
      <c r="L27" s="372">
        <v>1</v>
      </c>
      <c r="M27" s="373"/>
      <c r="N27" s="373"/>
      <c r="O27" s="373"/>
      <c r="P27" s="374"/>
      <c r="Q27" s="372">
        <v>2340</v>
      </c>
      <c r="R27" s="373"/>
      <c r="S27" s="373"/>
      <c r="T27" s="373"/>
      <c r="U27" s="373"/>
      <c r="V27" s="374"/>
      <c r="W27" s="462"/>
      <c r="X27" s="399"/>
      <c r="Y27" s="400"/>
      <c r="Z27" s="375" t="s">
        <v>175</v>
      </c>
      <c r="AA27" s="376"/>
      <c r="AB27" s="376"/>
      <c r="AC27" s="376"/>
      <c r="AD27" s="376"/>
      <c r="AE27" s="376"/>
      <c r="AF27" s="376"/>
      <c r="AG27" s="377"/>
      <c r="AH27" s="372">
        <v>2</v>
      </c>
      <c r="AI27" s="373"/>
      <c r="AJ27" s="373"/>
      <c r="AK27" s="373"/>
      <c r="AL27" s="374"/>
      <c r="AM27" s="372" t="s">
        <v>176</v>
      </c>
      <c r="AN27" s="373"/>
      <c r="AO27" s="373"/>
      <c r="AP27" s="373"/>
      <c r="AQ27" s="373"/>
      <c r="AR27" s="374"/>
      <c r="AS27" s="372" t="s">
        <v>176</v>
      </c>
      <c r="AT27" s="373"/>
      <c r="AU27" s="373"/>
      <c r="AV27" s="373"/>
      <c r="AW27" s="373"/>
      <c r="AX27" s="432"/>
      <c r="AY27" s="456" t="s">
        <v>177</v>
      </c>
      <c r="AZ27" s="457"/>
      <c r="BA27" s="457"/>
      <c r="BB27" s="457"/>
      <c r="BC27" s="457"/>
      <c r="BD27" s="457"/>
      <c r="BE27" s="457"/>
      <c r="BF27" s="457"/>
      <c r="BG27" s="457"/>
      <c r="BH27" s="457"/>
      <c r="BI27" s="457"/>
      <c r="BJ27" s="457"/>
      <c r="BK27" s="457"/>
      <c r="BL27" s="457"/>
      <c r="BM27" s="458"/>
      <c r="BN27" s="453" t="s">
        <v>126</v>
      </c>
      <c r="BO27" s="454"/>
      <c r="BP27" s="454"/>
      <c r="BQ27" s="454"/>
      <c r="BR27" s="454"/>
      <c r="BS27" s="454"/>
      <c r="BT27" s="454"/>
      <c r="BU27" s="455"/>
      <c r="BV27" s="453" t="s">
        <v>126</v>
      </c>
      <c r="BW27" s="454"/>
      <c r="BX27" s="454"/>
      <c r="BY27" s="454"/>
      <c r="BZ27" s="454"/>
      <c r="CA27" s="454"/>
      <c r="CB27" s="454"/>
      <c r="CC27" s="455"/>
      <c r="CD27" s="195"/>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0"/>
      <c r="B28" s="398"/>
      <c r="C28" s="399"/>
      <c r="D28" s="400"/>
      <c r="E28" s="375" t="s">
        <v>178</v>
      </c>
      <c r="F28" s="376"/>
      <c r="G28" s="376"/>
      <c r="H28" s="376"/>
      <c r="I28" s="376"/>
      <c r="J28" s="376"/>
      <c r="K28" s="377"/>
      <c r="L28" s="372">
        <v>1</v>
      </c>
      <c r="M28" s="373"/>
      <c r="N28" s="373"/>
      <c r="O28" s="373"/>
      <c r="P28" s="374"/>
      <c r="Q28" s="372">
        <v>1890</v>
      </c>
      <c r="R28" s="373"/>
      <c r="S28" s="373"/>
      <c r="T28" s="373"/>
      <c r="U28" s="373"/>
      <c r="V28" s="374"/>
      <c r="W28" s="462"/>
      <c r="X28" s="399"/>
      <c r="Y28" s="400"/>
      <c r="Z28" s="375" t="s">
        <v>179</v>
      </c>
      <c r="AA28" s="376"/>
      <c r="AB28" s="376"/>
      <c r="AC28" s="376"/>
      <c r="AD28" s="376"/>
      <c r="AE28" s="376"/>
      <c r="AF28" s="376"/>
      <c r="AG28" s="377"/>
      <c r="AH28" s="372" t="s">
        <v>126</v>
      </c>
      <c r="AI28" s="373"/>
      <c r="AJ28" s="373"/>
      <c r="AK28" s="373"/>
      <c r="AL28" s="374"/>
      <c r="AM28" s="372" t="s">
        <v>126</v>
      </c>
      <c r="AN28" s="373"/>
      <c r="AO28" s="373"/>
      <c r="AP28" s="373"/>
      <c r="AQ28" s="373"/>
      <c r="AR28" s="374"/>
      <c r="AS28" s="372" t="s">
        <v>126</v>
      </c>
      <c r="AT28" s="373"/>
      <c r="AU28" s="373"/>
      <c r="AV28" s="373"/>
      <c r="AW28" s="373"/>
      <c r="AX28" s="432"/>
      <c r="AY28" s="436" t="s">
        <v>180</v>
      </c>
      <c r="AZ28" s="437"/>
      <c r="BA28" s="437"/>
      <c r="BB28" s="438"/>
      <c r="BC28" s="445" t="s">
        <v>48</v>
      </c>
      <c r="BD28" s="446"/>
      <c r="BE28" s="446"/>
      <c r="BF28" s="446"/>
      <c r="BG28" s="446"/>
      <c r="BH28" s="446"/>
      <c r="BI28" s="446"/>
      <c r="BJ28" s="446"/>
      <c r="BK28" s="446"/>
      <c r="BL28" s="446"/>
      <c r="BM28" s="447"/>
      <c r="BN28" s="448">
        <v>1117700</v>
      </c>
      <c r="BO28" s="449"/>
      <c r="BP28" s="449"/>
      <c r="BQ28" s="449"/>
      <c r="BR28" s="449"/>
      <c r="BS28" s="449"/>
      <c r="BT28" s="449"/>
      <c r="BU28" s="450"/>
      <c r="BV28" s="448">
        <v>1064158</v>
      </c>
      <c r="BW28" s="449"/>
      <c r="BX28" s="449"/>
      <c r="BY28" s="449"/>
      <c r="BZ28" s="449"/>
      <c r="CA28" s="449"/>
      <c r="CB28" s="449"/>
      <c r="CC28" s="450"/>
      <c r="CD28" s="193"/>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0"/>
      <c r="B29" s="398"/>
      <c r="C29" s="399"/>
      <c r="D29" s="400"/>
      <c r="E29" s="375" t="s">
        <v>181</v>
      </c>
      <c r="F29" s="376"/>
      <c r="G29" s="376"/>
      <c r="H29" s="376"/>
      <c r="I29" s="376"/>
      <c r="J29" s="376"/>
      <c r="K29" s="377"/>
      <c r="L29" s="372">
        <v>12</v>
      </c>
      <c r="M29" s="373"/>
      <c r="N29" s="373"/>
      <c r="O29" s="373"/>
      <c r="P29" s="374"/>
      <c r="Q29" s="372">
        <v>1710</v>
      </c>
      <c r="R29" s="373"/>
      <c r="S29" s="373"/>
      <c r="T29" s="373"/>
      <c r="U29" s="373"/>
      <c r="V29" s="374"/>
      <c r="W29" s="463"/>
      <c r="X29" s="464"/>
      <c r="Y29" s="465"/>
      <c r="Z29" s="375" t="s">
        <v>182</v>
      </c>
      <c r="AA29" s="376"/>
      <c r="AB29" s="376"/>
      <c r="AC29" s="376"/>
      <c r="AD29" s="376"/>
      <c r="AE29" s="376"/>
      <c r="AF29" s="376"/>
      <c r="AG29" s="377"/>
      <c r="AH29" s="372">
        <v>150</v>
      </c>
      <c r="AI29" s="373"/>
      <c r="AJ29" s="373"/>
      <c r="AK29" s="373"/>
      <c r="AL29" s="374"/>
      <c r="AM29" s="372">
        <v>414320</v>
      </c>
      <c r="AN29" s="373"/>
      <c r="AO29" s="373"/>
      <c r="AP29" s="373"/>
      <c r="AQ29" s="373"/>
      <c r="AR29" s="374"/>
      <c r="AS29" s="372">
        <v>2762</v>
      </c>
      <c r="AT29" s="373"/>
      <c r="AU29" s="373"/>
      <c r="AV29" s="373"/>
      <c r="AW29" s="373"/>
      <c r="AX29" s="432"/>
      <c r="AY29" s="439"/>
      <c r="AZ29" s="440"/>
      <c r="BA29" s="440"/>
      <c r="BB29" s="441"/>
      <c r="BC29" s="433" t="s">
        <v>183</v>
      </c>
      <c r="BD29" s="434"/>
      <c r="BE29" s="434"/>
      <c r="BF29" s="434"/>
      <c r="BG29" s="434"/>
      <c r="BH29" s="434"/>
      <c r="BI29" s="434"/>
      <c r="BJ29" s="434"/>
      <c r="BK29" s="434"/>
      <c r="BL29" s="434"/>
      <c r="BM29" s="435"/>
      <c r="BN29" s="419">
        <v>445568</v>
      </c>
      <c r="BO29" s="420"/>
      <c r="BP29" s="420"/>
      <c r="BQ29" s="420"/>
      <c r="BR29" s="420"/>
      <c r="BS29" s="420"/>
      <c r="BT29" s="420"/>
      <c r="BU29" s="421"/>
      <c r="BV29" s="419">
        <v>445562</v>
      </c>
      <c r="BW29" s="420"/>
      <c r="BX29" s="420"/>
      <c r="BY29" s="420"/>
      <c r="BZ29" s="420"/>
      <c r="CA29" s="420"/>
      <c r="CB29" s="420"/>
      <c r="CC29" s="421"/>
      <c r="CD29" s="195"/>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0"/>
      <c r="B30" s="401"/>
      <c r="C30" s="402"/>
      <c r="D30" s="403"/>
      <c r="E30" s="380"/>
      <c r="F30" s="381"/>
      <c r="G30" s="381"/>
      <c r="H30" s="381"/>
      <c r="I30" s="381"/>
      <c r="J30" s="381"/>
      <c r="K30" s="382"/>
      <c r="L30" s="383"/>
      <c r="M30" s="384"/>
      <c r="N30" s="384"/>
      <c r="O30" s="384"/>
      <c r="P30" s="385"/>
      <c r="Q30" s="383"/>
      <c r="R30" s="384"/>
      <c r="S30" s="384"/>
      <c r="T30" s="384"/>
      <c r="U30" s="384"/>
      <c r="V30" s="385"/>
      <c r="W30" s="386" t="s">
        <v>184</v>
      </c>
      <c r="X30" s="387"/>
      <c r="Y30" s="387"/>
      <c r="Z30" s="387"/>
      <c r="AA30" s="387"/>
      <c r="AB30" s="387"/>
      <c r="AC30" s="387"/>
      <c r="AD30" s="387"/>
      <c r="AE30" s="387"/>
      <c r="AF30" s="387"/>
      <c r="AG30" s="388"/>
      <c r="AH30" s="389">
        <v>90.2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50</v>
      </c>
      <c r="BD30" s="393"/>
      <c r="BE30" s="393"/>
      <c r="BF30" s="393"/>
      <c r="BG30" s="393"/>
      <c r="BH30" s="393"/>
      <c r="BI30" s="393"/>
      <c r="BJ30" s="393"/>
      <c r="BK30" s="393"/>
      <c r="BL30" s="393"/>
      <c r="BM30" s="394"/>
      <c r="BN30" s="453">
        <v>774058</v>
      </c>
      <c r="BO30" s="454"/>
      <c r="BP30" s="454"/>
      <c r="BQ30" s="454"/>
      <c r="BR30" s="454"/>
      <c r="BS30" s="454"/>
      <c r="BT30" s="454"/>
      <c r="BU30" s="455"/>
      <c r="BV30" s="453">
        <v>756652</v>
      </c>
      <c r="BW30" s="454"/>
      <c r="BX30" s="454"/>
      <c r="BY30" s="454"/>
      <c r="BZ30" s="454"/>
      <c r="CA30" s="454"/>
      <c r="CB30" s="454"/>
      <c r="CC30" s="455"/>
      <c r="CD30" s="196"/>
      <c r="CE30" s="197"/>
      <c r="CF30" s="197"/>
      <c r="CG30" s="197"/>
      <c r="CH30" s="197"/>
      <c r="CI30" s="197"/>
      <c r="CJ30" s="197"/>
      <c r="CK30" s="197"/>
      <c r="CL30" s="197"/>
      <c r="CM30" s="197"/>
      <c r="CN30" s="197"/>
      <c r="CO30" s="197"/>
      <c r="CP30" s="197"/>
      <c r="CQ30" s="197"/>
      <c r="CR30" s="197"/>
      <c r="CS30" s="198"/>
      <c r="CT30" s="199"/>
      <c r="CU30" s="200"/>
      <c r="CV30" s="200"/>
      <c r="CW30" s="200"/>
      <c r="CX30" s="200"/>
      <c r="CY30" s="200"/>
      <c r="CZ30" s="200"/>
      <c r="DA30" s="201"/>
      <c r="DB30" s="199"/>
      <c r="DC30" s="200"/>
      <c r="DD30" s="200"/>
      <c r="DE30" s="200"/>
      <c r="DF30" s="200"/>
      <c r="DG30" s="200"/>
      <c r="DH30" s="200"/>
      <c r="DI30" s="201"/>
    </row>
    <row r="31" spans="1:113" ht="13.5" customHeight="1" x14ac:dyDescent="0.15">
      <c r="A31" s="180"/>
      <c r="B31" s="202"/>
      <c r="DI31" s="203"/>
    </row>
    <row r="32" spans="1:113" ht="13.5" customHeight="1" x14ac:dyDescent="0.15">
      <c r="A32" s="180"/>
      <c r="B32" s="204"/>
      <c r="C32" s="378" t="s">
        <v>185</v>
      </c>
      <c r="D32" s="378"/>
      <c r="E32" s="378"/>
      <c r="F32" s="378"/>
      <c r="G32" s="378"/>
      <c r="H32" s="378"/>
      <c r="I32" s="378"/>
      <c r="J32" s="378"/>
      <c r="K32" s="378"/>
      <c r="L32" s="378"/>
      <c r="M32" s="378"/>
      <c r="N32" s="378"/>
      <c r="O32" s="378"/>
      <c r="P32" s="378"/>
      <c r="Q32" s="378"/>
      <c r="R32" s="378"/>
      <c r="S32" s="378"/>
      <c r="U32" s="379" t="s">
        <v>186</v>
      </c>
      <c r="V32" s="379"/>
      <c r="W32" s="379"/>
      <c r="X32" s="379"/>
      <c r="Y32" s="379"/>
      <c r="Z32" s="379"/>
      <c r="AA32" s="379"/>
      <c r="AB32" s="379"/>
      <c r="AC32" s="379"/>
      <c r="AD32" s="379"/>
      <c r="AE32" s="379"/>
      <c r="AF32" s="379"/>
      <c r="AG32" s="379"/>
      <c r="AH32" s="379"/>
      <c r="AI32" s="379"/>
      <c r="AJ32" s="379"/>
      <c r="AK32" s="379"/>
      <c r="AM32" s="379" t="s">
        <v>187</v>
      </c>
      <c r="AN32" s="379"/>
      <c r="AO32" s="379"/>
      <c r="AP32" s="379"/>
      <c r="AQ32" s="379"/>
      <c r="AR32" s="379"/>
      <c r="AS32" s="379"/>
      <c r="AT32" s="379"/>
      <c r="AU32" s="379"/>
      <c r="AV32" s="379"/>
      <c r="AW32" s="379"/>
      <c r="AX32" s="379"/>
      <c r="AY32" s="379"/>
      <c r="AZ32" s="379"/>
      <c r="BA32" s="379"/>
      <c r="BB32" s="379"/>
      <c r="BC32" s="379"/>
      <c r="BE32" s="379" t="s">
        <v>188</v>
      </c>
      <c r="BF32" s="379"/>
      <c r="BG32" s="379"/>
      <c r="BH32" s="379"/>
      <c r="BI32" s="379"/>
      <c r="BJ32" s="379"/>
      <c r="BK32" s="379"/>
      <c r="BL32" s="379"/>
      <c r="BM32" s="379"/>
      <c r="BN32" s="379"/>
      <c r="BO32" s="379"/>
      <c r="BP32" s="379"/>
      <c r="BQ32" s="379"/>
      <c r="BR32" s="379"/>
      <c r="BS32" s="379"/>
      <c r="BT32" s="379"/>
      <c r="BU32" s="379"/>
      <c r="BW32" s="379" t="s">
        <v>189</v>
      </c>
      <c r="BX32" s="379"/>
      <c r="BY32" s="379"/>
      <c r="BZ32" s="379"/>
      <c r="CA32" s="379"/>
      <c r="CB32" s="379"/>
      <c r="CC32" s="379"/>
      <c r="CD32" s="379"/>
      <c r="CE32" s="379"/>
      <c r="CF32" s="379"/>
      <c r="CG32" s="379"/>
      <c r="CH32" s="379"/>
      <c r="CI32" s="379"/>
      <c r="CJ32" s="379"/>
      <c r="CK32" s="379"/>
      <c r="CL32" s="379"/>
      <c r="CM32" s="379"/>
      <c r="CO32" s="379" t="s">
        <v>190</v>
      </c>
      <c r="CP32" s="379"/>
      <c r="CQ32" s="379"/>
      <c r="CR32" s="379"/>
      <c r="CS32" s="379"/>
      <c r="CT32" s="379"/>
      <c r="CU32" s="379"/>
      <c r="CV32" s="379"/>
      <c r="CW32" s="379"/>
      <c r="CX32" s="379"/>
      <c r="CY32" s="379"/>
      <c r="CZ32" s="379"/>
      <c r="DA32" s="379"/>
      <c r="DB32" s="379"/>
      <c r="DC32" s="379"/>
      <c r="DD32" s="379"/>
      <c r="DE32" s="379"/>
      <c r="DI32" s="203"/>
    </row>
    <row r="33" spans="1:113" ht="13.5" customHeight="1" x14ac:dyDescent="0.15">
      <c r="A33" s="180"/>
      <c r="B33" s="204"/>
      <c r="C33" s="371" t="s">
        <v>191</v>
      </c>
      <c r="D33" s="371"/>
      <c r="E33" s="370" t="s">
        <v>192</v>
      </c>
      <c r="F33" s="370"/>
      <c r="G33" s="370"/>
      <c r="H33" s="370"/>
      <c r="I33" s="370"/>
      <c r="J33" s="370"/>
      <c r="K33" s="370"/>
      <c r="L33" s="370"/>
      <c r="M33" s="370"/>
      <c r="N33" s="370"/>
      <c r="O33" s="370"/>
      <c r="P33" s="370"/>
      <c r="Q33" s="370"/>
      <c r="R33" s="370"/>
      <c r="S33" s="370"/>
      <c r="T33" s="205"/>
      <c r="U33" s="371" t="s">
        <v>191</v>
      </c>
      <c r="V33" s="371"/>
      <c r="W33" s="370" t="s">
        <v>192</v>
      </c>
      <c r="X33" s="370"/>
      <c r="Y33" s="370"/>
      <c r="Z33" s="370"/>
      <c r="AA33" s="370"/>
      <c r="AB33" s="370"/>
      <c r="AC33" s="370"/>
      <c r="AD33" s="370"/>
      <c r="AE33" s="370"/>
      <c r="AF33" s="370"/>
      <c r="AG33" s="370"/>
      <c r="AH33" s="370"/>
      <c r="AI33" s="370"/>
      <c r="AJ33" s="370"/>
      <c r="AK33" s="370"/>
      <c r="AL33" s="205"/>
      <c r="AM33" s="371" t="s">
        <v>191</v>
      </c>
      <c r="AN33" s="371"/>
      <c r="AO33" s="370" t="s">
        <v>192</v>
      </c>
      <c r="AP33" s="370"/>
      <c r="AQ33" s="370"/>
      <c r="AR33" s="370"/>
      <c r="AS33" s="370"/>
      <c r="AT33" s="370"/>
      <c r="AU33" s="370"/>
      <c r="AV33" s="370"/>
      <c r="AW33" s="370"/>
      <c r="AX33" s="370"/>
      <c r="AY33" s="370"/>
      <c r="AZ33" s="370"/>
      <c r="BA33" s="370"/>
      <c r="BB33" s="370"/>
      <c r="BC33" s="370"/>
      <c r="BD33" s="206"/>
      <c r="BE33" s="370" t="s">
        <v>193</v>
      </c>
      <c r="BF33" s="370"/>
      <c r="BG33" s="370" t="s">
        <v>194</v>
      </c>
      <c r="BH33" s="370"/>
      <c r="BI33" s="370"/>
      <c r="BJ33" s="370"/>
      <c r="BK33" s="370"/>
      <c r="BL33" s="370"/>
      <c r="BM33" s="370"/>
      <c r="BN33" s="370"/>
      <c r="BO33" s="370"/>
      <c r="BP33" s="370"/>
      <c r="BQ33" s="370"/>
      <c r="BR33" s="370"/>
      <c r="BS33" s="370"/>
      <c r="BT33" s="370"/>
      <c r="BU33" s="370"/>
      <c r="BV33" s="206"/>
      <c r="BW33" s="371" t="s">
        <v>193</v>
      </c>
      <c r="BX33" s="371"/>
      <c r="BY33" s="370" t="s">
        <v>195</v>
      </c>
      <c r="BZ33" s="370"/>
      <c r="CA33" s="370"/>
      <c r="CB33" s="370"/>
      <c r="CC33" s="370"/>
      <c r="CD33" s="370"/>
      <c r="CE33" s="370"/>
      <c r="CF33" s="370"/>
      <c r="CG33" s="370"/>
      <c r="CH33" s="370"/>
      <c r="CI33" s="370"/>
      <c r="CJ33" s="370"/>
      <c r="CK33" s="370"/>
      <c r="CL33" s="370"/>
      <c r="CM33" s="370"/>
      <c r="CN33" s="205"/>
      <c r="CO33" s="371" t="s">
        <v>191</v>
      </c>
      <c r="CP33" s="371"/>
      <c r="CQ33" s="370" t="s">
        <v>196</v>
      </c>
      <c r="CR33" s="370"/>
      <c r="CS33" s="370"/>
      <c r="CT33" s="370"/>
      <c r="CU33" s="370"/>
      <c r="CV33" s="370"/>
      <c r="CW33" s="370"/>
      <c r="CX33" s="370"/>
      <c r="CY33" s="370"/>
      <c r="CZ33" s="370"/>
      <c r="DA33" s="370"/>
      <c r="DB33" s="370"/>
      <c r="DC33" s="370"/>
      <c r="DD33" s="370"/>
      <c r="DE33" s="370"/>
      <c r="DF33" s="205"/>
      <c r="DG33" s="369" t="s">
        <v>197</v>
      </c>
      <c r="DH33" s="369"/>
      <c r="DI33" s="207"/>
    </row>
    <row r="34" spans="1:113" ht="32.25" customHeight="1" x14ac:dyDescent="0.15">
      <c r="A34" s="180"/>
      <c r="B34" s="204"/>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0"/>
      <c r="U34" s="367">
        <f>IF(W34="","",MAX(C34:D43)+1)</f>
        <v>4</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80"/>
      <c r="AM34" s="367">
        <f>IF(AO34="","",MAX(C34:D43,U34:V43)+1)</f>
        <v>10</v>
      </c>
      <c r="AN34" s="367"/>
      <c r="AO34" s="368" t="str">
        <f>IF('各会計、関係団体の財政状況及び健全化判断比率'!B34="","",'各会計、関係団体の財政状況及び健全化判断比率'!B34)</f>
        <v>上水道事業会計</v>
      </c>
      <c r="AP34" s="368"/>
      <c r="AQ34" s="368"/>
      <c r="AR34" s="368"/>
      <c r="AS34" s="368"/>
      <c r="AT34" s="368"/>
      <c r="AU34" s="368"/>
      <c r="AV34" s="368"/>
      <c r="AW34" s="368"/>
      <c r="AX34" s="368"/>
      <c r="AY34" s="368"/>
      <c r="AZ34" s="368"/>
      <c r="BA34" s="368"/>
      <c r="BB34" s="368"/>
      <c r="BC34" s="368"/>
      <c r="BD34" s="180"/>
      <c r="BE34" s="367">
        <f>IF(BG34="","",MAX(C34:D43,U34:V43,AM34:AN43)+1)</f>
        <v>11</v>
      </c>
      <c r="BF34" s="367"/>
      <c r="BG34" s="368" t="str">
        <f>IF('各会計、関係団体の財政状況及び健全化判断比率'!B35="","",'各会計、関係団体の財政状況及び健全化判断比率'!B35)</f>
        <v>簡易水道事業会計</v>
      </c>
      <c r="BH34" s="368"/>
      <c r="BI34" s="368"/>
      <c r="BJ34" s="368"/>
      <c r="BK34" s="368"/>
      <c r="BL34" s="368"/>
      <c r="BM34" s="368"/>
      <c r="BN34" s="368"/>
      <c r="BO34" s="368"/>
      <c r="BP34" s="368"/>
      <c r="BQ34" s="368"/>
      <c r="BR34" s="368"/>
      <c r="BS34" s="368"/>
      <c r="BT34" s="368"/>
      <c r="BU34" s="368"/>
      <c r="BV34" s="180"/>
      <c r="BW34" s="367">
        <f>IF(BY34="","",MAX(C34:D43,U34:V43,AM34:AN43,BE34:BF43)+1)</f>
        <v>16</v>
      </c>
      <c r="BX34" s="367"/>
      <c r="BY34" s="368" t="str">
        <f>IF('各会計、関係団体の財政状況及び健全化判断比率'!B68="","",'各会計、関係団体の財政状況及び健全化判断比率'!B68)</f>
        <v>愛媛県市町総合事務組合（退職手当事業分）</v>
      </c>
      <c r="BZ34" s="368"/>
      <c r="CA34" s="368"/>
      <c r="CB34" s="368"/>
      <c r="CC34" s="368"/>
      <c r="CD34" s="368"/>
      <c r="CE34" s="368"/>
      <c r="CF34" s="368"/>
      <c r="CG34" s="368"/>
      <c r="CH34" s="368"/>
      <c r="CI34" s="368"/>
      <c r="CJ34" s="368"/>
      <c r="CK34" s="368"/>
      <c r="CL34" s="368"/>
      <c r="CM34" s="368"/>
      <c r="CN34" s="180"/>
      <c r="CO34" s="367">
        <f>IF(CQ34="","",MAX(C34:D43,U34:V43,AM34:AN43,BE34:BF43,BW34:BX43)+1)</f>
        <v>25</v>
      </c>
      <c r="CP34" s="367"/>
      <c r="CQ34" s="368" t="str">
        <f>IF('各会計、関係団体の財政状況及び健全化判断比率'!BS7="","",'各会計、関係団体の財政状況及び健全化判断比率'!BS7)</f>
        <v>いわぎ物産センター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7"/>
    </row>
    <row r="35" spans="1:113" ht="32.25" customHeight="1" x14ac:dyDescent="0.15">
      <c r="A35" s="180"/>
      <c r="B35" s="204"/>
      <c r="C35" s="367">
        <f>IF(E35="","",C34+1)</f>
        <v>2</v>
      </c>
      <c r="D35" s="367"/>
      <c r="E35" s="368" t="str">
        <f>IF('各会計、関係団体の財政状況及び健全化判断比率'!B8="","",'各会計、関係団体の財政状況及び健全化判断比率'!B8)</f>
        <v>ＣＡＴＶ事業会計</v>
      </c>
      <c r="F35" s="368"/>
      <c r="G35" s="368"/>
      <c r="H35" s="368"/>
      <c r="I35" s="368"/>
      <c r="J35" s="368"/>
      <c r="K35" s="368"/>
      <c r="L35" s="368"/>
      <c r="M35" s="368"/>
      <c r="N35" s="368"/>
      <c r="O35" s="368"/>
      <c r="P35" s="368"/>
      <c r="Q35" s="368"/>
      <c r="R35" s="368"/>
      <c r="S35" s="368"/>
      <c r="T35" s="180"/>
      <c r="U35" s="367">
        <f>IF(W35="","",U34+1)</f>
        <v>5</v>
      </c>
      <c r="V35" s="367"/>
      <c r="W35" s="368" t="str">
        <f>IF('各会計、関係団体の財政状況及び健全化判断比率'!B29="","",'各会計、関係団体の財政状況及び健全化判断比率'!B29)</f>
        <v>介護保険事業会計</v>
      </c>
      <c r="X35" s="368"/>
      <c r="Y35" s="368"/>
      <c r="Z35" s="368"/>
      <c r="AA35" s="368"/>
      <c r="AB35" s="368"/>
      <c r="AC35" s="368"/>
      <c r="AD35" s="368"/>
      <c r="AE35" s="368"/>
      <c r="AF35" s="368"/>
      <c r="AG35" s="368"/>
      <c r="AH35" s="368"/>
      <c r="AI35" s="368"/>
      <c r="AJ35" s="368"/>
      <c r="AK35" s="368"/>
      <c r="AL35" s="180"/>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0"/>
      <c r="BE35" s="367">
        <f t="shared" ref="BE35:BE43" si="1">IF(BG35="","",BE34+1)</f>
        <v>12</v>
      </c>
      <c r="BF35" s="367"/>
      <c r="BG35" s="368" t="str">
        <f>IF('各会計、関係団体の財政状況及び健全化判断比率'!B36="","",'各会計、関係団体の財政状況及び健全化判断比率'!B36)</f>
        <v>公共下水道事業会計</v>
      </c>
      <c r="BH35" s="368"/>
      <c r="BI35" s="368"/>
      <c r="BJ35" s="368"/>
      <c r="BK35" s="368"/>
      <c r="BL35" s="368"/>
      <c r="BM35" s="368"/>
      <c r="BN35" s="368"/>
      <c r="BO35" s="368"/>
      <c r="BP35" s="368"/>
      <c r="BQ35" s="368"/>
      <c r="BR35" s="368"/>
      <c r="BS35" s="368"/>
      <c r="BT35" s="368"/>
      <c r="BU35" s="368"/>
      <c r="BV35" s="180"/>
      <c r="BW35" s="367">
        <f t="shared" ref="BW35:BW43" si="2">IF(BY35="","",BW34+1)</f>
        <v>17</v>
      </c>
      <c r="BX35" s="367"/>
      <c r="BY35" s="368" t="str">
        <f>IF('各会計、関係団体の財政状況及び健全化判断比率'!B69="","",'各会計、関係団体の財政状況及び健全化判断比率'!B69)</f>
        <v>愛媛県市町総合事務組合（消防補償事業分）</v>
      </c>
      <c r="BZ35" s="368"/>
      <c r="CA35" s="368"/>
      <c r="CB35" s="368"/>
      <c r="CC35" s="368"/>
      <c r="CD35" s="368"/>
      <c r="CE35" s="368"/>
      <c r="CF35" s="368"/>
      <c r="CG35" s="368"/>
      <c r="CH35" s="368"/>
      <c r="CI35" s="368"/>
      <c r="CJ35" s="368"/>
      <c r="CK35" s="368"/>
      <c r="CL35" s="368"/>
      <c r="CM35" s="368"/>
      <c r="CN35" s="180"/>
      <c r="CO35" s="367">
        <f t="shared" ref="CO35:CO43" si="3">IF(CQ35="","",CO34+1)</f>
        <v>26</v>
      </c>
      <c r="CP35" s="367"/>
      <c r="CQ35" s="368" t="str">
        <f>IF('各会計、関係団体の財政状況及び健全化判断比率'!BS8="","",'各会計、関係団体の財政状況及び健全化判断比率'!BS8)</f>
        <v>株式会社いきなスポレク</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7"/>
    </row>
    <row r="36" spans="1:113" ht="32.25" customHeight="1" x14ac:dyDescent="0.15">
      <c r="A36" s="180"/>
      <c r="B36" s="204"/>
      <c r="C36" s="367">
        <f>IF(E36="","",C35+1)</f>
        <v>3</v>
      </c>
      <c r="D36" s="367"/>
      <c r="E36" s="368" t="str">
        <f>IF('各会計、関係団体の財政状況及び健全化判断比率'!B9="","",'各会計、関係団体の財政状況及び健全化判断比率'!B9)</f>
        <v>へき地出張診療所事業会計</v>
      </c>
      <c r="F36" s="368"/>
      <c r="G36" s="368"/>
      <c r="H36" s="368"/>
      <c r="I36" s="368"/>
      <c r="J36" s="368"/>
      <c r="K36" s="368"/>
      <c r="L36" s="368"/>
      <c r="M36" s="368"/>
      <c r="N36" s="368"/>
      <c r="O36" s="368"/>
      <c r="P36" s="368"/>
      <c r="Q36" s="368"/>
      <c r="R36" s="368"/>
      <c r="S36" s="368"/>
      <c r="T36" s="180"/>
      <c r="U36" s="367">
        <f t="shared" ref="U36:U43" si="4">IF(W36="","",U35+1)</f>
        <v>6</v>
      </c>
      <c r="V36" s="367"/>
      <c r="W36" s="368" t="str">
        <f>IF('各会計、関係団体の財政状況及び健全化判断比率'!B30="","",'各会計、関係団体の財政状況及び健全化判断比率'!B30)</f>
        <v>介護サービス事業会計</v>
      </c>
      <c r="X36" s="368"/>
      <c r="Y36" s="368"/>
      <c r="Z36" s="368"/>
      <c r="AA36" s="368"/>
      <c r="AB36" s="368"/>
      <c r="AC36" s="368"/>
      <c r="AD36" s="368"/>
      <c r="AE36" s="368"/>
      <c r="AF36" s="368"/>
      <c r="AG36" s="368"/>
      <c r="AH36" s="368"/>
      <c r="AI36" s="368"/>
      <c r="AJ36" s="368"/>
      <c r="AK36" s="368"/>
      <c r="AL36" s="180"/>
      <c r="AM36" s="367" t="str">
        <f t="shared" si="0"/>
        <v/>
      </c>
      <c r="AN36" s="367"/>
      <c r="AO36" s="368"/>
      <c r="AP36" s="368"/>
      <c r="AQ36" s="368"/>
      <c r="AR36" s="368"/>
      <c r="AS36" s="368"/>
      <c r="AT36" s="368"/>
      <c r="AU36" s="368"/>
      <c r="AV36" s="368"/>
      <c r="AW36" s="368"/>
      <c r="AX36" s="368"/>
      <c r="AY36" s="368"/>
      <c r="AZ36" s="368"/>
      <c r="BA36" s="368"/>
      <c r="BB36" s="368"/>
      <c r="BC36" s="368"/>
      <c r="BD36" s="180"/>
      <c r="BE36" s="367">
        <f t="shared" si="1"/>
        <v>13</v>
      </c>
      <c r="BF36" s="367"/>
      <c r="BG36" s="368" t="str">
        <f>IF('各会計、関係団体の財政状況及び健全化判断比率'!B37="","",'各会計、関係団体の財政状況及び健全化判断比率'!B37)</f>
        <v>農業集落排水事業会計</v>
      </c>
      <c r="BH36" s="368"/>
      <c r="BI36" s="368"/>
      <c r="BJ36" s="368"/>
      <c r="BK36" s="368"/>
      <c r="BL36" s="368"/>
      <c r="BM36" s="368"/>
      <c r="BN36" s="368"/>
      <c r="BO36" s="368"/>
      <c r="BP36" s="368"/>
      <c r="BQ36" s="368"/>
      <c r="BR36" s="368"/>
      <c r="BS36" s="368"/>
      <c r="BT36" s="368"/>
      <c r="BU36" s="368"/>
      <c r="BV36" s="180"/>
      <c r="BW36" s="367">
        <f t="shared" si="2"/>
        <v>18</v>
      </c>
      <c r="BX36" s="367"/>
      <c r="BY36" s="368" t="str">
        <f>IF('各会計、関係団体の財政状況及び健全化判断比率'!B70="","",'各会計、関係団体の財政状況及び健全化判断比率'!B70)</f>
        <v>愛媛県市町総合事務組合（交通災害事業分）</v>
      </c>
      <c r="BZ36" s="368"/>
      <c r="CA36" s="368"/>
      <c r="CB36" s="368"/>
      <c r="CC36" s="368"/>
      <c r="CD36" s="368"/>
      <c r="CE36" s="368"/>
      <c r="CF36" s="368"/>
      <c r="CG36" s="368"/>
      <c r="CH36" s="368"/>
      <c r="CI36" s="368"/>
      <c r="CJ36" s="368"/>
      <c r="CK36" s="368"/>
      <c r="CL36" s="368"/>
      <c r="CM36" s="368"/>
      <c r="CN36" s="180"/>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7"/>
    </row>
    <row r="37" spans="1:113" ht="32.25" customHeight="1" x14ac:dyDescent="0.15">
      <c r="A37" s="180"/>
      <c r="B37" s="204"/>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0"/>
      <c r="U37" s="367">
        <f t="shared" si="4"/>
        <v>7</v>
      </c>
      <c r="V37" s="367"/>
      <c r="W37" s="368" t="str">
        <f>IF('各会計、関係団体の財政状況及び健全化判断比率'!B31="","",'各会計、関係団体の財政状況及び健全化判断比率'!B31)</f>
        <v>国民健康保険診療所事業会計</v>
      </c>
      <c r="X37" s="368"/>
      <c r="Y37" s="368"/>
      <c r="Z37" s="368"/>
      <c r="AA37" s="368"/>
      <c r="AB37" s="368"/>
      <c r="AC37" s="368"/>
      <c r="AD37" s="368"/>
      <c r="AE37" s="368"/>
      <c r="AF37" s="368"/>
      <c r="AG37" s="368"/>
      <c r="AH37" s="368"/>
      <c r="AI37" s="368"/>
      <c r="AJ37" s="368"/>
      <c r="AK37" s="368"/>
      <c r="AL37" s="180"/>
      <c r="AM37" s="367" t="str">
        <f t="shared" si="0"/>
        <v/>
      </c>
      <c r="AN37" s="367"/>
      <c r="AO37" s="368"/>
      <c r="AP37" s="368"/>
      <c r="AQ37" s="368"/>
      <c r="AR37" s="368"/>
      <c r="AS37" s="368"/>
      <c r="AT37" s="368"/>
      <c r="AU37" s="368"/>
      <c r="AV37" s="368"/>
      <c r="AW37" s="368"/>
      <c r="AX37" s="368"/>
      <c r="AY37" s="368"/>
      <c r="AZ37" s="368"/>
      <c r="BA37" s="368"/>
      <c r="BB37" s="368"/>
      <c r="BC37" s="368"/>
      <c r="BD37" s="180"/>
      <c r="BE37" s="367">
        <f t="shared" si="1"/>
        <v>14</v>
      </c>
      <c r="BF37" s="367"/>
      <c r="BG37" s="368" t="str">
        <f>IF('各会計、関係団体の財政状況及び健全化判断比率'!B38="","",'各会計、関係団体の財政状況及び健全化判断比率'!B38)</f>
        <v>浄化槽事業会計</v>
      </c>
      <c r="BH37" s="368"/>
      <c r="BI37" s="368"/>
      <c r="BJ37" s="368"/>
      <c r="BK37" s="368"/>
      <c r="BL37" s="368"/>
      <c r="BM37" s="368"/>
      <c r="BN37" s="368"/>
      <c r="BO37" s="368"/>
      <c r="BP37" s="368"/>
      <c r="BQ37" s="368"/>
      <c r="BR37" s="368"/>
      <c r="BS37" s="368"/>
      <c r="BT37" s="368"/>
      <c r="BU37" s="368"/>
      <c r="BV37" s="180"/>
      <c r="BW37" s="367">
        <f t="shared" si="2"/>
        <v>19</v>
      </c>
      <c r="BX37" s="367"/>
      <c r="BY37" s="368" t="str">
        <f>IF('各会計、関係団体の財政状況及び健全化判断比率'!B71="","",'各会計、関係団体の財政状況及び健全化判断比率'!B71)</f>
        <v>愛媛県市町総合事務組合（自治会館事業分）</v>
      </c>
      <c r="BZ37" s="368"/>
      <c r="CA37" s="368"/>
      <c r="CB37" s="368"/>
      <c r="CC37" s="368"/>
      <c r="CD37" s="368"/>
      <c r="CE37" s="368"/>
      <c r="CF37" s="368"/>
      <c r="CG37" s="368"/>
      <c r="CH37" s="368"/>
      <c r="CI37" s="368"/>
      <c r="CJ37" s="368"/>
      <c r="CK37" s="368"/>
      <c r="CL37" s="368"/>
      <c r="CM37" s="368"/>
      <c r="CN37" s="180"/>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7"/>
    </row>
    <row r="38" spans="1:113" ht="32.25" customHeight="1" x14ac:dyDescent="0.15">
      <c r="A38" s="180"/>
      <c r="B38" s="204"/>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0"/>
      <c r="U38" s="367">
        <f t="shared" si="4"/>
        <v>8</v>
      </c>
      <c r="V38" s="367"/>
      <c r="W38" s="368" t="str">
        <f>IF('各会計、関係団体の財政状況及び健全化判断比率'!B32="","",'各会計、関係団体の財政状況及び健全化判断比率'!B32)</f>
        <v>特別養護老人ホーム事業会計</v>
      </c>
      <c r="X38" s="368"/>
      <c r="Y38" s="368"/>
      <c r="Z38" s="368"/>
      <c r="AA38" s="368"/>
      <c r="AB38" s="368"/>
      <c r="AC38" s="368"/>
      <c r="AD38" s="368"/>
      <c r="AE38" s="368"/>
      <c r="AF38" s="368"/>
      <c r="AG38" s="368"/>
      <c r="AH38" s="368"/>
      <c r="AI38" s="368"/>
      <c r="AJ38" s="368"/>
      <c r="AK38" s="368"/>
      <c r="AL38" s="180"/>
      <c r="AM38" s="367" t="str">
        <f t="shared" si="0"/>
        <v/>
      </c>
      <c r="AN38" s="367"/>
      <c r="AO38" s="368"/>
      <c r="AP38" s="368"/>
      <c r="AQ38" s="368"/>
      <c r="AR38" s="368"/>
      <c r="AS38" s="368"/>
      <c r="AT38" s="368"/>
      <c r="AU38" s="368"/>
      <c r="AV38" s="368"/>
      <c r="AW38" s="368"/>
      <c r="AX38" s="368"/>
      <c r="AY38" s="368"/>
      <c r="AZ38" s="368"/>
      <c r="BA38" s="368"/>
      <c r="BB38" s="368"/>
      <c r="BC38" s="368"/>
      <c r="BD38" s="180"/>
      <c r="BE38" s="367">
        <f t="shared" si="1"/>
        <v>15</v>
      </c>
      <c r="BF38" s="367"/>
      <c r="BG38" s="368" t="str">
        <f>IF('各会計、関係団体の財政状況及び健全化判断比率'!B39="","",'各会計、関係団体の財政状況及び健全化判断比率'!B39)</f>
        <v>船舶事業会計</v>
      </c>
      <c r="BH38" s="368"/>
      <c r="BI38" s="368"/>
      <c r="BJ38" s="368"/>
      <c r="BK38" s="368"/>
      <c r="BL38" s="368"/>
      <c r="BM38" s="368"/>
      <c r="BN38" s="368"/>
      <c r="BO38" s="368"/>
      <c r="BP38" s="368"/>
      <c r="BQ38" s="368"/>
      <c r="BR38" s="368"/>
      <c r="BS38" s="368"/>
      <c r="BT38" s="368"/>
      <c r="BU38" s="368"/>
      <c r="BV38" s="180"/>
      <c r="BW38" s="367">
        <f t="shared" si="2"/>
        <v>20</v>
      </c>
      <c r="BX38" s="367"/>
      <c r="BY38" s="368" t="str">
        <f>IF('各会計、関係団体の財政状況及び健全化判断比率'!B72="","",'各会計、関係団体の財政状況及び健全化判断比率'!B72)</f>
        <v>愛媛県市町総合事務組合（議員公務災害事業分）</v>
      </c>
      <c r="BZ38" s="368"/>
      <c r="CA38" s="368"/>
      <c r="CB38" s="368"/>
      <c r="CC38" s="368"/>
      <c r="CD38" s="368"/>
      <c r="CE38" s="368"/>
      <c r="CF38" s="368"/>
      <c r="CG38" s="368"/>
      <c r="CH38" s="368"/>
      <c r="CI38" s="368"/>
      <c r="CJ38" s="368"/>
      <c r="CK38" s="368"/>
      <c r="CL38" s="368"/>
      <c r="CM38" s="368"/>
      <c r="CN38" s="180"/>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7"/>
    </row>
    <row r="39" spans="1:113" ht="32.25" customHeight="1" x14ac:dyDescent="0.15">
      <c r="A39" s="180"/>
      <c r="B39" s="204"/>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0"/>
      <c r="U39" s="367">
        <f t="shared" si="4"/>
        <v>9</v>
      </c>
      <c r="V39" s="367"/>
      <c r="W39" s="368" t="str">
        <f>IF('各会計、関係団体の財政状況及び健全化判断比率'!B33="","",'各会計、関係団体の財政状況及び健全化判断比率'!B33)</f>
        <v>後期高齢者医療事業会計</v>
      </c>
      <c r="X39" s="368"/>
      <c r="Y39" s="368"/>
      <c r="Z39" s="368"/>
      <c r="AA39" s="368"/>
      <c r="AB39" s="368"/>
      <c r="AC39" s="368"/>
      <c r="AD39" s="368"/>
      <c r="AE39" s="368"/>
      <c r="AF39" s="368"/>
      <c r="AG39" s="368"/>
      <c r="AH39" s="368"/>
      <c r="AI39" s="368"/>
      <c r="AJ39" s="368"/>
      <c r="AK39" s="368"/>
      <c r="AL39" s="180"/>
      <c r="AM39" s="367" t="str">
        <f t="shared" si="0"/>
        <v/>
      </c>
      <c r="AN39" s="367"/>
      <c r="AO39" s="368"/>
      <c r="AP39" s="368"/>
      <c r="AQ39" s="368"/>
      <c r="AR39" s="368"/>
      <c r="AS39" s="368"/>
      <c r="AT39" s="368"/>
      <c r="AU39" s="368"/>
      <c r="AV39" s="368"/>
      <c r="AW39" s="368"/>
      <c r="AX39" s="368"/>
      <c r="AY39" s="368"/>
      <c r="AZ39" s="368"/>
      <c r="BA39" s="368"/>
      <c r="BB39" s="368"/>
      <c r="BC39" s="368"/>
      <c r="BD39" s="180"/>
      <c r="BE39" s="367" t="str">
        <f t="shared" si="1"/>
        <v/>
      </c>
      <c r="BF39" s="367"/>
      <c r="BG39" s="368"/>
      <c r="BH39" s="368"/>
      <c r="BI39" s="368"/>
      <c r="BJ39" s="368"/>
      <c r="BK39" s="368"/>
      <c r="BL39" s="368"/>
      <c r="BM39" s="368"/>
      <c r="BN39" s="368"/>
      <c r="BO39" s="368"/>
      <c r="BP39" s="368"/>
      <c r="BQ39" s="368"/>
      <c r="BR39" s="368"/>
      <c r="BS39" s="368"/>
      <c r="BT39" s="368"/>
      <c r="BU39" s="368"/>
      <c r="BV39" s="180"/>
      <c r="BW39" s="367">
        <f t="shared" si="2"/>
        <v>21</v>
      </c>
      <c r="BX39" s="367"/>
      <c r="BY39" s="368" t="str">
        <f>IF('各会計、関係団体の財政状況及び健全化判断比率'!B73="","",'各会計、関係団体の財政状況及び健全化判断比率'!B73)</f>
        <v>愛媛県市町総合事務組合（共通経費分）</v>
      </c>
      <c r="BZ39" s="368"/>
      <c r="CA39" s="368"/>
      <c r="CB39" s="368"/>
      <c r="CC39" s="368"/>
      <c r="CD39" s="368"/>
      <c r="CE39" s="368"/>
      <c r="CF39" s="368"/>
      <c r="CG39" s="368"/>
      <c r="CH39" s="368"/>
      <c r="CI39" s="368"/>
      <c r="CJ39" s="368"/>
      <c r="CK39" s="368"/>
      <c r="CL39" s="368"/>
      <c r="CM39" s="368"/>
      <c r="CN39" s="180"/>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7"/>
    </row>
    <row r="40" spans="1:113" ht="32.25" customHeight="1" x14ac:dyDescent="0.15">
      <c r="A40" s="180"/>
      <c r="B40" s="204"/>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0"/>
      <c r="U40" s="367" t="str">
        <f t="shared" si="4"/>
        <v/>
      </c>
      <c r="V40" s="367"/>
      <c r="W40" s="368"/>
      <c r="X40" s="368"/>
      <c r="Y40" s="368"/>
      <c r="Z40" s="368"/>
      <c r="AA40" s="368"/>
      <c r="AB40" s="368"/>
      <c r="AC40" s="368"/>
      <c r="AD40" s="368"/>
      <c r="AE40" s="368"/>
      <c r="AF40" s="368"/>
      <c r="AG40" s="368"/>
      <c r="AH40" s="368"/>
      <c r="AI40" s="368"/>
      <c r="AJ40" s="368"/>
      <c r="AK40" s="368"/>
      <c r="AL40" s="180"/>
      <c r="AM40" s="367" t="str">
        <f t="shared" si="0"/>
        <v/>
      </c>
      <c r="AN40" s="367"/>
      <c r="AO40" s="368"/>
      <c r="AP40" s="368"/>
      <c r="AQ40" s="368"/>
      <c r="AR40" s="368"/>
      <c r="AS40" s="368"/>
      <c r="AT40" s="368"/>
      <c r="AU40" s="368"/>
      <c r="AV40" s="368"/>
      <c r="AW40" s="368"/>
      <c r="AX40" s="368"/>
      <c r="AY40" s="368"/>
      <c r="AZ40" s="368"/>
      <c r="BA40" s="368"/>
      <c r="BB40" s="368"/>
      <c r="BC40" s="368"/>
      <c r="BD40" s="180"/>
      <c r="BE40" s="367" t="str">
        <f t="shared" si="1"/>
        <v/>
      </c>
      <c r="BF40" s="367"/>
      <c r="BG40" s="368"/>
      <c r="BH40" s="368"/>
      <c r="BI40" s="368"/>
      <c r="BJ40" s="368"/>
      <c r="BK40" s="368"/>
      <c r="BL40" s="368"/>
      <c r="BM40" s="368"/>
      <c r="BN40" s="368"/>
      <c r="BO40" s="368"/>
      <c r="BP40" s="368"/>
      <c r="BQ40" s="368"/>
      <c r="BR40" s="368"/>
      <c r="BS40" s="368"/>
      <c r="BT40" s="368"/>
      <c r="BU40" s="368"/>
      <c r="BV40" s="180"/>
      <c r="BW40" s="367">
        <f t="shared" si="2"/>
        <v>22</v>
      </c>
      <c r="BX40" s="367"/>
      <c r="BY40" s="368" t="str">
        <f>IF('各会計、関係団体の財政状況及び健全化判断比率'!B74="","",'各会計、関係団体の財政状況及び健全化判断比率'!B74)</f>
        <v>愛媛地方税滞納整理機構</v>
      </c>
      <c r="BZ40" s="368"/>
      <c r="CA40" s="368"/>
      <c r="CB40" s="368"/>
      <c r="CC40" s="368"/>
      <c r="CD40" s="368"/>
      <c r="CE40" s="368"/>
      <c r="CF40" s="368"/>
      <c r="CG40" s="368"/>
      <c r="CH40" s="368"/>
      <c r="CI40" s="368"/>
      <c r="CJ40" s="368"/>
      <c r="CK40" s="368"/>
      <c r="CL40" s="368"/>
      <c r="CM40" s="368"/>
      <c r="CN40" s="180"/>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7"/>
    </row>
    <row r="41" spans="1:113" ht="32.25" customHeight="1" x14ac:dyDescent="0.15">
      <c r="A41" s="180"/>
      <c r="B41" s="204"/>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0"/>
      <c r="U41" s="367" t="str">
        <f t="shared" si="4"/>
        <v/>
      </c>
      <c r="V41" s="367"/>
      <c r="W41" s="368"/>
      <c r="X41" s="368"/>
      <c r="Y41" s="368"/>
      <c r="Z41" s="368"/>
      <c r="AA41" s="368"/>
      <c r="AB41" s="368"/>
      <c r="AC41" s="368"/>
      <c r="AD41" s="368"/>
      <c r="AE41" s="368"/>
      <c r="AF41" s="368"/>
      <c r="AG41" s="368"/>
      <c r="AH41" s="368"/>
      <c r="AI41" s="368"/>
      <c r="AJ41" s="368"/>
      <c r="AK41" s="368"/>
      <c r="AL41" s="180"/>
      <c r="AM41" s="367" t="str">
        <f t="shared" si="0"/>
        <v/>
      </c>
      <c r="AN41" s="367"/>
      <c r="AO41" s="368"/>
      <c r="AP41" s="368"/>
      <c r="AQ41" s="368"/>
      <c r="AR41" s="368"/>
      <c r="AS41" s="368"/>
      <c r="AT41" s="368"/>
      <c r="AU41" s="368"/>
      <c r="AV41" s="368"/>
      <c r="AW41" s="368"/>
      <c r="AX41" s="368"/>
      <c r="AY41" s="368"/>
      <c r="AZ41" s="368"/>
      <c r="BA41" s="368"/>
      <c r="BB41" s="368"/>
      <c r="BC41" s="368"/>
      <c r="BD41" s="180"/>
      <c r="BE41" s="367" t="str">
        <f t="shared" si="1"/>
        <v/>
      </c>
      <c r="BF41" s="367"/>
      <c r="BG41" s="368"/>
      <c r="BH41" s="368"/>
      <c r="BI41" s="368"/>
      <c r="BJ41" s="368"/>
      <c r="BK41" s="368"/>
      <c r="BL41" s="368"/>
      <c r="BM41" s="368"/>
      <c r="BN41" s="368"/>
      <c r="BO41" s="368"/>
      <c r="BP41" s="368"/>
      <c r="BQ41" s="368"/>
      <c r="BR41" s="368"/>
      <c r="BS41" s="368"/>
      <c r="BT41" s="368"/>
      <c r="BU41" s="368"/>
      <c r="BV41" s="180"/>
      <c r="BW41" s="367">
        <f t="shared" si="2"/>
        <v>23</v>
      </c>
      <c r="BX41" s="367"/>
      <c r="BY41" s="368" t="str">
        <f>IF('各会計、関係団体の財政状況及び健全化判断比率'!B75="","",'各会計、関係団体の財政状況及び健全化判断比率'!B75)</f>
        <v>愛媛県後期高齢者医療広域連合（一般会計）</v>
      </c>
      <c r="BZ41" s="368"/>
      <c r="CA41" s="368"/>
      <c r="CB41" s="368"/>
      <c r="CC41" s="368"/>
      <c r="CD41" s="368"/>
      <c r="CE41" s="368"/>
      <c r="CF41" s="368"/>
      <c r="CG41" s="368"/>
      <c r="CH41" s="368"/>
      <c r="CI41" s="368"/>
      <c r="CJ41" s="368"/>
      <c r="CK41" s="368"/>
      <c r="CL41" s="368"/>
      <c r="CM41" s="368"/>
      <c r="CN41" s="180"/>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7"/>
    </row>
    <row r="42" spans="1:113" ht="32.25" customHeight="1" x14ac:dyDescent="0.15">
      <c r="B42" s="204"/>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0"/>
      <c r="U42" s="367" t="str">
        <f t="shared" si="4"/>
        <v/>
      </c>
      <c r="V42" s="367"/>
      <c r="W42" s="368"/>
      <c r="X42" s="368"/>
      <c r="Y42" s="368"/>
      <c r="Z42" s="368"/>
      <c r="AA42" s="368"/>
      <c r="AB42" s="368"/>
      <c r="AC42" s="368"/>
      <c r="AD42" s="368"/>
      <c r="AE42" s="368"/>
      <c r="AF42" s="368"/>
      <c r="AG42" s="368"/>
      <c r="AH42" s="368"/>
      <c r="AI42" s="368"/>
      <c r="AJ42" s="368"/>
      <c r="AK42" s="368"/>
      <c r="AL42" s="180"/>
      <c r="AM42" s="367" t="str">
        <f t="shared" si="0"/>
        <v/>
      </c>
      <c r="AN42" s="367"/>
      <c r="AO42" s="368"/>
      <c r="AP42" s="368"/>
      <c r="AQ42" s="368"/>
      <c r="AR42" s="368"/>
      <c r="AS42" s="368"/>
      <c r="AT42" s="368"/>
      <c r="AU42" s="368"/>
      <c r="AV42" s="368"/>
      <c r="AW42" s="368"/>
      <c r="AX42" s="368"/>
      <c r="AY42" s="368"/>
      <c r="AZ42" s="368"/>
      <c r="BA42" s="368"/>
      <c r="BB42" s="368"/>
      <c r="BC42" s="368"/>
      <c r="BD42" s="180"/>
      <c r="BE42" s="367" t="str">
        <f t="shared" si="1"/>
        <v/>
      </c>
      <c r="BF42" s="367"/>
      <c r="BG42" s="368"/>
      <c r="BH42" s="368"/>
      <c r="BI42" s="368"/>
      <c r="BJ42" s="368"/>
      <c r="BK42" s="368"/>
      <c r="BL42" s="368"/>
      <c r="BM42" s="368"/>
      <c r="BN42" s="368"/>
      <c r="BO42" s="368"/>
      <c r="BP42" s="368"/>
      <c r="BQ42" s="368"/>
      <c r="BR42" s="368"/>
      <c r="BS42" s="368"/>
      <c r="BT42" s="368"/>
      <c r="BU42" s="368"/>
      <c r="BV42" s="180"/>
      <c r="BW42" s="367">
        <f t="shared" si="2"/>
        <v>24</v>
      </c>
      <c r="BX42" s="367"/>
      <c r="BY42" s="368" t="str">
        <f>IF('各会計、関係団体の財政状況及び健全化判断比率'!B76="","",'各会計、関係団体の財政状況及び健全化判断比率'!B76)</f>
        <v>愛媛県後期高齢者医療広域連合（後期高齢者医療特別会計）</v>
      </c>
      <c r="BZ42" s="368"/>
      <c r="CA42" s="368"/>
      <c r="CB42" s="368"/>
      <c r="CC42" s="368"/>
      <c r="CD42" s="368"/>
      <c r="CE42" s="368"/>
      <c r="CF42" s="368"/>
      <c r="CG42" s="368"/>
      <c r="CH42" s="368"/>
      <c r="CI42" s="368"/>
      <c r="CJ42" s="368"/>
      <c r="CK42" s="368"/>
      <c r="CL42" s="368"/>
      <c r="CM42" s="368"/>
      <c r="CN42" s="180"/>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7"/>
    </row>
    <row r="43" spans="1:113" ht="32.25" customHeight="1" x14ac:dyDescent="0.15">
      <c r="B43" s="204"/>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0"/>
      <c r="U43" s="367" t="str">
        <f t="shared" si="4"/>
        <v/>
      </c>
      <c r="V43" s="367"/>
      <c r="W43" s="368"/>
      <c r="X43" s="368"/>
      <c r="Y43" s="368"/>
      <c r="Z43" s="368"/>
      <c r="AA43" s="368"/>
      <c r="AB43" s="368"/>
      <c r="AC43" s="368"/>
      <c r="AD43" s="368"/>
      <c r="AE43" s="368"/>
      <c r="AF43" s="368"/>
      <c r="AG43" s="368"/>
      <c r="AH43" s="368"/>
      <c r="AI43" s="368"/>
      <c r="AJ43" s="368"/>
      <c r="AK43" s="368"/>
      <c r="AL43" s="180"/>
      <c r="AM43" s="367" t="str">
        <f t="shared" si="0"/>
        <v/>
      </c>
      <c r="AN43" s="367"/>
      <c r="AO43" s="368"/>
      <c r="AP43" s="368"/>
      <c r="AQ43" s="368"/>
      <c r="AR43" s="368"/>
      <c r="AS43" s="368"/>
      <c r="AT43" s="368"/>
      <c r="AU43" s="368"/>
      <c r="AV43" s="368"/>
      <c r="AW43" s="368"/>
      <c r="AX43" s="368"/>
      <c r="AY43" s="368"/>
      <c r="AZ43" s="368"/>
      <c r="BA43" s="368"/>
      <c r="BB43" s="368"/>
      <c r="BC43" s="368"/>
      <c r="BD43" s="180"/>
      <c r="BE43" s="367" t="str">
        <f t="shared" si="1"/>
        <v/>
      </c>
      <c r="BF43" s="367"/>
      <c r="BG43" s="368"/>
      <c r="BH43" s="368"/>
      <c r="BI43" s="368"/>
      <c r="BJ43" s="368"/>
      <c r="BK43" s="368"/>
      <c r="BL43" s="368"/>
      <c r="BM43" s="368"/>
      <c r="BN43" s="368"/>
      <c r="BO43" s="368"/>
      <c r="BP43" s="368"/>
      <c r="BQ43" s="368"/>
      <c r="BR43" s="368"/>
      <c r="BS43" s="368"/>
      <c r="BT43" s="368"/>
      <c r="BU43" s="368"/>
      <c r="BV43" s="180"/>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0"/>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7"/>
    </row>
    <row r="44" spans="1:113" ht="13.5" customHeight="1" thickBot="1" x14ac:dyDescent="0.2">
      <c r="B44" s="208"/>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209"/>
      <c r="BA44" s="209"/>
      <c r="BB44" s="209"/>
      <c r="BC44" s="209"/>
      <c r="BD44" s="209"/>
      <c r="BE44" s="209"/>
      <c r="BF44" s="209"/>
      <c r="BG44" s="209"/>
      <c r="BH44" s="209"/>
      <c r="BI44" s="209"/>
      <c r="BJ44" s="209"/>
      <c r="BK44" s="209"/>
      <c r="BL44" s="209"/>
      <c r="BM44" s="209"/>
      <c r="BN44" s="209"/>
      <c r="BO44" s="209"/>
      <c r="BP44" s="209"/>
      <c r="BQ44" s="209"/>
      <c r="BR44" s="209"/>
      <c r="BS44" s="209"/>
      <c r="BT44" s="209"/>
      <c r="BU44" s="209"/>
      <c r="BV44" s="209"/>
      <c r="BW44" s="209"/>
      <c r="BX44" s="209"/>
      <c r="BY44" s="209"/>
      <c r="BZ44" s="209"/>
      <c r="CA44" s="209"/>
      <c r="CB44" s="209"/>
      <c r="CC44" s="209"/>
      <c r="CD44" s="209"/>
      <c r="CE44" s="209"/>
      <c r="CF44" s="209"/>
      <c r="CG44" s="209"/>
      <c r="CH44" s="209"/>
      <c r="CI44" s="209"/>
      <c r="CJ44" s="209"/>
      <c r="CK44" s="209"/>
      <c r="CL44" s="209"/>
      <c r="CM44" s="209"/>
      <c r="CN44" s="209"/>
      <c r="CO44" s="209"/>
      <c r="CP44" s="209"/>
      <c r="CQ44" s="209"/>
      <c r="CR44" s="209"/>
      <c r="CS44" s="209"/>
      <c r="CT44" s="209"/>
      <c r="CU44" s="209"/>
      <c r="CV44" s="209"/>
      <c r="CW44" s="209"/>
      <c r="CX44" s="209"/>
      <c r="CY44" s="209"/>
      <c r="CZ44" s="209"/>
      <c r="DA44" s="209"/>
      <c r="DB44" s="209"/>
      <c r="DC44" s="209"/>
      <c r="DD44" s="209"/>
      <c r="DE44" s="209"/>
      <c r="DF44" s="209"/>
      <c r="DG44" s="209"/>
      <c r="DH44" s="209"/>
      <c r="DI44" s="210"/>
    </row>
    <row r="45" spans="1:113" x14ac:dyDescent="0.15"/>
    <row r="46" spans="1:113" x14ac:dyDescent="0.15">
      <c r="B46" s="211" t="s">
        <v>198</v>
      </c>
      <c r="E46" s="364" t="s">
        <v>199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203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SiMLXJJWjgW3G86fm1s0b18WsajTMl3IWTnVQMKeHi3YSxGxbQcHDVWaZ28VJvTPtNRi4edgJCpeYxCbkeX3Yg==" saltValue="7moWMOjUWpBSE7EEuW/47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154" t="s">
        <v>548</v>
      </c>
      <c r="D34" s="1154"/>
      <c r="E34" s="1155"/>
      <c r="F34" s="32">
        <v>13.12</v>
      </c>
      <c r="G34" s="33">
        <v>12.48</v>
      </c>
      <c r="H34" s="33">
        <v>12.52</v>
      </c>
      <c r="I34" s="33">
        <v>13.36</v>
      </c>
      <c r="J34" s="34">
        <v>15.79</v>
      </c>
      <c r="K34" s="22"/>
      <c r="L34" s="22"/>
      <c r="M34" s="22"/>
      <c r="N34" s="22"/>
      <c r="O34" s="22"/>
      <c r="P34" s="22"/>
    </row>
    <row r="35" spans="1:16" ht="39" customHeight="1" x14ac:dyDescent="0.15">
      <c r="A35" s="22"/>
      <c r="B35" s="35"/>
      <c r="C35" s="1148" t="s">
        <v>549</v>
      </c>
      <c r="D35" s="1149"/>
      <c r="E35" s="1150"/>
      <c r="F35" s="36">
        <v>1.96</v>
      </c>
      <c r="G35" s="37">
        <v>1.75</v>
      </c>
      <c r="H35" s="37">
        <v>1.08</v>
      </c>
      <c r="I35" s="37">
        <v>3.05</v>
      </c>
      <c r="J35" s="38">
        <v>1.74</v>
      </c>
      <c r="K35" s="22"/>
      <c r="L35" s="22"/>
      <c r="M35" s="22"/>
      <c r="N35" s="22"/>
      <c r="O35" s="22"/>
      <c r="P35" s="22"/>
    </row>
    <row r="36" spans="1:16" ht="39" customHeight="1" x14ac:dyDescent="0.15">
      <c r="A36" s="22"/>
      <c r="B36" s="35"/>
      <c r="C36" s="1148" t="s">
        <v>550</v>
      </c>
      <c r="D36" s="1149"/>
      <c r="E36" s="1150"/>
      <c r="F36" s="36">
        <v>2.72</v>
      </c>
      <c r="G36" s="37">
        <v>1.89</v>
      </c>
      <c r="H36" s="37">
        <v>1.27</v>
      </c>
      <c r="I36" s="37">
        <v>1.39</v>
      </c>
      <c r="J36" s="38">
        <v>0.96</v>
      </c>
      <c r="K36" s="22"/>
      <c r="L36" s="22"/>
      <c r="M36" s="22"/>
      <c r="N36" s="22"/>
      <c r="O36" s="22"/>
      <c r="P36" s="22"/>
    </row>
    <row r="37" spans="1:16" ht="39" customHeight="1" x14ac:dyDescent="0.15">
      <c r="A37" s="22"/>
      <c r="B37" s="35"/>
      <c r="C37" s="1148" t="s">
        <v>551</v>
      </c>
      <c r="D37" s="1149"/>
      <c r="E37" s="1150"/>
      <c r="F37" s="36">
        <v>0.09</v>
      </c>
      <c r="G37" s="37">
        <v>0.17</v>
      </c>
      <c r="H37" s="37">
        <v>0.4</v>
      </c>
      <c r="I37" s="37">
        <v>0.25</v>
      </c>
      <c r="J37" s="38">
        <v>0.43</v>
      </c>
      <c r="K37" s="22"/>
      <c r="L37" s="22"/>
      <c r="M37" s="22"/>
      <c r="N37" s="22"/>
      <c r="O37" s="22"/>
      <c r="P37" s="22"/>
    </row>
    <row r="38" spans="1:16" ht="39" customHeight="1" x14ac:dyDescent="0.15">
      <c r="A38" s="22"/>
      <c r="B38" s="35"/>
      <c r="C38" s="1148" t="s">
        <v>552</v>
      </c>
      <c r="D38" s="1149"/>
      <c r="E38" s="1150"/>
      <c r="F38" s="36">
        <v>0.6</v>
      </c>
      <c r="G38" s="37">
        <v>0.48</v>
      </c>
      <c r="H38" s="37">
        <v>0.41</v>
      </c>
      <c r="I38" s="37">
        <v>0.26</v>
      </c>
      <c r="J38" s="38">
        <v>0.36</v>
      </c>
      <c r="K38" s="22"/>
      <c r="L38" s="22"/>
      <c r="M38" s="22"/>
      <c r="N38" s="22"/>
      <c r="O38" s="22"/>
      <c r="P38" s="22"/>
    </row>
    <row r="39" spans="1:16" ht="39" customHeight="1" x14ac:dyDescent="0.15">
      <c r="A39" s="22"/>
      <c r="B39" s="35"/>
      <c r="C39" s="1148" t="s">
        <v>553</v>
      </c>
      <c r="D39" s="1149"/>
      <c r="E39" s="1150"/>
      <c r="F39" s="36">
        <v>0.06</v>
      </c>
      <c r="G39" s="37">
        <v>0.05</v>
      </c>
      <c r="H39" s="37">
        <v>0.05</v>
      </c>
      <c r="I39" s="37">
        <v>0.04</v>
      </c>
      <c r="J39" s="38">
        <v>0.05</v>
      </c>
      <c r="K39" s="22"/>
      <c r="L39" s="22"/>
      <c r="M39" s="22"/>
      <c r="N39" s="22"/>
      <c r="O39" s="22"/>
      <c r="P39" s="22"/>
    </row>
    <row r="40" spans="1:16" ht="39" customHeight="1" x14ac:dyDescent="0.15">
      <c r="A40" s="22"/>
      <c r="B40" s="35"/>
      <c r="C40" s="1148" t="s">
        <v>554</v>
      </c>
      <c r="D40" s="1149"/>
      <c r="E40" s="1150"/>
      <c r="F40" s="36">
        <v>0.02</v>
      </c>
      <c r="G40" s="37">
        <v>0.02</v>
      </c>
      <c r="H40" s="37">
        <v>0.02</v>
      </c>
      <c r="I40" s="37">
        <v>0.02</v>
      </c>
      <c r="J40" s="38">
        <v>0.02</v>
      </c>
      <c r="K40" s="22"/>
      <c r="L40" s="22"/>
      <c r="M40" s="22"/>
      <c r="N40" s="22"/>
      <c r="O40" s="22"/>
      <c r="P40" s="22"/>
    </row>
    <row r="41" spans="1:16" ht="39" customHeight="1" x14ac:dyDescent="0.15">
      <c r="A41" s="22"/>
      <c r="B41" s="35"/>
      <c r="C41" s="1148" t="s">
        <v>555</v>
      </c>
      <c r="D41" s="1149"/>
      <c r="E41" s="1150"/>
      <c r="F41" s="36">
        <v>0.02</v>
      </c>
      <c r="G41" s="37">
        <v>0.02</v>
      </c>
      <c r="H41" s="37">
        <v>0.21</v>
      </c>
      <c r="I41" s="37">
        <v>0.03</v>
      </c>
      <c r="J41" s="38">
        <v>0.02</v>
      </c>
      <c r="K41" s="22"/>
      <c r="L41" s="22"/>
      <c r="M41" s="22"/>
      <c r="N41" s="22"/>
      <c r="O41" s="22"/>
      <c r="P41" s="22"/>
    </row>
    <row r="42" spans="1:16" ht="39" customHeight="1" x14ac:dyDescent="0.15">
      <c r="A42" s="22"/>
      <c r="B42" s="39"/>
      <c r="C42" s="1148" t="s">
        <v>556</v>
      </c>
      <c r="D42" s="1149"/>
      <c r="E42" s="1150"/>
      <c r="F42" s="36" t="s">
        <v>500</v>
      </c>
      <c r="G42" s="37" t="s">
        <v>500</v>
      </c>
      <c r="H42" s="37" t="s">
        <v>500</v>
      </c>
      <c r="I42" s="37" t="s">
        <v>500</v>
      </c>
      <c r="J42" s="38" t="s">
        <v>500</v>
      </c>
      <c r="K42" s="22"/>
      <c r="L42" s="22"/>
      <c r="M42" s="22"/>
      <c r="N42" s="22"/>
      <c r="O42" s="22"/>
      <c r="P42" s="22"/>
    </row>
    <row r="43" spans="1:16" ht="39" customHeight="1" thickBot="1" x14ac:dyDescent="0.2">
      <c r="A43" s="22"/>
      <c r="B43" s="40"/>
      <c r="C43" s="1151" t="s">
        <v>557</v>
      </c>
      <c r="D43" s="1152"/>
      <c r="E43" s="1153"/>
      <c r="F43" s="41">
        <v>0.15</v>
      </c>
      <c r="G43" s="42">
        <v>0.12</v>
      </c>
      <c r="H43" s="42">
        <v>0.3</v>
      </c>
      <c r="I43" s="42">
        <v>0.1</v>
      </c>
      <c r="J43" s="43">
        <v>0.09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MXzk6qxWJaZiP8C9wl4r7L6Cn2W+kRXR97EfPG6kXQkSkSshsZIM0YLde6IwiO1JTEgktgaSslMjQk/7lH4g==" saltValue="UHXCo2hwubtrP5LceKdi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179" t="s">
        <v>10</v>
      </c>
      <c r="C45" s="1180"/>
      <c r="D45" s="58"/>
      <c r="E45" s="1185" t="s">
        <v>11</v>
      </c>
      <c r="F45" s="1185"/>
      <c r="G45" s="1185"/>
      <c r="H45" s="1185"/>
      <c r="I45" s="1185"/>
      <c r="J45" s="1186"/>
      <c r="K45" s="59">
        <v>1260</v>
      </c>
      <c r="L45" s="60">
        <v>1287</v>
      </c>
      <c r="M45" s="60">
        <v>1235</v>
      </c>
      <c r="N45" s="60">
        <v>1173</v>
      </c>
      <c r="O45" s="61">
        <v>1188</v>
      </c>
      <c r="P45" s="48"/>
      <c r="Q45" s="48"/>
      <c r="R45" s="48"/>
      <c r="S45" s="48"/>
      <c r="T45" s="48"/>
      <c r="U45" s="48"/>
    </row>
    <row r="46" spans="1:21" ht="30.75" customHeight="1" x14ac:dyDescent="0.15">
      <c r="A46" s="48"/>
      <c r="B46" s="1181"/>
      <c r="C46" s="1182"/>
      <c r="D46" s="62"/>
      <c r="E46" s="1158" t="s">
        <v>12</v>
      </c>
      <c r="F46" s="1158"/>
      <c r="G46" s="1158"/>
      <c r="H46" s="1158"/>
      <c r="I46" s="1158"/>
      <c r="J46" s="1159"/>
      <c r="K46" s="63" t="s">
        <v>500</v>
      </c>
      <c r="L46" s="64" t="s">
        <v>500</v>
      </c>
      <c r="M46" s="64" t="s">
        <v>500</v>
      </c>
      <c r="N46" s="64" t="s">
        <v>500</v>
      </c>
      <c r="O46" s="65" t="s">
        <v>500</v>
      </c>
      <c r="P46" s="48"/>
      <c r="Q46" s="48"/>
      <c r="R46" s="48"/>
      <c r="S46" s="48"/>
      <c r="T46" s="48"/>
      <c r="U46" s="48"/>
    </row>
    <row r="47" spans="1:21" ht="30.75" customHeight="1" x14ac:dyDescent="0.15">
      <c r="A47" s="48"/>
      <c r="B47" s="1181"/>
      <c r="C47" s="1182"/>
      <c r="D47" s="62"/>
      <c r="E47" s="1158" t="s">
        <v>13</v>
      </c>
      <c r="F47" s="1158"/>
      <c r="G47" s="1158"/>
      <c r="H47" s="1158"/>
      <c r="I47" s="1158"/>
      <c r="J47" s="1159"/>
      <c r="K47" s="63" t="s">
        <v>500</v>
      </c>
      <c r="L47" s="64" t="s">
        <v>500</v>
      </c>
      <c r="M47" s="64" t="s">
        <v>500</v>
      </c>
      <c r="N47" s="64" t="s">
        <v>500</v>
      </c>
      <c r="O47" s="65" t="s">
        <v>500</v>
      </c>
      <c r="P47" s="48"/>
      <c r="Q47" s="48"/>
      <c r="R47" s="48"/>
      <c r="S47" s="48"/>
      <c r="T47" s="48"/>
      <c r="U47" s="48"/>
    </row>
    <row r="48" spans="1:21" ht="30.75" customHeight="1" x14ac:dyDescent="0.15">
      <c r="A48" s="48"/>
      <c r="B48" s="1181"/>
      <c r="C48" s="1182"/>
      <c r="D48" s="62"/>
      <c r="E48" s="1158" t="s">
        <v>14</v>
      </c>
      <c r="F48" s="1158"/>
      <c r="G48" s="1158"/>
      <c r="H48" s="1158"/>
      <c r="I48" s="1158"/>
      <c r="J48" s="1159"/>
      <c r="K48" s="63">
        <v>250</v>
      </c>
      <c r="L48" s="64">
        <v>256</v>
      </c>
      <c r="M48" s="64">
        <v>255</v>
      </c>
      <c r="N48" s="64">
        <v>265</v>
      </c>
      <c r="O48" s="65">
        <v>248</v>
      </c>
      <c r="P48" s="48"/>
      <c r="Q48" s="48"/>
      <c r="R48" s="48"/>
      <c r="S48" s="48"/>
      <c r="T48" s="48"/>
      <c r="U48" s="48"/>
    </row>
    <row r="49" spans="1:21" ht="30.75" customHeight="1" x14ac:dyDescent="0.15">
      <c r="A49" s="48"/>
      <c r="B49" s="1181"/>
      <c r="C49" s="1182"/>
      <c r="D49" s="62"/>
      <c r="E49" s="1158" t="s">
        <v>15</v>
      </c>
      <c r="F49" s="1158"/>
      <c r="G49" s="1158"/>
      <c r="H49" s="1158"/>
      <c r="I49" s="1158"/>
      <c r="J49" s="1159"/>
      <c r="K49" s="63" t="s">
        <v>500</v>
      </c>
      <c r="L49" s="64" t="s">
        <v>500</v>
      </c>
      <c r="M49" s="64" t="s">
        <v>500</v>
      </c>
      <c r="N49" s="64" t="s">
        <v>500</v>
      </c>
      <c r="O49" s="65" t="s">
        <v>500</v>
      </c>
      <c r="P49" s="48"/>
      <c r="Q49" s="48"/>
      <c r="R49" s="48"/>
      <c r="S49" s="48"/>
      <c r="T49" s="48"/>
      <c r="U49" s="48"/>
    </row>
    <row r="50" spans="1:21" ht="30.75" customHeight="1" x14ac:dyDescent="0.15">
      <c r="A50" s="48"/>
      <c r="B50" s="1181"/>
      <c r="C50" s="1182"/>
      <c r="D50" s="62"/>
      <c r="E50" s="1158" t="s">
        <v>16</v>
      </c>
      <c r="F50" s="1158"/>
      <c r="G50" s="1158"/>
      <c r="H50" s="1158"/>
      <c r="I50" s="1158"/>
      <c r="J50" s="1159"/>
      <c r="K50" s="63" t="s">
        <v>500</v>
      </c>
      <c r="L50" s="64" t="s">
        <v>500</v>
      </c>
      <c r="M50" s="64" t="s">
        <v>500</v>
      </c>
      <c r="N50" s="64" t="s">
        <v>500</v>
      </c>
      <c r="O50" s="65" t="s">
        <v>500</v>
      </c>
      <c r="P50" s="48"/>
      <c r="Q50" s="48"/>
      <c r="R50" s="48"/>
      <c r="S50" s="48"/>
      <c r="T50" s="48"/>
      <c r="U50" s="48"/>
    </row>
    <row r="51" spans="1:21" ht="30.75" customHeight="1" x14ac:dyDescent="0.15">
      <c r="A51" s="48"/>
      <c r="B51" s="1183"/>
      <c r="C51" s="1184"/>
      <c r="D51" s="66"/>
      <c r="E51" s="1158" t="s">
        <v>17</v>
      </c>
      <c r="F51" s="1158"/>
      <c r="G51" s="1158"/>
      <c r="H51" s="1158"/>
      <c r="I51" s="1158"/>
      <c r="J51" s="1159"/>
      <c r="K51" s="63" t="s">
        <v>500</v>
      </c>
      <c r="L51" s="64" t="s">
        <v>500</v>
      </c>
      <c r="M51" s="64" t="s">
        <v>500</v>
      </c>
      <c r="N51" s="64" t="s">
        <v>500</v>
      </c>
      <c r="O51" s="65" t="s">
        <v>500</v>
      </c>
      <c r="P51" s="48"/>
      <c r="Q51" s="48"/>
      <c r="R51" s="48"/>
      <c r="S51" s="48"/>
      <c r="T51" s="48"/>
      <c r="U51" s="48"/>
    </row>
    <row r="52" spans="1:21" ht="30.75" customHeight="1" x14ac:dyDescent="0.15">
      <c r="A52" s="48"/>
      <c r="B52" s="1156" t="s">
        <v>18</v>
      </c>
      <c r="C52" s="1157"/>
      <c r="D52" s="66"/>
      <c r="E52" s="1158" t="s">
        <v>19</v>
      </c>
      <c r="F52" s="1158"/>
      <c r="G52" s="1158"/>
      <c r="H52" s="1158"/>
      <c r="I52" s="1158"/>
      <c r="J52" s="1159"/>
      <c r="K52" s="63">
        <v>1134</v>
      </c>
      <c r="L52" s="64">
        <v>1133</v>
      </c>
      <c r="M52" s="64">
        <v>1077</v>
      </c>
      <c r="N52" s="64">
        <v>1021</v>
      </c>
      <c r="O52" s="65">
        <v>977</v>
      </c>
      <c r="P52" s="48"/>
      <c r="Q52" s="48"/>
      <c r="R52" s="48"/>
      <c r="S52" s="48"/>
      <c r="T52" s="48"/>
      <c r="U52" s="48"/>
    </row>
    <row r="53" spans="1:21" ht="30.75" customHeight="1" thickBot="1" x14ac:dyDescent="0.2">
      <c r="A53" s="48"/>
      <c r="B53" s="1160" t="s">
        <v>20</v>
      </c>
      <c r="C53" s="1161"/>
      <c r="D53" s="67"/>
      <c r="E53" s="1162" t="s">
        <v>21</v>
      </c>
      <c r="F53" s="1162"/>
      <c r="G53" s="1162"/>
      <c r="H53" s="1162"/>
      <c r="I53" s="1162"/>
      <c r="J53" s="1163"/>
      <c r="K53" s="68">
        <v>376</v>
      </c>
      <c r="L53" s="69">
        <v>410</v>
      </c>
      <c r="M53" s="69">
        <v>413</v>
      </c>
      <c r="N53" s="69">
        <v>417</v>
      </c>
      <c r="O53" s="70">
        <v>459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558</v>
      </c>
      <c r="P56" s="48"/>
      <c r="Q56" s="48"/>
      <c r="R56" s="48"/>
      <c r="S56" s="48"/>
      <c r="T56" s="48"/>
      <c r="U56" s="48"/>
    </row>
    <row r="57" spans="1:21" ht="31.5" customHeight="1" thickBot="1" x14ac:dyDescent="0.2">
      <c r="A57" s="48"/>
      <c r="B57" s="76"/>
      <c r="C57" s="77"/>
      <c r="D57" s="77"/>
      <c r="E57" s="78"/>
      <c r="F57" s="78"/>
      <c r="G57" s="78"/>
      <c r="H57" s="78"/>
      <c r="I57" s="78"/>
      <c r="J57" s="79" t="s">
        <v>2</v>
      </c>
      <c r="K57" s="80" t="s">
        <v>559</v>
      </c>
      <c r="L57" s="81" t="s">
        <v>560</v>
      </c>
      <c r="M57" s="81" t="s">
        <v>561</v>
      </c>
      <c r="N57" s="81" t="s">
        <v>562</v>
      </c>
      <c r="O57" s="82" t="s">
        <v>563</v>
      </c>
      <c r="P57" s="48"/>
      <c r="Q57" s="48"/>
      <c r="R57" s="48"/>
      <c r="S57" s="48"/>
      <c r="T57" s="48"/>
      <c r="U57" s="48"/>
    </row>
    <row r="58" spans="1:21" ht="31.5" customHeight="1" x14ac:dyDescent="0.15">
      <c r="B58" s="1164" t="s">
        <v>25</v>
      </c>
      <c r="C58" s="1165"/>
      <c r="D58" s="1170" t="s">
        <v>26</v>
      </c>
      <c r="E58" s="1171"/>
      <c r="F58" s="1171"/>
      <c r="G58" s="1171"/>
      <c r="H58" s="1171"/>
      <c r="I58" s="1171"/>
      <c r="J58" s="1172"/>
      <c r="K58" s="83" t="s">
        <v>565</v>
      </c>
      <c r="L58" s="84" t="s">
        <v>565</v>
      </c>
      <c r="M58" s="84" t="s">
        <v>565</v>
      </c>
      <c r="N58" s="84" t="s">
        <v>565</v>
      </c>
      <c r="O58" s="85" t="s">
        <v>565</v>
      </c>
    </row>
    <row r="59" spans="1:21" ht="31.5" customHeight="1" x14ac:dyDescent="0.15">
      <c r="B59" s="1166"/>
      <c r="C59" s="1167"/>
      <c r="D59" s="1173" t="s">
        <v>27</v>
      </c>
      <c r="E59" s="1174"/>
      <c r="F59" s="1174"/>
      <c r="G59" s="1174"/>
      <c r="H59" s="1174"/>
      <c r="I59" s="1174"/>
      <c r="J59" s="1175"/>
      <c r="K59" s="86" t="s">
        <v>565</v>
      </c>
      <c r="L59" s="87" t="s">
        <v>565</v>
      </c>
      <c r="M59" s="87" t="s">
        <v>565</v>
      </c>
      <c r="N59" s="87" t="s">
        <v>565</v>
      </c>
      <c r="O59" s="88" t="s">
        <v>565</v>
      </c>
    </row>
    <row r="60" spans="1:21" ht="31.5" customHeight="1" thickBot="1" x14ac:dyDescent="0.2">
      <c r="B60" s="1168"/>
      <c r="C60" s="1169"/>
      <c r="D60" s="1176" t="s">
        <v>28</v>
      </c>
      <c r="E60" s="1177"/>
      <c r="F60" s="1177"/>
      <c r="G60" s="1177"/>
      <c r="H60" s="1177"/>
      <c r="I60" s="1177"/>
      <c r="J60" s="1178"/>
      <c r="K60" s="89" t="s">
        <v>565</v>
      </c>
      <c r="L60" s="90" t="s">
        <v>565</v>
      </c>
      <c r="M60" s="90" t="s">
        <v>565</v>
      </c>
      <c r="N60" s="90" t="s">
        <v>565</v>
      </c>
      <c r="O60" s="91" t="s">
        <v>565</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8plxB3xBicpLl1UlGSJTeSwO+g2qSvHyTzE9X/hJJmR9IdY4qkEKqjLcidbutdyRZHleP0z5S2CptdQySsc7g==" saltValue="jh4B2jk2rM28vrWlQfNv1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540</v>
      </c>
      <c r="J40" s="103" t="s">
        <v>541</v>
      </c>
      <c r="K40" s="103" t="s">
        <v>542</v>
      </c>
      <c r="L40" s="103" t="s">
        <v>543</v>
      </c>
      <c r="M40" s="104" t="s">
        <v>544</v>
      </c>
    </row>
    <row r="41" spans="2:13" ht="27.75" customHeight="1" x14ac:dyDescent="0.15">
      <c r="B41" s="1199" t="s">
        <v>31</v>
      </c>
      <c r="C41" s="1200"/>
      <c r="D41" s="105"/>
      <c r="E41" s="1201" t="s">
        <v>32</v>
      </c>
      <c r="F41" s="1201"/>
      <c r="G41" s="1201"/>
      <c r="H41" s="1202"/>
      <c r="I41" s="355">
        <v>10688</v>
      </c>
      <c r="J41" s="356">
        <v>10263</v>
      </c>
      <c r="K41" s="356">
        <v>9981</v>
      </c>
      <c r="L41" s="356">
        <v>9777</v>
      </c>
      <c r="M41" s="357">
        <v>9004</v>
      </c>
    </row>
    <row r="42" spans="2:13" ht="27.75" customHeight="1" x14ac:dyDescent="0.15">
      <c r="B42" s="1189"/>
      <c r="C42" s="1190"/>
      <c r="D42" s="106"/>
      <c r="E42" s="1193" t="s">
        <v>33</v>
      </c>
      <c r="F42" s="1193"/>
      <c r="G42" s="1193"/>
      <c r="H42" s="1194"/>
      <c r="I42" s="358" t="s">
        <v>500</v>
      </c>
      <c r="J42" s="359" t="s">
        <v>500</v>
      </c>
      <c r="K42" s="359" t="s">
        <v>500</v>
      </c>
      <c r="L42" s="359" t="s">
        <v>500</v>
      </c>
      <c r="M42" s="360" t="s">
        <v>500</v>
      </c>
    </row>
    <row r="43" spans="2:13" ht="27.75" customHeight="1" x14ac:dyDescent="0.15">
      <c r="B43" s="1189"/>
      <c r="C43" s="1190"/>
      <c r="D43" s="106"/>
      <c r="E43" s="1193" t="s">
        <v>34</v>
      </c>
      <c r="F43" s="1193"/>
      <c r="G43" s="1193"/>
      <c r="H43" s="1194"/>
      <c r="I43" s="358">
        <v>2225</v>
      </c>
      <c r="J43" s="359">
        <v>2082</v>
      </c>
      <c r="K43" s="359">
        <v>1971</v>
      </c>
      <c r="L43" s="359">
        <v>1817</v>
      </c>
      <c r="M43" s="360">
        <v>1650</v>
      </c>
    </row>
    <row r="44" spans="2:13" ht="27.75" customHeight="1" x14ac:dyDescent="0.15">
      <c r="B44" s="1189"/>
      <c r="C44" s="1190"/>
      <c r="D44" s="106"/>
      <c r="E44" s="1193" t="s">
        <v>35</v>
      </c>
      <c r="F44" s="1193"/>
      <c r="G44" s="1193"/>
      <c r="H44" s="1194"/>
      <c r="I44" s="358" t="s">
        <v>500</v>
      </c>
      <c r="J44" s="359" t="s">
        <v>500</v>
      </c>
      <c r="K44" s="359" t="s">
        <v>500</v>
      </c>
      <c r="L44" s="359" t="s">
        <v>500</v>
      </c>
      <c r="M44" s="360" t="s">
        <v>500</v>
      </c>
    </row>
    <row r="45" spans="2:13" ht="27.75" customHeight="1" x14ac:dyDescent="0.15">
      <c r="B45" s="1189"/>
      <c r="C45" s="1190"/>
      <c r="D45" s="106"/>
      <c r="E45" s="1193" t="s">
        <v>36</v>
      </c>
      <c r="F45" s="1193"/>
      <c r="G45" s="1193"/>
      <c r="H45" s="1194"/>
      <c r="I45" s="358">
        <v>474</v>
      </c>
      <c r="J45" s="359">
        <v>391</v>
      </c>
      <c r="K45" s="359">
        <v>315</v>
      </c>
      <c r="L45" s="359">
        <v>297</v>
      </c>
      <c r="M45" s="360">
        <v>271</v>
      </c>
    </row>
    <row r="46" spans="2:13" ht="27.75" customHeight="1" x14ac:dyDescent="0.15">
      <c r="B46" s="1189"/>
      <c r="C46" s="1190"/>
      <c r="D46" s="107"/>
      <c r="E46" s="1193" t="s">
        <v>37</v>
      </c>
      <c r="F46" s="1193"/>
      <c r="G46" s="1193"/>
      <c r="H46" s="1194"/>
      <c r="I46" s="358" t="s">
        <v>500</v>
      </c>
      <c r="J46" s="359" t="s">
        <v>500</v>
      </c>
      <c r="K46" s="359" t="s">
        <v>500</v>
      </c>
      <c r="L46" s="359" t="s">
        <v>500</v>
      </c>
      <c r="M46" s="360" t="s">
        <v>500</v>
      </c>
    </row>
    <row r="47" spans="2:13" ht="27.75" customHeight="1" x14ac:dyDescent="0.15">
      <c r="B47" s="1189"/>
      <c r="C47" s="1190"/>
      <c r="D47" s="108"/>
      <c r="E47" s="1203" t="s">
        <v>38</v>
      </c>
      <c r="F47" s="1204"/>
      <c r="G47" s="1204"/>
      <c r="H47" s="1205"/>
      <c r="I47" s="358" t="s">
        <v>500</v>
      </c>
      <c r="J47" s="359" t="s">
        <v>500</v>
      </c>
      <c r="K47" s="359" t="s">
        <v>500</v>
      </c>
      <c r="L47" s="359" t="s">
        <v>500</v>
      </c>
      <c r="M47" s="360" t="s">
        <v>500</v>
      </c>
    </row>
    <row r="48" spans="2:13" ht="27.75" customHeight="1" x14ac:dyDescent="0.15">
      <c r="B48" s="1189"/>
      <c r="C48" s="1190"/>
      <c r="D48" s="106"/>
      <c r="E48" s="1193" t="s">
        <v>39</v>
      </c>
      <c r="F48" s="1193"/>
      <c r="G48" s="1193"/>
      <c r="H48" s="1194"/>
      <c r="I48" s="358" t="s">
        <v>500</v>
      </c>
      <c r="J48" s="359" t="s">
        <v>500</v>
      </c>
      <c r="K48" s="359" t="s">
        <v>500</v>
      </c>
      <c r="L48" s="359" t="s">
        <v>500</v>
      </c>
      <c r="M48" s="360" t="s">
        <v>500</v>
      </c>
    </row>
    <row r="49" spans="2:13" ht="27.75" customHeight="1" x14ac:dyDescent="0.15">
      <c r="B49" s="1191"/>
      <c r="C49" s="1192"/>
      <c r="D49" s="106"/>
      <c r="E49" s="1193" t="s">
        <v>40</v>
      </c>
      <c r="F49" s="1193"/>
      <c r="G49" s="1193"/>
      <c r="H49" s="1194"/>
      <c r="I49" s="358" t="s">
        <v>500</v>
      </c>
      <c r="J49" s="359" t="s">
        <v>500</v>
      </c>
      <c r="K49" s="359" t="s">
        <v>500</v>
      </c>
      <c r="L49" s="359" t="s">
        <v>500</v>
      </c>
      <c r="M49" s="360" t="s">
        <v>500</v>
      </c>
    </row>
    <row r="50" spans="2:13" ht="27.75" customHeight="1" x14ac:dyDescent="0.15">
      <c r="B50" s="1187" t="s">
        <v>41</v>
      </c>
      <c r="C50" s="1188"/>
      <c r="D50" s="109"/>
      <c r="E50" s="1193" t="s">
        <v>42</v>
      </c>
      <c r="F50" s="1193"/>
      <c r="G50" s="1193"/>
      <c r="H50" s="1194"/>
      <c r="I50" s="358">
        <v>2761</v>
      </c>
      <c r="J50" s="359">
        <v>2380</v>
      </c>
      <c r="K50" s="359">
        <v>2084</v>
      </c>
      <c r="L50" s="359">
        <v>2136</v>
      </c>
      <c r="M50" s="360">
        <v>2213</v>
      </c>
    </row>
    <row r="51" spans="2:13" ht="27.75" customHeight="1" x14ac:dyDescent="0.15">
      <c r="B51" s="1189"/>
      <c r="C51" s="1190"/>
      <c r="D51" s="106"/>
      <c r="E51" s="1193" t="s">
        <v>43</v>
      </c>
      <c r="F51" s="1193"/>
      <c r="G51" s="1193"/>
      <c r="H51" s="1194"/>
      <c r="I51" s="358">
        <v>1251</v>
      </c>
      <c r="J51" s="359">
        <v>1159</v>
      </c>
      <c r="K51" s="359">
        <v>1078</v>
      </c>
      <c r="L51" s="359">
        <v>983</v>
      </c>
      <c r="M51" s="360">
        <v>889</v>
      </c>
    </row>
    <row r="52" spans="2:13" ht="27.75" customHeight="1" x14ac:dyDescent="0.15">
      <c r="B52" s="1191"/>
      <c r="C52" s="1192"/>
      <c r="D52" s="106"/>
      <c r="E52" s="1193" t="s">
        <v>44</v>
      </c>
      <c r="F52" s="1193"/>
      <c r="G52" s="1193"/>
      <c r="H52" s="1194"/>
      <c r="I52" s="358">
        <v>8468</v>
      </c>
      <c r="J52" s="359">
        <v>7855</v>
      </c>
      <c r="K52" s="359">
        <v>7690</v>
      </c>
      <c r="L52" s="359">
        <v>7442</v>
      </c>
      <c r="M52" s="360">
        <v>6887</v>
      </c>
    </row>
    <row r="53" spans="2:13" ht="27.75" customHeight="1" thickBot="1" x14ac:dyDescent="0.2">
      <c r="B53" s="1195" t="s">
        <v>20</v>
      </c>
      <c r="C53" s="1196"/>
      <c r="D53" s="110"/>
      <c r="E53" s="1197" t="s">
        <v>45</v>
      </c>
      <c r="F53" s="1197"/>
      <c r="G53" s="1197"/>
      <c r="H53" s="1198"/>
      <c r="I53" s="361">
        <v>906</v>
      </c>
      <c r="J53" s="362">
        <v>1342</v>
      </c>
      <c r="K53" s="362">
        <v>1415</v>
      </c>
      <c r="L53" s="362">
        <v>1330</v>
      </c>
      <c r="M53" s="363">
        <v>935</v>
      </c>
    </row>
    <row r="54" spans="2:13" ht="27.75" customHeight="1" x14ac:dyDescent="0.15">
      <c r="B54" s="111" t="s">
        <v>46</v>
      </c>
      <c r="C54" s="112"/>
      <c r="D54" s="112"/>
      <c r="E54" s="113"/>
      <c r="F54" s="113"/>
      <c r="G54" s="113"/>
      <c r="H54" s="113"/>
      <c r="I54" s="114"/>
      <c r="J54" s="114"/>
      <c r="K54" s="114"/>
      <c r="L54" s="114"/>
      <c r="M54" s="114"/>
    </row>
    <row r="55" spans="2:13" x14ac:dyDescent="0.15"/>
  </sheetData>
  <sheetProtection algorithmName="SHA-512" hashValue="WpwxSkCEb2wkOBZcEObkVuSbYrKf+IvATpL/7ZilXMxWF+GgSGT8FQAphybSLtHgWi8ivG4Xmq5FO4LbmUDaTA==" saltValue="1/rR2AbRgGZiVPbHJOgQ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47</v>
      </c>
    </row>
    <row r="54" spans="2:8" ht="29.25" customHeight="1" thickBot="1" x14ac:dyDescent="0.25">
      <c r="B54" s="116" t="s">
        <v>1</v>
      </c>
      <c r="C54" s="117"/>
      <c r="D54" s="117"/>
      <c r="E54" s="118" t="s">
        <v>2</v>
      </c>
      <c r="F54" s="119" t="s">
        <v>542</v>
      </c>
      <c r="G54" s="119" t="s">
        <v>543</v>
      </c>
      <c r="H54" s="120" t="s">
        <v>544</v>
      </c>
    </row>
    <row r="55" spans="2:8" ht="52.5" customHeight="1" x14ac:dyDescent="0.15">
      <c r="B55" s="121"/>
      <c r="C55" s="1214" t="s">
        <v>48</v>
      </c>
      <c r="D55" s="1214"/>
      <c r="E55" s="1215"/>
      <c r="F55" s="122">
        <v>1064</v>
      </c>
      <c r="G55" s="122">
        <v>1064</v>
      </c>
      <c r="H55" s="123">
        <v>1118</v>
      </c>
    </row>
    <row r="56" spans="2:8" ht="52.5" customHeight="1" x14ac:dyDescent="0.15">
      <c r="B56" s="124"/>
      <c r="C56" s="1216" t="s">
        <v>49</v>
      </c>
      <c r="D56" s="1216"/>
      <c r="E56" s="1217"/>
      <c r="F56" s="125">
        <v>409</v>
      </c>
      <c r="G56" s="125">
        <v>446</v>
      </c>
      <c r="H56" s="126">
        <v>446</v>
      </c>
    </row>
    <row r="57" spans="2:8" ht="53.25" customHeight="1" x14ac:dyDescent="0.15">
      <c r="B57" s="124"/>
      <c r="C57" s="1218" t="s">
        <v>50</v>
      </c>
      <c r="D57" s="1218"/>
      <c r="E57" s="1219"/>
      <c r="F57" s="127">
        <v>752</v>
      </c>
      <c r="G57" s="127">
        <v>757</v>
      </c>
      <c r="H57" s="128">
        <v>774</v>
      </c>
    </row>
    <row r="58" spans="2:8" ht="45.75" customHeight="1" x14ac:dyDescent="0.15">
      <c r="B58" s="129"/>
      <c r="C58" s="1206" t="s">
        <v>576</v>
      </c>
      <c r="D58" s="1207"/>
      <c r="E58" s="1208"/>
      <c r="F58" s="130">
        <v>351</v>
      </c>
      <c r="G58" s="130">
        <v>358</v>
      </c>
      <c r="H58" s="131">
        <v>374</v>
      </c>
    </row>
    <row r="59" spans="2:8" ht="45.75" customHeight="1" x14ac:dyDescent="0.15">
      <c r="B59" s="129"/>
      <c r="C59" s="1206" t="s">
        <v>577</v>
      </c>
      <c r="D59" s="1207"/>
      <c r="E59" s="1208"/>
      <c r="F59" s="130">
        <v>296</v>
      </c>
      <c r="G59" s="130">
        <v>294</v>
      </c>
      <c r="H59" s="131">
        <v>294</v>
      </c>
    </row>
    <row r="60" spans="2:8" ht="45.75" customHeight="1" x14ac:dyDescent="0.15">
      <c r="B60" s="129"/>
      <c r="C60" s="1206" t="s">
        <v>580</v>
      </c>
      <c r="D60" s="1207"/>
      <c r="E60" s="1208"/>
      <c r="F60" s="130">
        <v>52</v>
      </c>
      <c r="G60" s="130">
        <v>52</v>
      </c>
      <c r="H60" s="131">
        <v>52</v>
      </c>
    </row>
    <row r="61" spans="2:8" ht="45.75" customHeight="1" x14ac:dyDescent="0.15">
      <c r="B61" s="129"/>
      <c r="C61" s="1206" t="s">
        <v>578</v>
      </c>
      <c r="D61" s="1207"/>
      <c r="E61" s="1208"/>
      <c r="F61" s="130">
        <v>51</v>
      </c>
      <c r="G61" s="130">
        <v>51</v>
      </c>
      <c r="H61" s="131">
        <v>51</v>
      </c>
    </row>
    <row r="62" spans="2:8" ht="45.75" customHeight="1" thickBot="1" x14ac:dyDescent="0.2">
      <c r="B62" s="132"/>
      <c r="C62" s="1209" t="s">
        <v>579</v>
      </c>
      <c r="D62" s="1210"/>
      <c r="E62" s="1211"/>
      <c r="F62" s="133">
        <v>1</v>
      </c>
      <c r="G62" s="133">
        <v>2</v>
      </c>
      <c r="H62" s="134">
        <v>3</v>
      </c>
    </row>
    <row r="63" spans="2:8" ht="52.5" customHeight="1" thickBot="1" x14ac:dyDescent="0.2">
      <c r="B63" s="135"/>
      <c r="C63" s="1212" t="s">
        <v>51</v>
      </c>
      <c r="D63" s="1212"/>
      <c r="E63" s="1213"/>
      <c r="F63" s="136">
        <v>2224</v>
      </c>
      <c r="G63" s="136">
        <v>2266</v>
      </c>
      <c r="H63" s="137">
        <v>2337</v>
      </c>
    </row>
    <row r="64" spans="2:8" x14ac:dyDescent="0.15"/>
  </sheetData>
  <sheetProtection algorithmName="SHA-512" hashValue="QDQAVn/VbgY0S8cE6TUoKvC0pLVCaeNXRT5LNSiio9WZfFE2rQanbzz0r8Fc0yrz/NocBRHft6TCTHs47Av8YA==" saltValue="28hO2s7tFYFoWFVsb67G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574508-5F37-430E-86F0-04F4E2A400F0}">
  <sheetPr>
    <pageSetUpPr fitToPage="1"/>
  </sheetPr>
  <dimension ref="A1:DE85"/>
  <sheetViews>
    <sheetView showGridLines="0" zoomScale="85" zoomScaleNormal="85" zoomScaleSheetLayoutView="55" workbookViewId="0"/>
  </sheetViews>
  <sheetFormatPr defaultColWidth="0" defaultRowHeight="0" customHeight="1" zeroHeight="1" x14ac:dyDescent="0.15"/>
  <cols>
    <col min="1" max="1" width="6.375" style="1220" customWidth="1"/>
    <col min="2" max="107" width="2.5" style="1220" customWidth="1"/>
    <col min="108" max="108" width="6.125" style="1222" customWidth="1"/>
    <col min="109" max="109" width="5.875" style="1221" customWidth="1"/>
    <col min="110" max="16384" width="8.625" style="1220" hidden="1"/>
  </cols>
  <sheetData>
    <row r="1" spans="1:109" ht="42.75" customHeight="1" x14ac:dyDescent="0.15">
      <c r="A1" s="1277"/>
      <c r="B1" s="1276"/>
      <c r="DD1" s="1220"/>
      <c r="DE1" s="1220"/>
    </row>
    <row r="2" spans="1:109" ht="25.5" customHeight="1" x14ac:dyDescent="0.15">
      <c r="A2" s="1275"/>
      <c r="C2" s="1275"/>
      <c r="O2" s="1275"/>
      <c r="P2" s="1275"/>
      <c r="Q2" s="1275"/>
      <c r="R2" s="1275"/>
      <c r="S2" s="1275"/>
      <c r="T2" s="1275"/>
      <c r="U2" s="1275"/>
      <c r="V2" s="1275"/>
      <c r="W2" s="1275"/>
      <c r="X2" s="1275"/>
      <c r="Y2" s="1275"/>
      <c r="Z2" s="1275"/>
      <c r="AA2" s="1275"/>
      <c r="AB2" s="1275"/>
      <c r="AC2" s="1275"/>
      <c r="AD2" s="1275"/>
      <c r="AE2" s="1275"/>
      <c r="AF2" s="1275"/>
      <c r="AG2" s="1275"/>
      <c r="AH2" s="1275"/>
      <c r="AI2" s="1275"/>
      <c r="AU2" s="1275"/>
      <c r="BG2" s="1275"/>
      <c r="BS2" s="1275"/>
      <c r="CE2" s="1275"/>
      <c r="CQ2" s="1275"/>
      <c r="DD2" s="1220"/>
      <c r="DE2" s="1220"/>
    </row>
    <row r="3" spans="1:109" ht="25.5" customHeight="1" x14ac:dyDescent="0.15">
      <c r="A3" s="1275"/>
      <c r="C3" s="1275"/>
      <c r="O3" s="1275"/>
      <c r="P3" s="1275"/>
      <c r="Q3" s="1275"/>
      <c r="R3" s="1275"/>
      <c r="S3" s="1275"/>
      <c r="T3" s="1275"/>
      <c r="U3" s="1275"/>
      <c r="V3" s="1275"/>
      <c r="W3" s="1275"/>
      <c r="X3" s="1275"/>
      <c r="Y3" s="1275"/>
      <c r="Z3" s="1275"/>
      <c r="AA3" s="1275"/>
      <c r="AB3" s="1275"/>
      <c r="AC3" s="1275"/>
      <c r="AD3" s="1275"/>
      <c r="AE3" s="1275"/>
      <c r="AF3" s="1275"/>
      <c r="AG3" s="1275"/>
      <c r="AH3" s="1275"/>
      <c r="AI3" s="1275"/>
      <c r="AU3" s="1275"/>
      <c r="BG3" s="1275"/>
      <c r="BS3" s="1275"/>
      <c r="CE3" s="1275"/>
      <c r="CQ3" s="1275"/>
      <c r="DD3" s="1220"/>
      <c r="DE3" s="1220"/>
    </row>
    <row r="4" spans="1:109" s="259" customFormat="1" ht="13.5" x14ac:dyDescent="0.15">
      <c r="A4" s="1275"/>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c r="BU4" s="1275"/>
      <c r="BV4" s="1275"/>
      <c r="BW4" s="1275"/>
      <c r="BX4" s="1275"/>
      <c r="BY4" s="1275"/>
      <c r="BZ4" s="1275"/>
      <c r="CA4" s="1275"/>
      <c r="CB4" s="1275"/>
      <c r="CC4" s="1275"/>
      <c r="CD4" s="1275"/>
      <c r="CE4" s="1275"/>
      <c r="CF4" s="1275"/>
      <c r="CG4" s="1275"/>
      <c r="CH4" s="1275"/>
      <c r="CI4" s="1275"/>
      <c r="CJ4" s="1275"/>
      <c r="CK4" s="1275"/>
      <c r="CL4" s="1275"/>
      <c r="CM4" s="1275"/>
      <c r="CN4" s="1275"/>
      <c r="CO4" s="1275"/>
      <c r="CP4" s="1275"/>
      <c r="CQ4" s="1275"/>
      <c r="CR4" s="1275"/>
      <c r="CS4" s="1275"/>
      <c r="CT4" s="1275"/>
      <c r="CU4" s="1275"/>
      <c r="CV4" s="1275"/>
      <c r="CW4" s="1275"/>
      <c r="CX4" s="1275"/>
      <c r="CY4" s="1275"/>
      <c r="CZ4" s="1275"/>
      <c r="DA4" s="1275"/>
      <c r="DB4" s="1275"/>
      <c r="DC4" s="1275"/>
      <c r="DD4" s="1275"/>
      <c r="DE4" s="1275"/>
    </row>
    <row r="5" spans="1:109" s="259" customFormat="1" ht="13.5" x14ac:dyDescent="0.15">
      <c r="A5" s="1275"/>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275"/>
      <c r="AK5" s="1275"/>
      <c r="AL5" s="1275"/>
      <c r="AM5" s="1275"/>
      <c r="AN5" s="1275"/>
      <c r="AO5" s="1275"/>
      <c r="AP5" s="1275"/>
      <c r="AQ5" s="1275"/>
      <c r="AR5" s="1275"/>
      <c r="AS5" s="1275"/>
      <c r="AT5" s="1275"/>
      <c r="AU5" s="1275"/>
      <c r="AV5" s="1275"/>
      <c r="AW5" s="1275"/>
      <c r="AX5" s="1275"/>
      <c r="AY5" s="1275"/>
      <c r="AZ5" s="1275"/>
      <c r="BA5" s="1275"/>
      <c r="BB5" s="1275"/>
      <c r="BC5" s="1275"/>
      <c r="BD5" s="1275"/>
      <c r="BE5" s="1275"/>
      <c r="BF5" s="1275"/>
      <c r="BG5" s="1275"/>
      <c r="BH5" s="1275"/>
      <c r="BI5" s="1275"/>
      <c r="BJ5" s="1275"/>
      <c r="BK5" s="1275"/>
      <c r="BL5" s="1275"/>
      <c r="BM5" s="1275"/>
      <c r="BN5" s="1275"/>
      <c r="BO5" s="1275"/>
      <c r="BP5" s="1275"/>
      <c r="BQ5" s="1275"/>
      <c r="BR5" s="1275"/>
      <c r="BS5" s="1275"/>
      <c r="BT5" s="1275"/>
      <c r="BU5" s="1275"/>
      <c r="BV5" s="1275"/>
      <c r="BW5" s="1275"/>
      <c r="BX5" s="1275"/>
      <c r="BY5" s="1275"/>
      <c r="BZ5" s="1275"/>
      <c r="CA5" s="1275"/>
      <c r="CB5" s="1275"/>
      <c r="CC5" s="1275"/>
      <c r="CD5" s="1275"/>
      <c r="CE5" s="1275"/>
      <c r="CF5" s="1275"/>
      <c r="CG5" s="1275"/>
      <c r="CH5" s="1275"/>
      <c r="CI5" s="1275"/>
      <c r="CJ5" s="1275"/>
      <c r="CK5" s="1275"/>
      <c r="CL5" s="1275"/>
      <c r="CM5" s="1275"/>
      <c r="CN5" s="1275"/>
      <c r="CO5" s="1275"/>
      <c r="CP5" s="1275"/>
      <c r="CQ5" s="1275"/>
      <c r="CR5" s="1275"/>
      <c r="CS5" s="1275"/>
      <c r="CT5" s="1275"/>
      <c r="CU5" s="1275"/>
      <c r="CV5" s="1275"/>
      <c r="CW5" s="1275"/>
      <c r="CX5" s="1275"/>
      <c r="CY5" s="1275"/>
      <c r="CZ5" s="1275"/>
      <c r="DA5" s="1275"/>
      <c r="DB5" s="1275"/>
      <c r="DC5" s="1275"/>
      <c r="DD5" s="1275"/>
      <c r="DE5" s="1275"/>
    </row>
    <row r="6" spans="1:109" s="259" customFormat="1" ht="13.5" x14ac:dyDescent="0.15">
      <c r="A6" s="1275"/>
      <c r="B6" s="1275"/>
      <c r="C6" s="1275"/>
      <c r="D6" s="1275"/>
      <c r="E6" s="1275"/>
      <c r="F6" s="1275"/>
      <c r="G6" s="1275"/>
      <c r="H6" s="1275"/>
      <c r="I6" s="1275"/>
      <c r="J6" s="1275"/>
      <c r="K6" s="1275"/>
      <c r="L6" s="1275"/>
      <c r="M6" s="1275"/>
      <c r="N6" s="1275"/>
      <c r="O6" s="1275"/>
      <c r="P6" s="1275"/>
      <c r="Q6" s="1275"/>
      <c r="R6" s="1275"/>
      <c r="S6" s="1275"/>
      <c r="T6" s="1275"/>
      <c r="U6" s="1275"/>
      <c r="V6" s="1275"/>
      <c r="W6" s="1275"/>
      <c r="X6" s="1275"/>
      <c r="Y6" s="1275"/>
      <c r="Z6" s="1275"/>
      <c r="AA6" s="1275"/>
      <c r="AB6" s="1275"/>
      <c r="AC6" s="1275"/>
      <c r="AD6" s="1275"/>
      <c r="AE6" s="1275"/>
      <c r="AF6" s="1275"/>
      <c r="AG6" s="1275"/>
      <c r="AH6" s="1275"/>
      <c r="AI6" s="1275"/>
      <c r="AJ6" s="1275"/>
      <c r="AK6" s="1275"/>
      <c r="AL6" s="1275"/>
      <c r="AM6" s="1275"/>
      <c r="AN6" s="1275"/>
      <c r="AO6" s="1275"/>
      <c r="AP6" s="1275"/>
      <c r="AQ6" s="1275"/>
      <c r="AR6" s="1275"/>
      <c r="AS6" s="1275"/>
      <c r="AT6" s="1275"/>
      <c r="AU6" s="1275"/>
      <c r="AV6" s="1275"/>
      <c r="AW6" s="1275"/>
      <c r="AX6" s="1275"/>
      <c r="AY6" s="1275"/>
      <c r="AZ6" s="1275"/>
      <c r="BA6" s="1275"/>
      <c r="BB6" s="1275"/>
      <c r="BC6" s="1275"/>
      <c r="BD6" s="1275"/>
      <c r="BE6" s="1275"/>
      <c r="BF6" s="1275"/>
      <c r="BG6" s="1275"/>
      <c r="BH6" s="1275"/>
      <c r="BI6" s="1275"/>
      <c r="BJ6" s="1275"/>
      <c r="BK6" s="1275"/>
      <c r="BL6" s="1275"/>
      <c r="BM6" s="1275"/>
      <c r="BN6" s="1275"/>
      <c r="BO6" s="1275"/>
      <c r="BP6" s="1275"/>
      <c r="BQ6" s="1275"/>
      <c r="BR6" s="1275"/>
      <c r="BS6" s="1275"/>
      <c r="BT6" s="1275"/>
      <c r="BU6" s="1275"/>
      <c r="BV6" s="1275"/>
      <c r="BW6" s="1275"/>
      <c r="BX6" s="1275"/>
      <c r="BY6" s="1275"/>
      <c r="BZ6" s="1275"/>
      <c r="CA6" s="1275"/>
      <c r="CB6" s="1275"/>
      <c r="CC6" s="1275"/>
      <c r="CD6" s="1275"/>
      <c r="CE6" s="1275"/>
      <c r="CF6" s="1275"/>
      <c r="CG6" s="1275"/>
      <c r="CH6" s="1275"/>
      <c r="CI6" s="1275"/>
      <c r="CJ6" s="1275"/>
      <c r="CK6" s="1275"/>
      <c r="CL6" s="1275"/>
      <c r="CM6" s="1275"/>
      <c r="CN6" s="1275"/>
      <c r="CO6" s="1275"/>
      <c r="CP6" s="1275"/>
      <c r="CQ6" s="1275"/>
      <c r="CR6" s="1275"/>
      <c r="CS6" s="1275"/>
      <c r="CT6" s="1275"/>
      <c r="CU6" s="1275"/>
      <c r="CV6" s="1275"/>
      <c r="CW6" s="1275"/>
      <c r="CX6" s="1275"/>
      <c r="CY6" s="1275"/>
      <c r="CZ6" s="1275"/>
      <c r="DA6" s="1275"/>
      <c r="DB6" s="1275"/>
      <c r="DC6" s="1275"/>
      <c r="DD6" s="1275"/>
      <c r="DE6" s="1275"/>
    </row>
    <row r="7" spans="1:109" s="259" customFormat="1" ht="13.5" x14ac:dyDescent="0.15">
      <c r="A7" s="1275"/>
      <c r="B7" s="1275"/>
      <c r="C7" s="1275"/>
      <c r="D7" s="1275"/>
      <c r="E7" s="1275"/>
      <c r="F7" s="1275"/>
      <c r="G7" s="1275"/>
      <c r="H7" s="1275"/>
      <c r="I7" s="1275"/>
      <c r="J7" s="1275"/>
      <c r="K7" s="1275"/>
      <c r="L7" s="1275"/>
      <c r="M7" s="1275"/>
      <c r="N7" s="1275"/>
      <c r="O7" s="1275"/>
      <c r="P7" s="1275"/>
      <c r="Q7" s="1275"/>
      <c r="R7" s="1275"/>
      <c r="S7" s="1275"/>
      <c r="T7" s="1275"/>
      <c r="U7" s="1275"/>
      <c r="V7" s="1275"/>
      <c r="W7" s="1275"/>
      <c r="X7" s="1275"/>
      <c r="Y7" s="1275"/>
      <c r="Z7" s="1275"/>
      <c r="AA7" s="1275"/>
      <c r="AB7" s="1275"/>
      <c r="AC7" s="1275"/>
      <c r="AD7" s="1275"/>
      <c r="AE7" s="1275"/>
      <c r="AF7" s="1275"/>
      <c r="AG7" s="1275"/>
      <c r="AH7" s="1275"/>
      <c r="AI7" s="1275"/>
      <c r="AJ7" s="1275"/>
      <c r="AK7" s="1275"/>
      <c r="AL7" s="1275"/>
      <c r="AM7" s="1275"/>
      <c r="AN7" s="1275"/>
      <c r="AO7" s="1275"/>
      <c r="AP7" s="1275"/>
      <c r="AQ7" s="1275"/>
      <c r="AR7" s="1275"/>
      <c r="AS7" s="1275"/>
      <c r="AT7" s="1275"/>
      <c r="AU7" s="1275"/>
      <c r="AV7" s="1275"/>
      <c r="AW7" s="1275"/>
      <c r="AX7" s="1275"/>
      <c r="AY7" s="1275"/>
      <c r="AZ7" s="1275"/>
      <c r="BA7" s="1275"/>
      <c r="BB7" s="1275"/>
      <c r="BC7" s="1275"/>
      <c r="BD7" s="1275"/>
      <c r="BE7" s="1275"/>
      <c r="BF7" s="1275"/>
      <c r="BG7" s="1275"/>
      <c r="BH7" s="1275"/>
      <c r="BI7" s="1275"/>
      <c r="BJ7" s="1275"/>
      <c r="BK7" s="1275"/>
      <c r="BL7" s="1275"/>
      <c r="BM7" s="1275"/>
      <c r="BN7" s="1275"/>
      <c r="BO7" s="1275"/>
      <c r="BP7" s="1275"/>
      <c r="BQ7" s="1275"/>
      <c r="BR7" s="1275"/>
      <c r="BS7" s="1275"/>
      <c r="BT7" s="1275"/>
      <c r="BU7" s="1275"/>
      <c r="BV7" s="1275"/>
      <c r="BW7" s="1275"/>
      <c r="BX7" s="1275"/>
      <c r="BY7" s="1275"/>
      <c r="BZ7" s="1275"/>
      <c r="CA7" s="1275"/>
      <c r="CB7" s="1275"/>
      <c r="CC7" s="1275"/>
      <c r="CD7" s="1275"/>
      <c r="CE7" s="1275"/>
      <c r="CF7" s="1275"/>
      <c r="CG7" s="1275"/>
      <c r="CH7" s="1275"/>
      <c r="CI7" s="1275"/>
      <c r="CJ7" s="1275"/>
      <c r="CK7" s="1275"/>
      <c r="CL7" s="1275"/>
      <c r="CM7" s="1275"/>
      <c r="CN7" s="1275"/>
      <c r="CO7" s="1275"/>
      <c r="CP7" s="1275"/>
      <c r="CQ7" s="1275"/>
      <c r="CR7" s="1275"/>
      <c r="CS7" s="1275"/>
      <c r="CT7" s="1275"/>
      <c r="CU7" s="1275"/>
      <c r="CV7" s="1275"/>
      <c r="CW7" s="1275"/>
      <c r="CX7" s="1275"/>
      <c r="CY7" s="1275"/>
      <c r="CZ7" s="1275"/>
      <c r="DA7" s="1275"/>
      <c r="DB7" s="1275"/>
      <c r="DC7" s="1275"/>
      <c r="DD7" s="1275"/>
      <c r="DE7" s="1275"/>
    </row>
    <row r="8" spans="1:109" s="259" customFormat="1" ht="13.5" x14ac:dyDescent="0.15">
      <c r="A8" s="1275"/>
      <c r="B8" s="1275"/>
      <c r="C8" s="1275"/>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275"/>
      <c r="AJ8" s="1275"/>
      <c r="AK8" s="1275"/>
      <c r="AL8" s="1275"/>
      <c r="AM8" s="1275"/>
      <c r="AN8" s="1275"/>
      <c r="AO8" s="1275"/>
      <c r="AP8" s="1275"/>
      <c r="AQ8" s="1275"/>
      <c r="AR8" s="1275"/>
      <c r="AS8" s="1275"/>
      <c r="AT8" s="1275"/>
      <c r="AU8" s="1275"/>
      <c r="AV8" s="1275"/>
      <c r="AW8" s="1275"/>
      <c r="AX8" s="1275"/>
      <c r="AY8" s="1275"/>
      <c r="AZ8" s="1275"/>
      <c r="BA8" s="1275"/>
      <c r="BB8" s="1275"/>
      <c r="BC8" s="1275"/>
      <c r="BD8" s="1275"/>
      <c r="BE8" s="1275"/>
      <c r="BF8" s="1275"/>
      <c r="BG8" s="1275"/>
      <c r="BH8" s="1275"/>
      <c r="BI8" s="1275"/>
      <c r="BJ8" s="1275"/>
      <c r="BK8" s="1275"/>
      <c r="BL8" s="1275"/>
      <c r="BM8" s="1275"/>
      <c r="BN8" s="1275"/>
      <c r="BO8" s="1275"/>
      <c r="BP8" s="1275"/>
      <c r="BQ8" s="1275"/>
      <c r="BR8" s="1275"/>
      <c r="BS8" s="1275"/>
      <c r="BT8" s="1275"/>
      <c r="BU8" s="1275"/>
      <c r="BV8" s="1275"/>
      <c r="BW8" s="1275"/>
      <c r="BX8" s="1275"/>
      <c r="BY8" s="1275"/>
      <c r="BZ8" s="1275"/>
      <c r="CA8" s="1275"/>
      <c r="CB8" s="1275"/>
      <c r="CC8" s="1275"/>
      <c r="CD8" s="1275"/>
      <c r="CE8" s="1275"/>
      <c r="CF8" s="1275"/>
      <c r="CG8" s="1275"/>
      <c r="CH8" s="1275"/>
      <c r="CI8" s="1275"/>
      <c r="CJ8" s="1275"/>
      <c r="CK8" s="1275"/>
      <c r="CL8" s="1275"/>
      <c r="CM8" s="1275"/>
      <c r="CN8" s="1275"/>
      <c r="CO8" s="1275"/>
      <c r="CP8" s="1275"/>
      <c r="CQ8" s="1275"/>
      <c r="CR8" s="1275"/>
      <c r="CS8" s="1275"/>
      <c r="CT8" s="1275"/>
      <c r="CU8" s="1275"/>
      <c r="CV8" s="1275"/>
      <c r="CW8" s="1275"/>
      <c r="CX8" s="1275"/>
      <c r="CY8" s="1275"/>
      <c r="CZ8" s="1275"/>
      <c r="DA8" s="1275"/>
      <c r="DB8" s="1275"/>
      <c r="DC8" s="1275"/>
      <c r="DD8" s="1275"/>
      <c r="DE8" s="1275"/>
    </row>
    <row r="9" spans="1:109" s="259" customFormat="1" ht="13.5" x14ac:dyDescent="0.15">
      <c r="A9" s="1275"/>
      <c r="B9" s="1275"/>
      <c r="C9" s="1275"/>
      <c r="D9" s="1275"/>
      <c r="E9" s="1275"/>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5"/>
      <c r="AJ9" s="1275"/>
      <c r="AK9" s="1275"/>
      <c r="AL9" s="1275"/>
      <c r="AM9" s="1275"/>
      <c r="AN9" s="1275"/>
      <c r="AO9" s="1275"/>
      <c r="AP9" s="1275"/>
      <c r="AQ9" s="1275"/>
      <c r="AR9" s="1275"/>
      <c r="AS9" s="1275"/>
      <c r="AT9" s="1275"/>
      <c r="AU9" s="1275"/>
      <c r="AV9" s="1275"/>
      <c r="AW9" s="1275"/>
      <c r="AX9" s="1275"/>
      <c r="AY9" s="1275"/>
      <c r="AZ9" s="1275"/>
      <c r="BA9" s="1275"/>
      <c r="BB9" s="1275"/>
      <c r="BC9" s="1275"/>
      <c r="BD9" s="1275"/>
      <c r="BE9" s="1275"/>
      <c r="BF9" s="1275"/>
      <c r="BG9" s="1275"/>
      <c r="BH9" s="1275"/>
      <c r="BI9" s="1275"/>
      <c r="BJ9" s="1275"/>
      <c r="BK9" s="1275"/>
      <c r="BL9" s="1275"/>
      <c r="BM9" s="1275"/>
      <c r="BN9" s="1275"/>
      <c r="BO9" s="1275"/>
      <c r="BP9" s="1275"/>
      <c r="BQ9" s="1275"/>
      <c r="BR9" s="1275"/>
      <c r="BS9" s="1275"/>
      <c r="BT9" s="1275"/>
      <c r="BU9" s="1275"/>
      <c r="BV9" s="1275"/>
      <c r="BW9" s="1275"/>
      <c r="BX9" s="1275"/>
      <c r="BY9" s="1275"/>
      <c r="BZ9" s="1275"/>
      <c r="CA9" s="1275"/>
      <c r="CB9" s="1275"/>
      <c r="CC9" s="1275"/>
      <c r="CD9" s="1275"/>
      <c r="CE9" s="1275"/>
      <c r="CF9" s="1275"/>
      <c r="CG9" s="1275"/>
      <c r="CH9" s="1275"/>
      <c r="CI9" s="1275"/>
      <c r="CJ9" s="1275"/>
      <c r="CK9" s="1275"/>
      <c r="CL9" s="1275"/>
      <c r="CM9" s="1275"/>
      <c r="CN9" s="1275"/>
      <c r="CO9" s="1275"/>
      <c r="CP9" s="1275"/>
      <c r="CQ9" s="1275"/>
      <c r="CR9" s="1275"/>
      <c r="CS9" s="1275"/>
      <c r="CT9" s="1275"/>
      <c r="CU9" s="1275"/>
      <c r="CV9" s="1275"/>
      <c r="CW9" s="1275"/>
      <c r="CX9" s="1275"/>
      <c r="CY9" s="1275"/>
      <c r="CZ9" s="1275"/>
      <c r="DA9" s="1275"/>
      <c r="DB9" s="1275"/>
      <c r="DC9" s="1275"/>
      <c r="DD9" s="1275"/>
      <c r="DE9" s="1275"/>
    </row>
    <row r="10" spans="1:109" s="259" customFormat="1" ht="13.5" x14ac:dyDescent="0.15">
      <c r="A10" s="1275"/>
      <c r="B10" s="1275"/>
      <c r="C10" s="1275"/>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1275"/>
      <c r="CK10" s="1275"/>
      <c r="CL10" s="1275"/>
      <c r="CM10" s="1275"/>
      <c r="CN10" s="1275"/>
      <c r="CO10" s="1275"/>
      <c r="CP10" s="1275"/>
      <c r="CQ10" s="1275"/>
      <c r="CR10" s="1275"/>
      <c r="CS10" s="1275"/>
      <c r="CT10" s="1275"/>
      <c r="CU10" s="1275"/>
      <c r="CV10" s="1275"/>
      <c r="CW10" s="1275"/>
      <c r="CX10" s="1275"/>
      <c r="CY10" s="1275"/>
      <c r="CZ10" s="1275"/>
      <c r="DA10" s="1275"/>
      <c r="DB10" s="1275"/>
      <c r="DC10" s="1275"/>
      <c r="DD10" s="1275"/>
      <c r="DE10" s="1275"/>
    </row>
    <row r="11" spans="1:109" s="259" customFormat="1" ht="13.5" x14ac:dyDescent="0.15">
      <c r="A11" s="1275"/>
      <c r="B11" s="1275"/>
      <c r="C11" s="1275"/>
      <c r="D11" s="1275"/>
      <c r="E11" s="1275"/>
      <c r="F11" s="1275"/>
      <c r="G11" s="1275"/>
      <c r="H11" s="1275"/>
      <c r="I11" s="1275"/>
      <c r="J11" s="1275"/>
      <c r="K11" s="1275"/>
      <c r="L11" s="1275"/>
      <c r="M11" s="1275"/>
      <c r="N11" s="1275"/>
      <c r="O11" s="1275"/>
      <c r="P11" s="1275"/>
      <c r="Q11" s="1275"/>
      <c r="R11" s="1275"/>
      <c r="S11" s="1275"/>
      <c r="T11" s="1275"/>
      <c r="U11" s="1275"/>
      <c r="V11" s="1275"/>
      <c r="W11" s="1275"/>
      <c r="X11" s="1275"/>
      <c r="Y11" s="1275"/>
      <c r="Z11" s="1275"/>
      <c r="AA11" s="1275"/>
      <c r="AB11" s="1275"/>
      <c r="AC11" s="1275"/>
      <c r="AD11" s="1275"/>
      <c r="AE11" s="1275"/>
      <c r="AF11" s="1275"/>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c r="BB11" s="1275"/>
      <c r="BC11" s="1275"/>
      <c r="BD11" s="1275"/>
      <c r="BE11" s="1275"/>
      <c r="BF11" s="1275"/>
      <c r="BG11" s="1275"/>
      <c r="BH11" s="1275"/>
      <c r="BI11" s="1275"/>
      <c r="BJ11" s="1275"/>
      <c r="BK11" s="1275"/>
      <c r="BL11" s="1275"/>
      <c r="BM11" s="1275"/>
      <c r="BN11" s="1275"/>
      <c r="BO11" s="1275"/>
      <c r="BP11" s="1275"/>
      <c r="BQ11" s="1275"/>
      <c r="BR11" s="1275"/>
      <c r="BS11" s="1275"/>
      <c r="BT11" s="1275"/>
      <c r="BU11" s="1275"/>
      <c r="BV11" s="1275"/>
      <c r="BW11" s="1275"/>
      <c r="BX11" s="1275"/>
      <c r="BY11" s="1275"/>
      <c r="BZ11" s="1275"/>
      <c r="CA11" s="1275"/>
      <c r="CB11" s="1275"/>
      <c r="CC11" s="1275"/>
      <c r="CD11" s="1275"/>
      <c r="CE11" s="1275"/>
      <c r="CF11" s="1275"/>
      <c r="CG11" s="1275"/>
      <c r="CH11" s="1275"/>
      <c r="CI11" s="1275"/>
      <c r="CJ11" s="1275"/>
      <c r="CK11" s="1275"/>
      <c r="CL11" s="1275"/>
      <c r="CM11" s="1275"/>
      <c r="CN11" s="1275"/>
      <c r="CO11" s="1275"/>
      <c r="CP11" s="1275"/>
      <c r="CQ11" s="1275"/>
      <c r="CR11" s="1275"/>
      <c r="CS11" s="1275"/>
      <c r="CT11" s="1275"/>
      <c r="CU11" s="1275"/>
      <c r="CV11" s="1275"/>
      <c r="CW11" s="1275"/>
      <c r="CX11" s="1275"/>
      <c r="CY11" s="1275"/>
      <c r="CZ11" s="1275"/>
      <c r="DA11" s="1275"/>
      <c r="DB11" s="1275"/>
      <c r="DC11" s="1275"/>
      <c r="DD11" s="1275"/>
      <c r="DE11" s="1275"/>
    </row>
    <row r="12" spans="1:109" s="259" customFormat="1" ht="13.5" x14ac:dyDescent="0.15">
      <c r="A12" s="1275"/>
      <c r="B12" s="1275"/>
      <c r="C12" s="1275"/>
      <c r="D12" s="1275"/>
      <c r="E12" s="1275"/>
      <c r="F12" s="1275"/>
      <c r="G12" s="1275"/>
      <c r="H12" s="1275"/>
      <c r="I12" s="1275"/>
      <c r="J12" s="1275"/>
      <c r="K12" s="1275"/>
      <c r="L12" s="1275"/>
      <c r="M12" s="1275"/>
      <c r="N12" s="1275"/>
      <c r="O12" s="1275"/>
      <c r="P12" s="1275"/>
      <c r="Q12" s="1275"/>
      <c r="R12" s="1275"/>
      <c r="S12" s="1275"/>
      <c r="T12" s="1275"/>
      <c r="U12" s="1275"/>
      <c r="V12" s="1275"/>
      <c r="W12" s="1275"/>
      <c r="X12" s="1275"/>
      <c r="Y12" s="1275"/>
      <c r="Z12" s="1275"/>
      <c r="AA12" s="1275"/>
      <c r="AB12" s="1275"/>
      <c r="AC12" s="1275"/>
      <c r="AD12" s="1275"/>
      <c r="AE12" s="1275"/>
      <c r="AF12" s="1275"/>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c r="CX12" s="1275"/>
      <c r="CY12" s="1275"/>
      <c r="CZ12" s="1275"/>
      <c r="DA12" s="1275"/>
      <c r="DB12" s="1275"/>
      <c r="DC12" s="1275"/>
      <c r="DD12" s="1275"/>
      <c r="DE12" s="1275"/>
    </row>
    <row r="13" spans="1:109" s="259" customFormat="1" ht="13.5" x14ac:dyDescent="0.15">
      <c r="A13" s="1275"/>
      <c r="B13" s="1275"/>
      <c r="C13" s="1275"/>
      <c r="D13" s="1275"/>
      <c r="E13" s="1275"/>
      <c r="F13" s="1275"/>
      <c r="G13" s="1275"/>
      <c r="H13" s="1275"/>
      <c r="I13" s="1275"/>
      <c r="J13" s="1275"/>
      <c r="K13" s="1275"/>
      <c r="L13" s="1275"/>
      <c r="M13" s="1275"/>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5"/>
      <c r="DA13" s="1275"/>
      <c r="DB13" s="1275"/>
      <c r="DC13" s="1275"/>
      <c r="DD13" s="1275"/>
      <c r="DE13" s="1275"/>
    </row>
    <row r="14" spans="1:109" s="259" customFormat="1" ht="13.5" x14ac:dyDescent="0.15">
      <c r="A14" s="1275"/>
      <c r="B14" s="1275"/>
      <c r="C14" s="1275"/>
      <c r="D14" s="1275"/>
      <c r="E14" s="1275"/>
      <c r="F14" s="1275"/>
      <c r="G14" s="1275"/>
      <c r="H14" s="1275"/>
      <c r="I14" s="1275"/>
      <c r="J14" s="1275"/>
      <c r="K14" s="1275"/>
      <c r="L14" s="1275"/>
      <c r="M14" s="1275"/>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275"/>
      <c r="BD14" s="1275"/>
      <c r="BE14" s="1275"/>
      <c r="BF14" s="1275"/>
      <c r="BG14" s="1275"/>
      <c r="BH14" s="1275"/>
      <c r="BI14" s="1275"/>
      <c r="BJ14" s="1275"/>
      <c r="BK14" s="1275"/>
      <c r="BL14" s="1275"/>
      <c r="BM14" s="1275"/>
      <c r="BN14" s="1275"/>
      <c r="BO14" s="1275"/>
      <c r="BP14" s="1275"/>
      <c r="BQ14" s="1275"/>
      <c r="BR14" s="1275"/>
      <c r="BS14" s="1275"/>
      <c r="BT14" s="1275"/>
      <c r="BU14" s="1275"/>
      <c r="BV14" s="1275"/>
      <c r="BW14" s="1275"/>
      <c r="BX14" s="1275"/>
      <c r="BY14" s="1275"/>
      <c r="BZ14" s="1275"/>
      <c r="CA14" s="1275"/>
      <c r="CB14" s="1275"/>
      <c r="CC14" s="1275"/>
      <c r="CD14" s="1275"/>
      <c r="CE14" s="1275"/>
      <c r="CF14" s="1275"/>
      <c r="CG14" s="1275"/>
      <c r="CH14" s="1275"/>
      <c r="CI14" s="1275"/>
      <c r="CJ14" s="1275"/>
      <c r="CK14" s="1275"/>
      <c r="CL14" s="1275"/>
      <c r="CM14" s="1275"/>
      <c r="CN14" s="1275"/>
      <c r="CO14" s="1275"/>
      <c r="CP14" s="1275"/>
      <c r="CQ14" s="1275"/>
      <c r="CR14" s="1275"/>
      <c r="CS14" s="1275"/>
      <c r="CT14" s="1275"/>
      <c r="CU14" s="1275"/>
      <c r="CV14" s="1275"/>
      <c r="CW14" s="1275"/>
      <c r="CX14" s="1275"/>
      <c r="CY14" s="1275"/>
      <c r="CZ14" s="1275"/>
      <c r="DA14" s="1275"/>
      <c r="DB14" s="1275"/>
      <c r="DC14" s="1275"/>
      <c r="DD14" s="1275"/>
      <c r="DE14" s="1275"/>
    </row>
    <row r="15" spans="1:109" s="259" customFormat="1" ht="13.5" x14ac:dyDescent="0.15">
      <c r="A15" s="1220"/>
      <c r="B15" s="1275"/>
      <c r="C15" s="1275"/>
      <c r="D15" s="1275"/>
      <c r="E15" s="1275"/>
      <c r="F15" s="1275"/>
      <c r="G15" s="1275"/>
      <c r="H15" s="1275"/>
      <c r="I15" s="1275"/>
      <c r="J15" s="1275"/>
      <c r="K15" s="1275"/>
      <c r="L15" s="1275"/>
      <c r="M15" s="1275"/>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1275"/>
    </row>
    <row r="16" spans="1:109" s="259" customFormat="1" ht="13.5" x14ac:dyDescent="0.15">
      <c r="A16" s="1220"/>
      <c r="B16" s="1275"/>
      <c r="C16" s="1275"/>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c r="AE16" s="1275"/>
      <c r="AF16" s="1275"/>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row>
    <row r="17" spans="1:109" s="259" customFormat="1" ht="13.5" x14ac:dyDescent="0.15">
      <c r="A17" s="1220"/>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c r="CX17" s="1275"/>
      <c r="CY17" s="1275"/>
      <c r="CZ17" s="1275"/>
      <c r="DA17" s="1275"/>
      <c r="DB17" s="1275"/>
      <c r="DC17" s="1275"/>
      <c r="DD17" s="1275"/>
      <c r="DE17" s="1275"/>
    </row>
    <row r="18" spans="1:109" s="259" customFormat="1" ht="13.5" x14ac:dyDescent="0.15">
      <c r="A18" s="1220"/>
      <c r="B18" s="1275"/>
      <c r="C18" s="1275"/>
      <c r="D18" s="1275"/>
      <c r="E18" s="1275"/>
      <c r="F18" s="1275"/>
      <c r="G18" s="1275"/>
      <c r="H18" s="1275"/>
      <c r="I18" s="1275"/>
      <c r="J18" s="1275"/>
      <c r="K18" s="1275"/>
      <c r="L18" s="1275"/>
      <c r="M18" s="1275"/>
      <c r="N18" s="1275"/>
      <c r="O18" s="1275"/>
      <c r="P18" s="1275"/>
      <c r="Q18" s="1275"/>
      <c r="R18" s="1275"/>
      <c r="S18" s="1275"/>
      <c r="T18" s="1275"/>
      <c r="U18" s="1275"/>
      <c r="V18" s="1275"/>
      <c r="W18" s="1275"/>
      <c r="X18" s="1275"/>
      <c r="Y18" s="1275"/>
      <c r="Z18" s="1275"/>
      <c r="AA18" s="1275"/>
      <c r="AB18" s="1275"/>
      <c r="AC18" s="1275"/>
      <c r="AD18" s="1275"/>
      <c r="AE18" s="1275"/>
      <c r="AF18" s="1275"/>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c r="CX18" s="1275"/>
      <c r="CY18" s="1275"/>
      <c r="CZ18" s="1275"/>
      <c r="DA18" s="1275"/>
      <c r="DB18" s="1275"/>
      <c r="DC18" s="1275"/>
      <c r="DD18" s="1275"/>
      <c r="DE18" s="1275"/>
    </row>
    <row r="19" spans="1:109" ht="13.5" x14ac:dyDescent="0.15">
      <c r="DD19" s="1220"/>
      <c r="DE19" s="1220"/>
    </row>
    <row r="20" spans="1:109" ht="13.5" x14ac:dyDescent="0.15">
      <c r="DD20" s="1220"/>
      <c r="DE20" s="1220"/>
    </row>
    <row r="21" spans="1:109" ht="17.25" customHeight="1" x14ac:dyDescent="0.15">
      <c r="B21" s="1274"/>
      <c r="C21" s="1271"/>
      <c r="D21" s="1271"/>
      <c r="E21" s="1271"/>
      <c r="F21" s="1271"/>
      <c r="G21" s="1271"/>
      <c r="H21" s="1271"/>
      <c r="I21" s="1271"/>
      <c r="J21" s="1271"/>
      <c r="K21" s="1271"/>
      <c r="L21" s="1271"/>
      <c r="M21" s="1271"/>
      <c r="N21" s="1273"/>
      <c r="O21" s="1271"/>
      <c r="P21" s="1271"/>
      <c r="Q21" s="1271"/>
      <c r="R21" s="1271"/>
      <c r="S21" s="1271"/>
      <c r="T21" s="1271"/>
      <c r="U21" s="1271"/>
      <c r="V21" s="1271"/>
      <c r="W21" s="1271"/>
      <c r="X21" s="1271"/>
      <c r="Y21" s="1271"/>
      <c r="Z21" s="1271"/>
      <c r="AA21" s="1271"/>
      <c r="AB21" s="1271"/>
      <c r="AC21" s="1271"/>
      <c r="AD21" s="1271"/>
      <c r="AE21" s="1271"/>
      <c r="AF21" s="1271"/>
      <c r="AG21" s="1271"/>
      <c r="AH21" s="1271"/>
      <c r="AI21" s="1271"/>
      <c r="AJ21" s="1271"/>
      <c r="AK21" s="1271"/>
      <c r="AL21" s="1271"/>
      <c r="AM21" s="1271"/>
      <c r="AN21" s="1271"/>
      <c r="AO21" s="1271"/>
      <c r="AP21" s="1271"/>
      <c r="AQ21" s="1271"/>
      <c r="AR21" s="1271"/>
      <c r="AS21" s="1271"/>
      <c r="AT21" s="1273"/>
      <c r="AU21" s="1271"/>
      <c r="AV21" s="1271"/>
      <c r="AW21" s="1271"/>
      <c r="AX21" s="1271"/>
      <c r="AY21" s="1271"/>
      <c r="AZ21" s="1271"/>
      <c r="BA21" s="1271"/>
      <c r="BB21" s="1271"/>
      <c r="BC21" s="1271"/>
      <c r="BD21" s="1271"/>
      <c r="BE21" s="1271"/>
      <c r="BF21" s="1273"/>
      <c r="BG21" s="1271"/>
      <c r="BH21" s="1271"/>
      <c r="BI21" s="1271"/>
      <c r="BJ21" s="1271"/>
      <c r="BK21" s="1271"/>
      <c r="BL21" s="1271"/>
      <c r="BM21" s="1271"/>
      <c r="BN21" s="1271"/>
      <c r="BO21" s="1271"/>
      <c r="BP21" s="1271"/>
      <c r="BQ21" s="1271"/>
      <c r="BR21" s="1273"/>
      <c r="BS21" s="1271"/>
      <c r="BT21" s="1271"/>
      <c r="BU21" s="1271"/>
      <c r="BV21" s="1271"/>
      <c r="BW21" s="1271"/>
      <c r="BX21" s="1271"/>
      <c r="BY21" s="1271"/>
      <c r="BZ21" s="1271"/>
      <c r="CA21" s="1271"/>
      <c r="CB21" s="1271"/>
      <c r="CC21" s="1271"/>
      <c r="CD21" s="1273"/>
      <c r="CE21" s="1271"/>
      <c r="CF21" s="1271"/>
      <c r="CG21" s="1271"/>
      <c r="CH21" s="1271"/>
      <c r="CI21" s="1271"/>
      <c r="CJ21" s="1271"/>
      <c r="CK21" s="1271"/>
      <c r="CL21" s="1271"/>
      <c r="CM21" s="1271"/>
      <c r="CN21" s="1271"/>
      <c r="CO21" s="1271"/>
      <c r="CP21" s="1273"/>
      <c r="CQ21" s="1271"/>
      <c r="CR21" s="1271"/>
      <c r="CS21" s="1271"/>
      <c r="CT21" s="1271"/>
      <c r="CU21" s="1271"/>
      <c r="CV21" s="1271"/>
      <c r="CW21" s="1271"/>
      <c r="CX21" s="1271"/>
      <c r="CY21" s="1271"/>
      <c r="CZ21" s="1271"/>
      <c r="DA21" s="1271"/>
      <c r="DB21" s="1273"/>
      <c r="DC21" s="1271"/>
      <c r="DD21" s="1270"/>
      <c r="DE21" s="1220"/>
    </row>
    <row r="22" spans="1:109" ht="17.25" customHeight="1" x14ac:dyDescent="0.15">
      <c r="B22" s="1221"/>
    </row>
    <row r="23" spans="1:109" ht="13.5" x14ac:dyDescent="0.15">
      <c r="B23" s="1221"/>
    </row>
    <row r="24" spans="1:109" ht="13.5" x14ac:dyDescent="0.15">
      <c r="B24" s="1221"/>
    </row>
    <row r="25" spans="1:109" ht="13.5" x14ac:dyDescent="0.15">
      <c r="B25" s="1221"/>
    </row>
    <row r="26" spans="1:109" ht="13.5" x14ac:dyDescent="0.15">
      <c r="B26" s="1221"/>
    </row>
    <row r="27" spans="1:109" ht="13.5" x14ac:dyDescent="0.15">
      <c r="B27" s="1221"/>
    </row>
    <row r="28" spans="1:109" ht="13.5" x14ac:dyDescent="0.15">
      <c r="B28" s="1221"/>
    </row>
    <row r="29" spans="1:109" ht="13.5" x14ac:dyDescent="0.15">
      <c r="B29" s="1221"/>
    </row>
    <row r="30" spans="1:109" ht="13.5" x14ac:dyDescent="0.15">
      <c r="B30" s="1221"/>
    </row>
    <row r="31" spans="1:109" ht="13.5" x14ac:dyDescent="0.15">
      <c r="B31" s="1221"/>
    </row>
    <row r="32" spans="1:109" ht="13.5" x14ac:dyDescent="0.15">
      <c r="B32" s="1221"/>
    </row>
    <row r="33" spans="2:109" ht="13.5" x14ac:dyDescent="0.15">
      <c r="B33" s="1221"/>
    </row>
    <row r="34" spans="2:109" ht="13.5" x14ac:dyDescent="0.15">
      <c r="B34" s="1221"/>
    </row>
    <row r="35" spans="2:109" ht="13.5" x14ac:dyDescent="0.15">
      <c r="B35" s="1221"/>
    </row>
    <row r="36" spans="2:109" ht="13.5" x14ac:dyDescent="0.15">
      <c r="B36" s="1221"/>
    </row>
    <row r="37" spans="2:109" ht="13.5" x14ac:dyDescent="0.15">
      <c r="B37" s="1221"/>
    </row>
    <row r="38" spans="2:109" ht="13.5" x14ac:dyDescent="0.15">
      <c r="B38" s="1221"/>
    </row>
    <row r="39" spans="2:109" ht="13.5" x14ac:dyDescent="0.15">
      <c r="B39" s="1225"/>
      <c r="C39" s="1224"/>
      <c r="D39" s="1224"/>
      <c r="E39" s="1224"/>
      <c r="F39" s="1224"/>
      <c r="G39" s="1224"/>
      <c r="H39" s="1224"/>
      <c r="I39" s="1224"/>
      <c r="J39" s="1224"/>
      <c r="K39" s="1224"/>
      <c r="L39" s="1224"/>
      <c r="M39" s="1224"/>
      <c r="N39" s="1224"/>
      <c r="O39" s="1224"/>
      <c r="P39" s="1224"/>
      <c r="Q39" s="1224"/>
      <c r="R39" s="1224"/>
      <c r="S39" s="1224"/>
      <c r="T39" s="1224"/>
      <c r="U39" s="1224"/>
      <c r="V39" s="1224"/>
      <c r="W39" s="1224"/>
      <c r="X39" s="1224"/>
      <c r="Y39" s="1224"/>
      <c r="Z39" s="1224"/>
      <c r="AA39" s="1224"/>
      <c r="AB39" s="1224"/>
      <c r="AC39" s="1224"/>
      <c r="AD39" s="1224"/>
      <c r="AE39" s="1224"/>
      <c r="AF39" s="1224"/>
      <c r="AG39" s="1224"/>
      <c r="AH39" s="1224"/>
      <c r="AI39" s="1224"/>
      <c r="AJ39" s="1224"/>
      <c r="AK39" s="1224"/>
      <c r="AL39" s="1224"/>
      <c r="AM39" s="1224"/>
      <c r="AN39" s="1224"/>
      <c r="AO39" s="1224"/>
      <c r="AP39" s="1224"/>
      <c r="AQ39" s="1224"/>
      <c r="AR39" s="1224"/>
      <c r="AS39" s="1224"/>
      <c r="AT39" s="1224"/>
      <c r="AU39" s="1224"/>
      <c r="AV39" s="1224"/>
      <c r="AW39" s="1224"/>
      <c r="AX39" s="1224"/>
      <c r="AY39" s="1224"/>
      <c r="AZ39" s="1224"/>
      <c r="BA39" s="1224"/>
      <c r="BB39" s="1224"/>
      <c r="BC39" s="1224"/>
      <c r="BD39" s="1224"/>
      <c r="BE39" s="1224"/>
      <c r="BF39" s="1224"/>
      <c r="BG39" s="1224"/>
      <c r="BH39" s="1224"/>
      <c r="BI39" s="1224"/>
      <c r="BJ39" s="1224"/>
      <c r="BK39" s="1224"/>
      <c r="BL39" s="1224"/>
      <c r="BM39" s="1224"/>
      <c r="BN39" s="1224"/>
      <c r="BO39" s="1224"/>
      <c r="BP39" s="1224"/>
      <c r="BQ39" s="1224"/>
      <c r="BR39" s="1224"/>
      <c r="BS39" s="1224"/>
      <c r="BT39" s="1224"/>
      <c r="BU39" s="1224"/>
      <c r="BV39" s="1224"/>
      <c r="BW39" s="1224"/>
      <c r="BX39" s="1224"/>
      <c r="BY39" s="1224"/>
      <c r="BZ39" s="1224"/>
      <c r="CA39" s="1224"/>
      <c r="CB39" s="1224"/>
      <c r="CC39" s="1224"/>
      <c r="CD39" s="1224"/>
      <c r="CE39" s="1224"/>
      <c r="CF39" s="1224"/>
      <c r="CG39" s="1224"/>
      <c r="CH39" s="1224"/>
      <c r="CI39" s="1224"/>
      <c r="CJ39" s="1224"/>
      <c r="CK39" s="1224"/>
      <c r="CL39" s="1224"/>
      <c r="CM39" s="1224"/>
      <c r="CN39" s="1224"/>
      <c r="CO39" s="1224"/>
      <c r="CP39" s="1224"/>
      <c r="CQ39" s="1224"/>
      <c r="CR39" s="1224"/>
      <c r="CS39" s="1224"/>
      <c r="CT39" s="1224"/>
      <c r="CU39" s="1224"/>
      <c r="CV39" s="1224"/>
      <c r="CW39" s="1224"/>
      <c r="CX39" s="1224"/>
      <c r="CY39" s="1224"/>
      <c r="CZ39" s="1224"/>
      <c r="DA39" s="1224"/>
      <c r="DB39" s="1224"/>
      <c r="DC39" s="1224"/>
      <c r="DD39" s="1223"/>
    </row>
    <row r="40" spans="2:109" ht="13.5" x14ac:dyDescent="0.15">
      <c r="B40" s="1261"/>
      <c r="DD40" s="1261"/>
      <c r="DE40" s="1220"/>
    </row>
    <row r="41" spans="2:109" ht="17.25" x14ac:dyDescent="0.15">
      <c r="B41" s="1272" t="s">
        <v>592</v>
      </c>
      <c r="C41" s="1271"/>
      <c r="D41" s="1271"/>
      <c r="E41" s="1271"/>
      <c r="F41" s="1271"/>
      <c r="G41" s="1271"/>
      <c r="H41" s="1271"/>
      <c r="I41" s="1271"/>
      <c r="J41" s="1271"/>
      <c r="K41" s="1271"/>
      <c r="L41" s="1271"/>
      <c r="M41" s="1271"/>
      <c r="N41" s="1271"/>
      <c r="O41" s="1271"/>
      <c r="P41" s="1271"/>
      <c r="Q41" s="1271"/>
      <c r="R41" s="1271"/>
      <c r="S41" s="1271"/>
      <c r="T41" s="1271"/>
      <c r="U41" s="1271"/>
      <c r="V41" s="1271"/>
      <c r="W41" s="1271"/>
      <c r="X41" s="1271"/>
      <c r="Y41" s="1271"/>
      <c r="Z41" s="1271"/>
      <c r="AA41" s="1271"/>
      <c r="AB41" s="1271"/>
      <c r="AC41" s="1271"/>
      <c r="AD41" s="1271"/>
      <c r="AE41" s="1271"/>
      <c r="AF41" s="1271"/>
      <c r="AG41" s="1271"/>
      <c r="AH41" s="1271"/>
      <c r="AI41" s="1271"/>
      <c r="AJ41" s="1271"/>
      <c r="AK41" s="1271"/>
      <c r="AL41" s="1271"/>
      <c r="AM41" s="1271"/>
      <c r="AN41" s="1271"/>
      <c r="AO41" s="1271"/>
      <c r="AP41" s="1271"/>
      <c r="AQ41" s="1271"/>
      <c r="AR41" s="1271"/>
      <c r="AS41" s="1271"/>
      <c r="AT41" s="1271"/>
      <c r="AU41" s="1271"/>
      <c r="AV41" s="1271"/>
      <c r="AW41" s="1271"/>
      <c r="AX41" s="1271"/>
      <c r="AY41" s="1271"/>
      <c r="AZ41" s="1271"/>
      <c r="BA41" s="1271"/>
      <c r="BB41" s="1271"/>
      <c r="BC41" s="1271"/>
      <c r="BD41" s="1271"/>
      <c r="BE41" s="1271"/>
      <c r="BF41" s="1271"/>
      <c r="BG41" s="1271"/>
      <c r="BH41" s="1271"/>
      <c r="BI41" s="1271"/>
      <c r="BJ41" s="1271"/>
      <c r="BK41" s="1271"/>
      <c r="BL41" s="1271"/>
      <c r="BM41" s="1271"/>
      <c r="BN41" s="1271"/>
      <c r="BO41" s="1271"/>
      <c r="BP41" s="1271"/>
      <c r="BQ41" s="1271"/>
      <c r="BR41" s="1271"/>
      <c r="BS41" s="1271"/>
      <c r="BT41" s="1271"/>
      <c r="BU41" s="1271"/>
      <c r="BV41" s="1271"/>
      <c r="BW41" s="1271"/>
      <c r="BX41" s="1271"/>
      <c r="BY41" s="1271"/>
      <c r="BZ41" s="1271"/>
      <c r="CA41" s="1271"/>
      <c r="CB41" s="1271"/>
      <c r="CC41" s="1271"/>
      <c r="CD41" s="1271"/>
      <c r="CE41" s="1271"/>
      <c r="CF41" s="1271"/>
      <c r="CG41" s="1271"/>
      <c r="CH41" s="1271"/>
      <c r="CI41" s="1271"/>
      <c r="CJ41" s="1271"/>
      <c r="CK41" s="1271"/>
      <c r="CL41" s="1271"/>
      <c r="CM41" s="1271"/>
      <c r="CN41" s="1271"/>
      <c r="CO41" s="1271"/>
      <c r="CP41" s="1271"/>
      <c r="CQ41" s="1271"/>
      <c r="CR41" s="1271"/>
      <c r="CS41" s="1271"/>
      <c r="CT41" s="1271"/>
      <c r="CU41" s="1271"/>
      <c r="CV41" s="1271"/>
      <c r="CW41" s="1271"/>
      <c r="CX41" s="1271"/>
      <c r="CY41" s="1271"/>
      <c r="CZ41" s="1271"/>
      <c r="DA41" s="1271"/>
      <c r="DB41" s="1271"/>
      <c r="DC41" s="1271"/>
      <c r="DD41" s="1270"/>
    </row>
    <row r="42" spans="2:109" ht="13.5" x14ac:dyDescent="0.15">
      <c r="B42" s="1221"/>
      <c r="G42" s="1257"/>
      <c r="I42" s="1256"/>
      <c r="J42" s="1256"/>
      <c r="K42" s="1256"/>
      <c r="AM42" s="1257"/>
      <c r="AN42" s="1257" t="s">
        <v>588</v>
      </c>
      <c r="AP42" s="1256"/>
      <c r="AQ42" s="1256"/>
      <c r="AR42" s="1256"/>
      <c r="AY42" s="1257"/>
      <c r="BA42" s="1256"/>
      <c r="BB42" s="1256"/>
      <c r="BC42" s="1256"/>
      <c r="BK42" s="1257"/>
      <c r="BM42" s="1256"/>
      <c r="BN42" s="1256"/>
      <c r="BO42" s="1256"/>
      <c r="BW42" s="1257"/>
      <c r="BY42" s="1256"/>
      <c r="BZ42" s="1256"/>
      <c r="CA42" s="1256"/>
      <c r="CI42" s="1257"/>
      <c r="CK42" s="1256"/>
      <c r="CL42" s="1256"/>
      <c r="CM42" s="1256"/>
      <c r="CU42" s="1257"/>
      <c r="CW42" s="1256"/>
      <c r="CX42" s="1256"/>
      <c r="CY42" s="1256"/>
    </row>
    <row r="43" spans="2:109" ht="13.5" customHeight="1" x14ac:dyDescent="0.15">
      <c r="B43" s="1221"/>
      <c r="AN43" s="1255" t="s">
        <v>591</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3"/>
    </row>
    <row r="44" spans="2:109" ht="13.5" x14ac:dyDescent="0.15">
      <c r="B44" s="1221"/>
      <c r="AN44" s="1252"/>
      <c r="AO44" s="1251"/>
      <c r="AP44" s="1251"/>
      <c r="AQ44" s="1251"/>
      <c r="AR44" s="1251"/>
      <c r="AS44" s="1251"/>
      <c r="AT44" s="1251"/>
      <c r="AU44" s="1251"/>
      <c r="AV44" s="1251"/>
      <c r="AW44" s="1251"/>
      <c r="AX44" s="1251"/>
      <c r="AY44" s="1251"/>
      <c r="AZ44" s="1251"/>
      <c r="BA44" s="1251"/>
      <c r="BB44" s="1251"/>
      <c r="BC44" s="1251"/>
      <c r="BD44" s="1251"/>
      <c r="BE44" s="1251"/>
      <c r="BF44" s="1251"/>
      <c r="BG44" s="1251"/>
      <c r="BH44" s="1251"/>
      <c r="BI44" s="1251"/>
      <c r="BJ44" s="1251"/>
      <c r="BK44" s="1251"/>
      <c r="BL44" s="1251"/>
      <c r="BM44" s="1251"/>
      <c r="BN44" s="1251"/>
      <c r="BO44" s="1251"/>
      <c r="BP44" s="1251"/>
      <c r="BQ44" s="1251"/>
      <c r="BR44" s="1251"/>
      <c r="BS44" s="1251"/>
      <c r="BT44" s="1251"/>
      <c r="BU44" s="1251"/>
      <c r="BV44" s="1251"/>
      <c r="BW44" s="1251"/>
      <c r="BX44" s="1251"/>
      <c r="BY44" s="1251"/>
      <c r="BZ44" s="1251"/>
      <c r="CA44" s="1251"/>
      <c r="CB44" s="1251"/>
      <c r="CC44" s="1251"/>
      <c r="CD44" s="1251"/>
      <c r="CE44" s="1251"/>
      <c r="CF44" s="1251"/>
      <c r="CG44" s="1251"/>
      <c r="CH44" s="1251"/>
      <c r="CI44" s="1251"/>
      <c r="CJ44" s="1251"/>
      <c r="CK44" s="1251"/>
      <c r="CL44" s="1251"/>
      <c r="CM44" s="1251"/>
      <c r="CN44" s="1251"/>
      <c r="CO44" s="1251"/>
      <c r="CP44" s="1251"/>
      <c r="CQ44" s="1251"/>
      <c r="CR44" s="1251"/>
      <c r="CS44" s="1251"/>
      <c r="CT44" s="1251"/>
      <c r="CU44" s="1251"/>
      <c r="CV44" s="1251"/>
      <c r="CW44" s="1251"/>
      <c r="CX44" s="1251"/>
      <c r="CY44" s="1251"/>
      <c r="CZ44" s="1251"/>
      <c r="DA44" s="1251"/>
      <c r="DB44" s="1251"/>
      <c r="DC44" s="1250"/>
    </row>
    <row r="45" spans="2:109" ht="13.5" x14ac:dyDescent="0.15">
      <c r="B45" s="1221"/>
      <c r="AN45" s="1252"/>
      <c r="AO45" s="1251"/>
      <c r="AP45" s="1251"/>
      <c r="AQ45" s="1251"/>
      <c r="AR45" s="1251"/>
      <c r="AS45" s="1251"/>
      <c r="AT45" s="1251"/>
      <c r="AU45" s="1251"/>
      <c r="AV45" s="1251"/>
      <c r="AW45" s="1251"/>
      <c r="AX45" s="1251"/>
      <c r="AY45" s="1251"/>
      <c r="AZ45" s="1251"/>
      <c r="BA45" s="1251"/>
      <c r="BB45" s="1251"/>
      <c r="BC45" s="1251"/>
      <c r="BD45" s="1251"/>
      <c r="BE45" s="1251"/>
      <c r="BF45" s="1251"/>
      <c r="BG45" s="1251"/>
      <c r="BH45" s="1251"/>
      <c r="BI45" s="1251"/>
      <c r="BJ45" s="1251"/>
      <c r="BK45" s="1251"/>
      <c r="BL45" s="1251"/>
      <c r="BM45" s="1251"/>
      <c r="BN45" s="1251"/>
      <c r="BO45" s="1251"/>
      <c r="BP45" s="1251"/>
      <c r="BQ45" s="1251"/>
      <c r="BR45" s="1251"/>
      <c r="BS45" s="1251"/>
      <c r="BT45" s="1251"/>
      <c r="BU45" s="1251"/>
      <c r="BV45" s="1251"/>
      <c r="BW45" s="1251"/>
      <c r="BX45" s="1251"/>
      <c r="BY45" s="1251"/>
      <c r="BZ45" s="1251"/>
      <c r="CA45" s="1251"/>
      <c r="CB45" s="1251"/>
      <c r="CC45" s="1251"/>
      <c r="CD45" s="1251"/>
      <c r="CE45" s="1251"/>
      <c r="CF45" s="1251"/>
      <c r="CG45" s="1251"/>
      <c r="CH45" s="1251"/>
      <c r="CI45" s="1251"/>
      <c r="CJ45" s="1251"/>
      <c r="CK45" s="1251"/>
      <c r="CL45" s="1251"/>
      <c r="CM45" s="1251"/>
      <c r="CN45" s="1251"/>
      <c r="CO45" s="1251"/>
      <c r="CP45" s="1251"/>
      <c r="CQ45" s="1251"/>
      <c r="CR45" s="1251"/>
      <c r="CS45" s="1251"/>
      <c r="CT45" s="1251"/>
      <c r="CU45" s="1251"/>
      <c r="CV45" s="1251"/>
      <c r="CW45" s="1251"/>
      <c r="CX45" s="1251"/>
      <c r="CY45" s="1251"/>
      <c r="CZ45" s="1251"/>
      <c r="DA45" s="1251"/>
      <c r="DB45" s="1251"/>
      <c r="DC45" s="1250"/>
    </row>
    <row r="46" spans="2:109" ht="13.5" x14ac:dyDescent="0.15">
      <c r="B46" s="1221"/>
      <c r="AN46" s="1252"/>
      <c r="AO46" s="1251"/>
      <c r="AP46" s="1251"/>
      <c r="AQ46" s="1251"/>
      <c r="AR46" s="1251"/>
      <c r="AS46" s="1251"/>
      <c r="AT46" s="1251"/>
      <c r="AU46" s="1251"/>
      <c r="AV46" s="1251"/>
      <c r="AW46" s="1251"/>
      <c r="AX46" s="1251"/>
      <c r="AY46" s="1251"/>
      <c r="AZ46" s="1251"/>
      <c r="BA46" s="1251"/>
      <c r="BB46" s="1251"/>
      <c r="BC46" s="1251"/>
      <c r="BD46" s="1251"/>
      <c r="BE46" s="1251"/>
      <c r="BF46" s="1251"/>
      <c r="BG46" s="1251"/>
      <c r="BH46" s="1251"/>
      <c r="BI46" s="1251"/>
      <c r="BJ46" s="1251"/>
      <c r="BK46" s="1251"/>
      <c r="BL46" s="1251"/>
      <c r="BM46" s="1251"/>
      <c r="BN46" s="1251"/>
      <c r="BO46" s="1251"/>
      <c r="BP46" s="1251"/>
      <c r="BQ46" s="1251"/>
      <c r="BR46" s="1251"/>
      <c r="BS46" s="1251"/>
      <c r="BT46" s="1251"/>
      <c r="BU46" s="1251"/>
      <c r="BV46" s="1251"/>
      <c r="BW46" s="1251"/>
      <c r="BX46" s="1251"/>
      <c r="BY46" s="1251"/>
      <c r="BZ46" s="1251"/>
      <c r="CA46" s="1251"/>
      <c r="CB46" s="1251"/>
      <c r="CC46" s="1251"/>
      <c r="CD46" s="1251"/>
      <c r="CE46" s="1251"/>
      <c r="CF46" s="1251"/>
      <c r="CG46" s="1251"/>
      <c r="CH46" s="1251"/>
      <c r="CI46" s="1251"/>
      <c r="CJ46" s="1251"/>
      <c r="CK46" s="1251"/>
      <c r="CL46" s="1251"/>
      <c r="CM46" s="1251"/>
      <c r="CN46" s="1251"/>
      <c r="CO46" s="1251"/>
      <c r="CP46" s="1251"/>
      <c r="CQ46" s="1251"/>
      <c r="CR46" s="1251"/>
      <c r="CS46" s="1251"/>
      <c r="CT46" s="1251"/>
      <c r="CU46" s="1251"/>
      <c r="CV46" s="1251"/>
      <c r="CW46" s="1251"/>
      <c r="CX46" s="1251"/>
      <c r="CY46" s="1251"/>
      <c r="CZ46" s="1251"/>
      <c r="DA46" s="1251"/>
      <c r="DB46" s="1251"/>
      <c r="DC46" s="1250"/>
    </row>
    <row r="47" spans="2:109" ht="13.5" x14ac:dyDescent="0.15">
      <c r="B47" s="1221"/>
      <c r="AN47" s="1249"/>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7"/>
    </row>
    <row r="48" spans="2:109" ht="13.5" x14ac:dyDescent="0.15">
      <c r="B48" s="1221"/>
      <c r="H48" s="1234"/>
      <c r="I48" s="1234"/>
      <c r="J48" s="1234"/>
      <c r="AN48" s="1234"/>
      <c r="AO48" s="1234"/>
      <c r="AP48" s="1234"/>
      <c r="AZ48" s="1234"/>
      <c r="BA48" s="1234"/>
      <c r="BB48" s="1234"/>
      <c r="BL48" s="1234"/>
      <c r="BM48" s="1234"/>
      <c r="BN48" s="1234"/>
      <c r="BX48" s="1234"/>
      <c r="BY48" s="1234"/>
      <c r="BZ48" s="1234"/>
      <c r="CJ48" s="1234"/>
      <c r="CK48" s="1234"/>
      <c r="CL48" s="1234"/>
      <c r="CV48" s="1234"/>
      <c r="CW48" s="1234"/>
      <c r="CX48" s="1234"/>
    </row>
    <row r="49" spans="1:109" ht="13.5" x14ac:dyDescent="0.15">
      <c r="B49" s="1221"/>
      <c r="AN49" s="1220" t="s">
        <v>586</v>
      </c>
    </row>
    <row r="50" spans="1:109" ht="13.5" x14ac:dyDescent="0.15">
      <c r="B50" s="1221"/>
      <c r="G50" s="1232"/>
      <c r="H50" s="1232"/>
      <c r="I50" s="1232"/>
      <c r="J50" s="1232"/>
      <c r="K50" s="1241"/>
      <c r="L50" s="1241"/>
      <c r="M50" s="1240"/>
      <c r="N50" s="1240"/>
      <c r="AN50" s="1239"/>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7"/>
      <c r="BP50" s="1229" t="s">
        <v>540</v>
      </c>
      <c r="BQ50" s="1229"/>
      <c r="BR50" s="1229"/>
      <c r="BS50" s="1229"/>
      <c r="BT50" s="1229"/>
      <c r="BU50" s="1229"/>
      <c r="BV50" s="1229"/>
      <c r="BW50" s="1229"/>
      <c r="BX50" s="1229" t="s">
        <v>541</v>
      </c>
      <c r="BY50" s="1229"/>
      <c r="BZ50" s="1229"/>
      <c r="CA50" s="1229"/>
      <c r="CB50" s="1229"/>
      <c r="CC50" s="1229"/>
      <c r="CD50" s="1229"/>
      <c r="CE50" s="1229"/>
      <c r="CF50" s="1229" t="s">
        <v>542</v>
      </c>
      <c r="CG50" s="1229"/>
      <c r="CH50" s="1229"/>
      <c r="CI50" s="1229"/>
      <c r="CJ50" s="1229"/>
      <c r="CK50" s="1229"/>
      <c r="CL50" s="1229"/>
      <c r="CM50" s="1229"/>
      <c r="CN50" s="1229" t="s">
        <v>543</v>
      </c>
      <c r="CO50" s="1229"/>
      <c r="CP50" s="1229"/>
      <c r="CQ50" s="1229"/>
      <c r="CR50" s="1229"/>
      <c r="CS50" s="1229"/>
      <c r="CT50" s="1229"/>
      <c r="CU50" s="1229"/>
      <c r="CV50" s="1229" t="s">
        <v>544</v>
      </c>
      <c r="CW50" s="1229"/>
      <c r="CX50" s="1229"/>
      <c r="CY50" s="1229"/>
      <c r="CZ50" s="1229"/>
      <c r="DA50" s="1229"/>
      <c r="DB50" s="1229"/>
      <c r="DC50" s="1229"/>
    </row>
    <row r="51" spans="1:109" ht="13.5" customHeight="1" x14ac:dyDescent="0.15">
      <c r="B51" s="1221"/>
      <c r="G51" s="1236"/>
      <c r="H51" s="1236"/>
      <c r="I51" s="1269"/>
      <c r="J51" s="1269"/>
      <c r="K51" s="1235"/>
      <c r="L51" s="1235"/>
      <c r="M51" s="1235"/>
      <c r="N51" s="1235"/>
      <c r="AM51" s="1234"/>
      <c r="AN51" s="1228" t="s">
        <v>585</v>
      </c>
      <c r="AO51" s="1228"/>
      <c r="AP51" s="1228"/>
      <c r="AQ51" s="1228"/>
      <c r="AR51" s="1228"/>
      <c r="AS51" s="1228"/>
      <c r="AT51" s="1228"/>
      <c r="AU51" s="1228"/>
      <c r="AV51" s="1228"/>
      <c r="AW51" s="1228"/>
      <c r="AX51" s="1228"/>
      <c r="AY51" s="1228"/>
      <c r="AZ51" s="1228"/>
      <c r="BA51" s="1228"/>
      <c r="BB51" s="1228" t="s">
        <v>583</v>
      </c>
      <c r="BC51" s="1228"/>
      <c r="BD51" s="1228"/>
      <c r="BE51" s="1228"/>
      <c r="BF51" s="1228"/>
      <c r="BG51" s="1228"/>
      <c r="BH51" s="1228"/>
      <c r="BI51" s="1228"/>
      <c r="BJ51" s="1228"/>
      <c r="BK51" s="1228"/>
      <c r="BL51" s="1228"/>
      <c r="BM51" s="1228"/>
      <c r="BN51" s="1228"/>
      <c r="BO51" s="1228"/>
      <c r="BP51" s="1227">
        <v>29.1</v>
      </c>
      <c r="BQ51" s="1227"/>
      <c r="BR51" s="1227"/>
      <c r="BS51" s="1227"/>
      <c r="BT51" s="1227"/>
      <c r="BU51" s="1227"/>
      <c r="BV51" s="1227"/>
      <c r="BW51" s="1227"/>
      <c r="BX51" s="1227">
        <v>44.2</v>
      </c>
      <c r="BY51" s="1227"/>
      <c r="BZ51" s="1227"/>
      <c r="CA51" s="1227"/>
      <c r="CB51" s="1227"/>
      <c r="CC51" s="1227"/>
      <c r="CD51" s="1227"/>
      <c r="CE51" s="1227"/>
      <c r="CF51" s="1227">
        <v>44.9</v>
      </c>
      <c r="CG51" s="1227"/>
      <c r="CH51" s="1227"/>
      <c r="CI51" s="1227"/>
      <c r="CJ51" s="1227"/>
      <c r="CK51" s="1227"/>
      <c r="CL51" s="1227"/>
      <c r="CM51" s="1227"/>
      <c r="CN51" s="1227">
        <v>39.200000000000003</v>
      </c>
      <c r="CO51" s="1227"/>
      <c r="CP51" s="1227"/>
      <c r="CQ51" s="1227"/>
      <c r="CR51" s="1227"/>
      <c r="CS51" s="1227"/>
      <c r="CT51" s="1227"/>
      <c r="CU51" s="1227"/>
      <c r="CV51" s="1227">
        <v>29.7</v>
      </c>
      <c r="CW51" s="1227"/>
      <c r="CX51" s="1227"/>
      <c r="CY51" s="1227"/>
      <c r="CZ51" s="1227"/>
      <c r="DA51" s="1227"/>
      <c r="DB51" s="1227"/>
      <c r="DC51" s="1227"/>
    </row>
    <row r="52" spans="1:109" ht="13.5" x14ac:dyDescent="0.15">
      <c r="B52" s="1221"/>
      <c r="G52" s="1236"/>
      <c r="H52" s="1236"/>
      <c r="I52" s="1269"/>
      <c r="J52" s="1269"/>
      <c r="K52" s="1235"/>
      <c r="L52" s="1235"/>
      <c r="M52" s="1235"/>
      <c r="N52" s="1235"/>
      <c r="AM52" s="1234"/>
      <c r="AN52" s="1228"/>
      <c r="AO52" s="1228"/>
      <c r="AP52" s="1228"/>
      <c r="AQ52" s="1228"/>
      <c r="AR52" s="1228"/>
      <c r="AS52" s="1228"/>
      <c r="AT52" s="1228"/>
      <c r="AU52" s="1228"/>
      <c r="AV52" s="1228"/>
      <c r="AW52" s="1228"/>
      <c r="AX52" s="1228"/>
      <c r="AY52" s="1228"/>
      <c r="AZ52" s="1228"/>
      <c r="BA52" s="1228"/>
      <c r="BB52" s="1228"/>
      <c r="BC52" s="1228"/>
      <c r="BD52" s="1228"/>
      <c r="BE52" s="1228"/>
      <c r="BF52" s="1228"/>
      <c r="BG52" s="1228"/>
      <c r="BH52" s="1228"/>
      <c r="BI52" s="1228"/>
      <c r="BJ52" s="1228"/>
      <c r="BK52" s="1228"/>
      <c r="BL52" s="1228"/>
      <c r="BM52" s="1228"/>
      <c r="BN52" s="1228"/>
      <c r="BO52" s="1228"/>
      <c r="BP52" s="1227"/>
      <c r="BQ52" s="1227"/>
      <c r="BR52" s="1227"/>
      <c r="BS52" s="1227"/>
      <c r="BT52" s="1227"/>
      <c r="BU52" s="1227"/>
      <c r="BV52" s="1227"/>
      <c r="BW52" s="1227"/>
      <c r="BX52" s="1227"/>
      <c r="BY52" s="1227"/>
      <c r="BZ52" s="1227"/>
      <c r="CA52" s="1227"/>
      <c r="CB52" s="1227"/>
      <c r="CC52" s="1227"/>
      <c r="CD52" s="1227"/>
      <c r="CE52" s="1227"/>
      <c r="CF52" s="1227"/>
      <c r="CG52" s="1227"/>
      <c r="CH52" s="1227"/>
      <c r="CI52" s="1227"/>
      <c r="CJ52" s="1227"/>
      <c r="CK52" s="1227"/>
      <c r="CL52" s="1227"/>
      <c r="CM52" s="1227"/>
      <c r="CN52" s="1227"/>
      <c r="CO52" s="1227"/>
      <c r="CP52" s="1227"/>
      <c r="CQ52" s="1227"/>
      <c r="CR52" s="1227"/>
      <c r="CS52" s="1227"/>
      <c r="CT52" s="1227"/>
      <c r="CU52" s="1227"/>
      <c r="CV52" s="1227"/>
      <c r="CW52" s="1227"/>
      <c r="CX52" s="1227"/>
      <c r="CY52" s="1227"/>
      <c r="CZ52" s="1227"/>
      <c r="DA52" s="1227"/>
      <c r="DB52" s="1227"/>
      <c r="DC52" s="1227"/>
    </row>
    <row r="53" spans="1:109" ht="13.5" x14ac:dyDescent="0.15">
      <c r="A53" s="1256"/>
      <c r="B53" s="1221"/>
      <c r="G53" s="1236"/>
      <c r="H53" s="1236"/>
      <c r="I53" s="1232"/>
      <c r="J53" s="1232"/>
      <c r="K53" s="1235"/>
      <c r="L53" s="1235"/>
      <c r="M53" s="1235"/>
      <c r="N53" s="1235"/>
      <c r="AM53" s="1234"/>
      <c r="AN53" s="1228"/>
      <c r="AO53" s="1228"/>
      <c r="AP53" s="1228"/>
      <c r="AQ53" s="1228"/>
      <c r="AR53" s="1228"/>
      <c r="AS53" s="1228"/>
      <c r="AT53" s="1228"/>
      <c r="AU53" s="1228"/>
      <c r="AV53" s="1228"/>
      <c r="AW53" s="1228"/>
      <c r="AX53" s="1228"/>
      <c r="AY53" s="1228"/>
      <c r="AZ53" s="1228"/>
      <c r="BA53" s="1228"/>
      <c r="BB53" s="1228" t="s">
        <v>590</v>
      </c>
      <c r="BC53" s="1228"/>
      <c r="BD53" s="1228"/>
      <c r="BE53" s="1228"/>
      <c r="BF53" s="1228"/>
      <c r="BG53" s="1228"/>
      <c r="BH53" s="1228"/>
      <c r="BI53" s="1228"/>
      <c r="BJ53" s="1228"/>
      <c r="BK53" s="1228"/>
      <c r="BL53" s="1228"/>
      <c r="BM53" s="1228"/>
      <c r="BN53" s="1228"/>
      <c r="BO53" s="1228"/>
      <c r="BP53" s="1227">
        <v>48.3</v>
      </c>
      <c r="BQ53" s="1227"/>
      <c r="BR53" s="1227"/>
      <c r="BS53" s="1227"/>
      <c r="BT53" s="1227"/>
      <c r="BU53" s="1227"/>
      <c r="BV53" s="1227"/>
      <c r="BW53" s="1227"/>
      <c r="BX53" s="1227">
        <v>49.8</v>
      </c>
      <c r="BY53" s="1227"/>
      <c r="BZ53" s="1227"/>
      <c r="CA53" s="1227"/>
      <c r="CB53" s="1227"/>
      <c r="CC53" s="1227"/>
      <c r="CD53" s="1227"/>
      <c r="CE53" s="1227"/>
      <c r="CF53" s="1227">
        <v>51</v>
      </c>
      <c r="CG53" s="1227"/>
      <c r="CH53" s="1227"/>
      <c r="CI53" s="1227"/>
      <c r="CJ53" s="1227"/>
      <c r="CK53" s="1227"/>
      <c r="CL53" s="1227"/>
      <c r="CM53" s="1227"/>
      <c r="CN53" s="1227">
        <v>52.5</v>
      </c>
      <c r="CO53" s="1227"/>
      <c r="CP53" s="1227"/>
      <c r="CQ53" s="1227"/>
      <c r="CR53" s="1227"/>
      <c r="CS53" s="1227"/>
      <c r="CT53" s="1227"/>
      <c r="CU53" s="1227"/>
      <c r="CV53" s="1227">
        <v>54.2</v>
      </c>
      <c r="CW53" s="1227"/>
      <c r="CX53" s="1227"/>
      <c r="CY53" s="1227"/>
      <c r="CZ53" s="1227"/>
      <c r="DA53" s="1227"/>
      <c r="DB53" s="1227"/>
      <c r="DC53" s="1227"/>
    </row>
    <row r="54" spans="1:109" ht="13.5" x14ac:dyDescent="0.15">
      <c r="A54" s="1256"/>
      <c r="B54" s="1221"/>
      <c r="G54" s="1236"/>
      <c r="H54" s="1236"/>
      <c r="I54" s="1232"/>
      <c r="J54" s="1232"/>
      <c r="K54" s="1235"/>
      <c r="L54" s="1235"/>
      <c r="M54" s="1235"/>
      <c r="N54" s="1235"/>
      <c r="AM54" s="1234"/>
      <c r="AN54" s="1228"/>
      <c r="AO54" s="1228"/>
      <c r="AP54" s="1228"/>
      <c r="AQ54" s="1228"/>
      <c r="AR54" s="1228"/>
      <c r="AS54" s="1228"/>
      <c r="AT54" s="1228"/>
      <c r="AU54" s="1228"/>
      <c r="AV54" s="1228"/>
      <c r="AW54" s="1228"/>
      <c r="AX54" s="1228"/>
      <c r="AY54" s="1228"/>
      <c r="AZ54" s="1228"/>
      <c r="BA54" s="1228"/>
      <c r="BB54" s="1228"/>
      <c r="BC54" s="1228"/>
      <c r="BD54" s="1228"/>
      <c r="BE54" s="1228"/>
      <c r="BF54" s="1228"/>
      <c r="BG54" s="1228"/>
      <c r="BH54" s="1228"/>
      <c r="BI54" s="1228"/>
      <c r="BJ54" s="1228"/>
      <c r="BK54" s="1228"/>
      <c r="BL54" s="1228"/>
      <c r="BM54" s="1228"/>
      <c r="BN54" s="1228"/>
      <c r="BO54" s="1228"/>
      <c r="BP54" s="1227"/>
      <c r="BQ54" s="1227"/>
      <c r="BR54" s="1227"/>
      <c r="BS54" s="1227"/>
      <c r="BT54" s="1227"/>
      <c r="BU54" s="1227"/>
      <c r="BV54" s="1227"/>
      <c r="BW54" s="1227"/>
      <c r="BX54" s="1227"/>
      <c r="BY54" s="1227"/>
      <c r="BZ54" s="1227"/>
      <c r="CA54" s="1227"/>
      <c r="CB54" s="1227"/>
      <c r="CC54" s="1227"/>
      <c r="CD54" s="1227"/>
      <c r="CE54" s="1227"/>
      <c r="CF54" s="1227"/>
      <c r="CG54" s="1227"/>
      <c r="CH54" s="1227"/>
      <c r="CI54" s="1227"/>
      <c r="CJ54" s="1227"/>
      <c r="CK54" s="1227"/>
      <c r="CL54" s="1227"/>
      <c r="CM54" s="1227"/>
      <c r="CN54" s="1227"/>
      <c r="CO54" s="1227"/>
      <c r="CP54" s="1227"/>
      <c r="CQ54" s="1227"/>
      <c r="CR54" s="1227"/>
      <c r="CS54" s="1227"/>
      <c r="CT54" s="1227"/>
      <c r="CU54" s="1227"/>
      <c r="CV54" s="1227"/>
      <c r="CW54" s="1227"/>
      <c r="CX54" s="1227"/>
      <c r="CY54" s="1227"/>
      <c r="CZ54" s="1227"/>
      <c r="DA54" s="1227"/>
      <c r="DB54" s="1227"/>
      <c r="DC54" s="1227"/>
    </row>
    <row r="55" spans="1:109" ht="13.5" x14ac:dyDescent="0.15">
      <c r="A55" s="1256"/>
      <c r="B55" s="1221"/>
      <c r="G55" s="1232"/>
      <c r="H55" s="1232"/>
      <c r="I55" s="1232"/>
      <c r="J55" s="1232"/>
      <c r="K55" s="1235"/>
      <c r="L55" s="1235"/>
      <c r="M55" s="1235"/>
      <c r="N55" s="1235"/>
      <c r="AN55" s="1229" t="s">
        <v>584</v>
      </c>
      <c r="AO55" s="1229"/>
      <c r="AP55" s="1229"/>
      <c r="AQ55" s="1229"/>
      <c r="AR55" s="1229"/>
      <c r="AS55" s="1229"/>
      <c r="AT55" s="1229"/>
      <c r="AU55" s="1229"/>
      <c r="AV55" s="1229"/>
      <c r="AW55" s="1229"/>
      <c r="AX55" s="1229"/>
      <c r="AY55" s="1229"/>
      <c r="AZ55" s="1229"/>
      <c r="BA55" s="1229"/>
      <c r="BB55" s="1228" t="s">
        <v>583</v>
      </c>
      <c r="BC55" s="1228"/>
      <c r="BD55" s="1228"/>
      <c r="BE55" s="1228"/>
      <c r="BF55" s="1228"/>
      <c r="BG55" s="1228"/>
      <c r="BH55" s="1228"/>
      <c r="BI55" s="1228"/>
      <c r="BJ55" s="1228"/>
      <c r="BK55" s="1228"/>
      <c r="BL55" s="1228"/>
      <c r="BM55" s="1228"/>
      <c r="BN55" s="1228"/>
      <c r="BO55" s="1228"/>
      <c r="BP55" s="1227">
        <v>0</v>
      </c>
      <c r="BQ55" s="1227"/>
      <c r="BR55" s="1227"/>
      <c r="BS55" s="1227"/>
      <c r="BT55" s="1227"/>
      <c r="BU55" s="1227"/>
      <c r="BV55" s="1227"/>
      <c r="BW55" s="1227"/>
      <c r="BX55" s="1227">
        <v>0</v>
      </c>
      <c r="BY55" s="1227"/>
      <c r="BZ55" s="1227"/>
      <c r="CA55" s="1227"/>
      <c r="CB55" s="1227"/>
      <c r="CC55" s="1227"/>
      <c r="CD55" s="1227"/>
      <c r="CE55" s="1227"/>
      <c r="CF55" s="1227">
        <v>0</v>
      </c>
      <c r="CG55" s="1227"/>
      <c r="CH55" s="1227"/>
      <c r="CI55" s="1227"/>
      <c r="CJ55" s="1227"/>
      <c r="CK55" s="1227"/>
      <c r="CL55" s="1227"/>
      <c r="CM55" s="1227"/>
      <c r="CN55" s="1227">
        <v>0</v>
      </c>
      <c r="CO55" s="1227"/>
      <c r="CP55" s="1227"/>
      <c r="CQ55" s="1227"/>
      <c r="CR55" s="1227"/>
      <c r="CS55" s="1227"/>
      <c r="CT55" s="1227"/>
      <c r="CU55" s="1227"/>
      <c r="CV55" s="1227">
        <v>0</v>
      </c>
      <c r="CW55" s="1227"/>
      <c r="CX55" s="1227"/>
      <c r="CY55" s="1227"/>
      <c r="CZ55" s="1227"/>
      <c r="DA55" s="1227"/>
      <c r="DB55" s="1227"/>
      <c r="DC55" s="1227"/>
    </row>
    <row r="56" spans="1:109" ht="13.5" x14ac:dyDescent="0.15">
      <c r="A56" s="1256"/>
      <c r="B56" s="1221"/>
      <c r="G56" s="1232"/>
      <c r="H56" s="1232"/>
      <c r="I56" s="1232"/>
      <c r="J56" s="1232"/>
      <c r="K56" s="1235"/>
      <c r="L56" s="1235"/>
      <c r="M56" s="1235"/>
      <c r="N56" s="1235"/>
      <c r="AN56" s="1229"/>
      <c r="AO56" s="1229"/>
      <c r="AP56" s="1229"/>
      <c r="AQ56" s="1229"/>
      <c r="AR56" s="1229"/>
      <c r="AS56" s="1229"/>
      <c r="AT56" s="1229"/>
      <c r="AU56" s="1229"/>
      <c r="AV56" s="1229"/>
      <c r="AW56" s="1229"/>
      <c r="AX56" s="1229"/>
      <c r="AY56" s="1229"/>
      <c r="AZ56" s="1229"/>
      <c r="BA56" s="1229"/>
      <c r="BB56" s="1228"/>
      <c r="BC56" s="1228"/>
      <c r="BD56" s="1228"/>
      <c r="BE56" s="1228"/>
      <c r="BF56" s="1228"/>
      <c r="BG56" s="1228"/>
      <c r="BH56" s="1228"/>
      <c r="BI56" s="1228"/>
      <c r="BJ56" s="1228"/>
      <c r="BK56" s="1228"/>
      <c r="BL56" s="1228"/>
      <c r="BM56" s="1228"/>
      <c r="BN56" s="1228"/>
      <c r="BO56" s="1228"/>
      <c r="BP56" s="1227"/>
      <c r="BQ56" s="1227"/>
      <c r="BR56" s="1227"/>
      <c r="BS56" s="1227"/>
      <c r="BT56" s="1227"/>
      <c r="BU56" s="1227"/>
      <c r="BV56" s="1227"/>
      <c r="BW56" s="1227"/>
      <c r="BX56" s="1227"/>
      <c r="BY56" s="1227"/>
      <c r="BZ56" s="1227"/>
      <c r="CA56" s="1227"/>
      <c r="CB56" s="1227"/>
      <c r="CC56" s="1227"/>
      <c r="CD56" s="1227"/>
      <c r="CE56" s="1227"/>
      <c r="CF56" s="1227"/>
      <c r="CG56" s="1227"/>
      <c r="CH56" s="1227"/>
      <c r="CI56" s="1227"/>
      <c r="CJ56" s="1227"/>
      <c r="CK56" s="1227"/>
      <c r="CL56" s="1227"/>
      <c r="CM56" s="1227"/>
      <c r="CN56" s="1227"/>
      <c r="CO56" s="1227"/>
      <c r="CP56" s="1227"/>
      <c r="CQ56" s="1227"/>
      <c r="CR56" s="1227"/>
      <c r="CS56" s="1227"/>
      <c r="CT56" s="1227"/>
      <c r="CU56" s="1227"/>
      <c r="CV56" s="1227"/>
      <c r="CW56" s="1227"/>
      <c r="CX56" s="1227"/>
      <c r="CY56" s="1227"/>
      <c r="CZ56" s="1227"/>
      <c r="DA56" s="1227"/>
      <c r="DB56" s="1227"/>
      <c r="DC56" s="1227"/>
    </row>
    <row r="57" spans="1:109" s="1256" customFormat="1" ht="13.5" x14ac:dyDescent="0.15">
      <c r="B57" s="1262"/>
      <c r="G57" s="1232"/>
      <c r="H57" s="1232"/>
      <c r="I57" s="1231"/>
      <c r="J57" s="1231"/>
      <c r="K57" s="1235"/>
      <c r="L57" s="1235"/>
      <c r="M57" s="1235"/>
      <c r="N57" s="1235"/>
      <c r="AM57" s="1220"/>
      <c r="AN57" s="1229"/>
      <c r="AO57" s="1229"/>
      <c r="AP57" s="1229"/>
      <c r="AQ57" s="1229"/>
      <c r="AR57" s="1229"/>
      <c r="AS57" s="1229"/>
      <c r="AT57" s="1229"/>
      <c r="AU57" s="1229"/>
      <c r="AV57" s="1229"/>
      <c r="AW57" s="1229"/>
      <c r="AX57" s="1229"/>
      <c r="AY57" s="1229"/>
      <c r="AZ57" s="1229"/>
      <c r="BA57" s="1229"/>
      <c r="BB57" s="1228" t="s">
        <v>590</v>
      </c>
      <c r="BC57" s="1228"/>
      <c r="BD57" s="1228"/>
      <c r="BE57" s="1228"/>
      <c r="BF57" s="1228"/>
      <c r="BG57" s="1228"/>
      <c r="BH57" s="1228"/>
      <c r="BI57" s="1228"/>
      <c r="BJ57" s="1228"/>
      <c r="BK57" s="1228"/>
      <c r="BL57" s="1228"/>
      <c r="BM57" s="1228"/>
      <c r="BN57" s="1228"/>
      <c r="BO57" s="1228"/>
      <c r="BP57" s="1227">
        <v>61.2</v>
      </c>
      <c r="BQ57" s="1227"/>
      <c r="BR57" s="1227"/>
      <c r="BS57" s="1227"/>
      <c r="BT57" s="1227"/>
      <c r="BU57" s="1227"/>
      <c r="BV57" s="1227"/>
      <c r="BW57" s="1227"/>
      <c r="BX57" s="1227">
        <v>62.8</v>
      </c>
      <c r="BY57" s="1227"/>
      <c r="BZ57" s="1227"/>
      <c r="CA57" s="1227"/>
      <c r="CB57" s="1227"/>
      <c r="CC57" s="1227"/>
      <c r="CD57" s="1227"/>
      <c r="CE57" s="1227"/>
      <c r="CF57" s="1227">
        <v>64</v>
      </c>
      <c r="CG57" s="1227"/>
      <c r="CH57" s="1227"/>
      <c r="CI57" s="1227"/>
      <c r="CJ57" s="1227"/>
      <c r="CK57" s="1227"/>
      <c r="CL57" s="1227"/>
      <c r="CM57" s="1227"/>
      <c r="CN57" s="1227">
        <v>66.2</v>
      </c>
      <c r="CO57" s="1227"/>
      <c r="CP57" s="1227"/>
      <c r="CQ57" s="1227"/>
      <c r="CR57" s="1227"/>
      <c r="CS57" s="1227"/>
      <c r="CT57" s="1227"/>
      <c r="CU57" s="1227"/>
      <c r="CV57" s="1227">
        <v>67.099999999999994</v>
      </c>
      <c r="CW57" s="1227"/>
      <c r="CX57" s="1227"/>
      <c r="CY57" s="1227"/>
      <c r="CZ57" s="1227"/>
      <c r="DA57" s="1227"/>
      <c r="DB57" s="1227"/>
      <c r="DC57" s="1227"/>
      <c r="DD57" s="1267"/>
      <c r="DE57" s="1262"/>
    </row>
    <row r="58" spans="1:109" s="1256" customFormat="1" ht="13.5" x14ac:dyDescent="0.15">
      <c r="A58" s="1220"/>
      <c r="B58" s="1262"/>
      <c r="G58" s="1232"/>
      <c r="H58" s="1232"/>
      <c r="I58" s="1231"/>
      <c r="J58" s="1231"/>
      <c r="K58" s="1235"/>
      <c r="L58" s="1235"/>
      <c r="M58" s="1235"/>
      <c r="N58" s="1235"/>
      <c r="AM58" s="1220"/>
      <c r="AN58" s="1229"/>
      <c r="AO58" s="1229"/>
      <c r="AP58" s="1229"/>
      <c r="AQ58" s="1229"/>
      <c r="AR58" s="1229"/>
      <c r="AS58" s="1229"/>
      <c r="AT58" s="1229"/>
      <c r="AU58" s="1229"/>
      <c r="AV58" s="1229"/>
      <c r="AW58" s="1229"/>
      <c r="AX58" s="1229"/>
      <c r="AY58" s="1229"/>
      <c r="AZ58" s="1229"/>
      <c r="BA58" s="1229"/>
      <c r="BB58" s="1228"/>
      <c r="BC58" s="1228"/>
      <c r="BD58" s="1228"/>
      <c r="BE58" s="1228"/>
      <c r="BF58" s="1228"/>
      <c r="BG58" s="1228"/>
      <c r="BH58" s="1228"/>
      <c r="BI58" s="1228"/>
      <c r="BJ58" s="1228"/>
      <c r="BK58" s="1228"/>
      <c r="BL58" s="1228"/>
      <c r="BM58" s="1228"/>
      <c r="BN58" s="1228"/>
      <c r="BO58" s="1228"/>
      <c r="BP58" s="1227"/>
      <c r="BQ58" s="1227"/>
      <c r="BR58" s="1227"/>
      <c r="BS58" s="1227"/>
      <c r="BT58" s="1227"/>
      <c r="BU58" s="1227"/>
      <c r="BV58" s="1227"/>
      <c r="BW58" s="1227"/>
      <c r="BX58" s="1227"/>
      <c r="BY58" s="1227"/>
      <c r="BZ58" s="1227"/>
      <c r="CA58" s="1227"/>
      <c r="CB58" s="1227"/>
      <c r="CC58" s="1227"/>
      <c r="CD58" s="1227"/>
      <c r="CE58" s="1227"/>
      <c r="CF58" s="1227"/>
      <c r="CG58" s="1227"/>
      <c r="CH58" s="1227"/>
      <c r="CI58" s="1227"/>
      <c r="CJ58" s="1227"/>
      <c r="CK58" s="1227"/>
      <c r="CL58" s="1227"/>
      <c r="CM58" s="1227"/>
      <c r="CN58" s="1227"/>
      <c r="CO58" s="1227"/>
      <c r="CP58" s="1227"/>
      <c r="CQ58" s="1227"/>
      <c r="CR58" s="1227"/>
      <c r="CS58" s="1227"/>
      <c r="CT58" s="1227"/>
      <c r="CU58" s="1227"/>
      <c r="CV58" s="1227"/>
      <c r="CW58" s="1227"/>
      <c r="CX58" s="1227"/>
      <c r="CY58" s="1227"/>
      <c r="CZ58" s="1227"/>
      <c r="DA58" s="1227"/>
      <c r="DB58" s="1227"/>
      <c r="DC58" s="1227"/>
      <c r="DD58" s="1267"/>
      <c r="DE58" s="1262"/>
    </row>
    <row r="59" spans="1:109" s="1256" customFormat="1" ht="13.5" x14ac:dyDescent="0.15">
      <c r="A59" s="1220"/>
      <c r="B59" s="1262"/>
      <c r="K59" s="1268"/>
      <c r="L59" s="1268"/>
      <c r="M59" s="1268"/>
      <c r="N59" s="1268"/>
      <c r="AQ59" s="1268"/>
      <c r="AR59" s="1268"/>
      <c r="AS59" s="1268"/>
      <c r="AT59" s="1268"/>
      <c r="BC59" s="1268"/>
      <c r="BD59" s="1268"/>
      <c r="BE59" s="1268"/>
      <c r="BF59" s="1268"/>
      <c r="BO59" s="1268"/>
      <c r="BP59" s="1268"/>
      <c r="BQ59" s="1268"/>
      <c r="BR59" s="1268"/>
      <c r="CA59" s="1268"/>
      <c r="CB59" s="1268"/>
      <c r="CC59" s="1268"/>
      <c r="CD59" s="1268"/>
      <c r="CM59" s="1268"/>
      <c r="CN59" s="1268"/>
      <c r="CO59" s="1268"/>
      <c r="CP59" s="1268"/>
      <c r="CY59" s="1268"/>
      <c r="CZ59" s="1268"/>
      <c r="DA59" s="1268"/>
      <c r="DB59" s="1268"/>
      <c r="DC59" s="1268"/>
      <c r="DD59" s="1267"/>
      <c r="DE59" s="1262"/>
    </row>
    <row r="60" spans="1:109" s="1256" customFormat="1" ht="13.5" x14ac:dyDescent="0.15">
      <c r="A60" s="1220"/>
      <c r="B60" s="1262"/>
      <c r="K60" s="1268"/>
      <c r="L60" s="1268"/>
      <c r="M60" s="1268"/>
      <c r="N60" s="1268"/>
      <c r="AQ60" s="1268"/>
      <c r="AR60" s="1268"/>
      <c r="AS60" s="1268"/>
      <c r="AT60" s="1268"/>
      <c r="BC60" s="1268"/>
      <c r="BD60" s="1268"/>
      <c r="BE60" s="1268"/>
      <c r="BF60" s="1268"/>
      <c r="BO60" s="1268"/>
      <c r="BP60" s="1268"/>
      <c r="BQ60" s="1268"/>
      <c r="BR60" s="1268"/>
      <c r="CA60" s="1268"/>
      <c r="CB60" s="1268"/>
      <c r="CC60" s="1268"/>
      <c r="CD60" s="1268"/>
      <c r="CM60" s="1268"/>
      <c r="CN60" s="1268"/>
      <c r="CO60" s="1268"/>
      <c r="CP60" s="1268"/>
      <c r="CY60" s="1268"/>
      <c r="CZ60" s="1268"/>
      <c r="DA60" s="1268"/>
      <c r="DB60" s="1268"/>
      <c r="DC60" s="1268"/>
      <c r="DD60" s="1267"/>
      <c r="DE60" s="1262"/>
    </row>
    <row r="61" spans="1:109" s="1256" customFormat="1" ht="13.5" x14ac:dyDescent="0.15">
      <c r="A61" s="1220"/>
      <c r="B61" s="1266"/>
      <c r="C61" s="1265"/>
      <c r="D61" s="1265"/>
      <c r="E61" s="1265"/>
      <c r="F61" s="1265"/>
      <c r="G61" s="1265"/>
      <c r="H61" s="1265"/>
      <c r="I61" s="1265"/>
      <c r="J61" s="1265"/>
      <c r="K61" s="1265"/>
      <c r="L61" s="1265"/>
      <c r="M61" s="1264"/>
      <c r="N61" s="1264"/>
      <c r="O61" s="1265"/>
      <c r="P61" s="1265"/>
      <c r="Q61" s="1265"/>
      <c r="R61" s="1265"/>
      <c r="S61" s="1265"/>
      <c r="T61" s="1265"/>
      <c r="U61" s="1265"/>
      <c r="V61" s="1265"/>
      <c r="W61" s="1265"/>
      <c r="X61" s="1265"/>
      <c r="Y61" s="1265"/>
      <c r="Z61" s="1265"/>
      <c r="AA61" s="1265"/>
      <c r="AB61" s="1265"/>
      <c r="AC61" s="1265"/>
      <c r="AD61" s="1265"/>
      <c r="AE61" s="1265"/>
      <c r="AF61" s="1265"/>
      <c r="AG61" s="1265"/>
      <c r="AH61" s="1265"/>
      <c r="AI61" s="1265"/>
      <c r="AJ61" s="1265"/>
      <c r="AK61" s="1265"/>
      <c r="AL61" s="1265"/>
      <c r="AM61" s="1265"/>
      <c r="AN61" s="1265"/>
      <c r="AO61" s="1265"/>
      <c r="AP61" s="1265"/>
      <c r="AQ61" s="1265"/>
      <c r="AR61" s="1265"/>
      <c r="AS61" s="1264"/>
      <c r="AT61" s="1264"/>
      <c r="AU61" s="1265"/>
      <c r="AV61" s="1265"/>
      <c r="AW61" s="1265"/>
      <c r="AX61" s="1265"/>
      <c r="AY61" s="1265"/>
      <c r="AZ61" s="1265"/>
      <c r="BA61" s="1265"/>
      <c r="BB61" s="1265"/>
      <c r="BC61" s="1265"/>
      <c r="BD61" s="1265"/>
      <c r="BE61" s="1264"/>
      <c r="BF61" s="1264"/>
      <c r="BG61" s="1265"/>
      <c r="BH61" s="1265"/>
      <c r="BI61" s="1265"/>
      <c r="BJ61" s="1265"/>
      <c r="BK61" s="1265"/>
      <c r="BL61" s="1265"/>
      <c r="BM61" s="1265"/>
      <c r="BN61" s="1265"/>
      <c r="BO61" s="1265"/>
      <c r="BP61" s="1265"/>
      <c r="BQ61" s="1264"/>
      <c r="BR61" s="1264"/>
      <c r="BS61" s="1265"/>
      <c r="BT61" s="1265"/>
      <c r="BU61" s="1265"/>
      <c r="BV61" s="1265"/>
      <c r="BW61" s="1265"/>
      <c r="BX61" s="1265"/>
      <c r="BY61" s="1265"/>
      <c r="BZ61" s="1265"/>
      <c r="CA61" s="1265"/>
      <c r="CB61" s="1265"/>
      <c r="CC61" s="1264"/>
      <c r="CD61" s="1264"/>
      <c r="CE61" s="1265"/>
      <c r="CF61" s="1265"/>
      <c r="CG61" s="1265"/>
      <c r="CH61" s="1265"/>
      <c r="CI61" s="1265"/>
      <c r="CJ61" s="1265"/>
      <c r="CK61" s="1265"/>
      <c r="CL61" s="1265"/>
      <c r="CM61" s="1265"/>
      <c r="CN61" s="1265"/>
      <c r="CO61" s="1264"/>
      <c r="CP61" s="1264"/>
      <c r="CQ61" s="1265"/>
      <c r="CR61" s="1265"/>
      <c r="CS61" s="1265"/>
      <c r="CT61" s="1265"/>
      <c r="CU61" s="1265"/>
      <c r="CV61" s="1265"/>
      <c r="CW61" s="1265"/>
      <c r="CX61" s="1265"/>
      <c r="CY61" s="1265"/>
      <c r="CZ61" s="1265"/>
      <c r="DA61" s="1264"/>
      <c r="DB61" s="1264"/>
      <c r="DC61" s="1264"/>
      <c r="DD61" s="1263"/>
      <c r="DE61" s="1262"/>
    </row>
    <row r="62" spans="1:109" ht="13.5" x14ac:dyDescent="0.15">
      <c r="B62" s="1261"/>
      <c r="C62" s="1261"/>
      <c r="D62" s="1261"/>
      <c r="E62" s="1261"/>
      <c r="F62" s="1261"/>
      <c r="G62" s="1261"/>
      <c r="H62" s="1261"/>
      <c r="I62" s="1261"/>
      <c r="J62" s="1261"/>
      <c r="K62" s="1261"/>
      <c r="L62" s="1261"/>
      <c r="M62" s="1261"/>
      <c r="N62" s="1261"/>
      <c r="O62" s="1261"/>
      <c r="P62" s="1261"/>
      <c r="Q62" s="1261"/>
      <c r="R62" s="1261"/>
      <c r="S62" s="1261"/>
      <c r="T62" s="1261"/>
      <c r="U62" s="1261"/>
      <c r="V62" s="1261"/>
      <c r="W62" s="1261"/>
      <c r="X62" s="1261"/>
      <c r="Y62" s="1261"/>
      <c r="Z62" s="1261"/>
      <c r="AA62" s="1261"/>
      <c r="AB62" s="1261"/>
      <c r="AC62" s="1261"/>
      <c r="AD62" s="1261"/>
      <c r="AE62" s="1261"/>
      <c r="AF62" s="1261"/>
      <c r="AG62" s="1261"/>
      <c r="AH62" s="1261"/>
      <c r="AI62" s="1261"/>
      <c r="AJ62" s="1261"/>
      <c r="AK62" s="1261"/>
      <c r="AL62" s="1261"/>
      <c r="AM62" s="1261"/>
      <c r="AN62" s="1261"/>
      <c r="AO62" s="1261"/>
      <c r="AP62" s="1261"/>
      <c r="AQ62" s="1261"/>
      <c r="AR62" s="1261"/>
      <c r="AS62" s="1261"/>
      <c r="AT62" s="1261"/>
      <c r="AU62" s="1261"/>
      <c r="AV62" s="1261"/>
      <c r="AW62" s="1261"/>
      <c r="AX62" s="1261"/>
      <c r="AY62" s="1261"/>
      <c r="AZ62" s="1261"/>
      <c r="BA62" s="1261"/>
      <c r="BB62" s="1261"/>
      <c r="BC62" s="1261"/>
      <c r="BD62" s="1261"/>
      <c r="BE62" s="1261"/>
      <c r="BF62" s="1261"/>
      <c r="BG62" s="1261"/>
      <c r="BH62" s="1261"/>
      <c r="BI62" s="1261"/>
      <c r="BJ62" s="1261"/>
      <c r="BK62" s="1261"/>
      <c r="BL62" s="1261"/>
      <c r="BM62" s="1261"/>
      <c r="BN62" s="1261"/>
      <c r="BO62" s="1261"/>
      <c r="BP62" s="1261"/>
      <c r="BQ62" s="1261"/>
      <c r="BR62" s="1261"/>
      <c r="BS62" s="1261"/>
      <c r="BT62" s="1261"/>
      <c r="BU62" s="1261"/>
      <c r="BV62" s="1261"/>
      <c r="BW62" s="1261"/>
      <c r="BX62" s="1261"/>
      <c r="BY62" s="1261"/>
      <c r="BZ62" s="1261"/>
      <c r="CA62" s="1261"/>
      <c r="CB62" s="1261"/>
      <c r="CC62" s="1261"/>
      <c r="CD62" s="1261"/>
      <c r="CE62" s="1261"/>
      <c r="CF62" s="1261"/>
      <c r="CG62" s="1261"/>
      <c r="CH62" s="1261"/>
      <c r="CI62" s="1261"/>
      <c r="CJ62" s="1261"/>
      <c r="CK62" s="1261"/>
      <c r="CL62" s="1261"/>
      <c r="CM62" s="1261"/>
      <c r="CN62" s="1261"/>
      <c r="CO62" s="1261"/>
      <c r="CP62" s="1261"/>
      <c r="CQ62" s="1261"/>
      <c r="CR62" s="1261"/>
      <c r="CS62" s="1261"/>
      <c r="CT62" s="1261"/>
      <c r="CU62" s="1261"/>
      <c r="CV62" s="1261"/>
      <c r="CW62" s="1261"/>
      <c r="CX62" s="1261"/>
      <c r="CY62" s="1261"/>
      <c r="CZ62" s="1261"/>
      <c r="DA62" s="1261"/>
      <c r="DB62" s="1261"/>
      <c r="DC62" s="1261"/>
      <c r="DD62" s="1261"/>
      <c r="DE62" s="1220"/>
    </row>
    <row r="63" spans="1:109" ht="17.25" x14ac:dyDescent="0.15">
      <c r="B63" s="1260" t="s">
        <v>589</v>
      </c>
    </row>
    <row r="64" spans="1:109" ht="13.5" x14ac:dyDescent="0.15">
      <c r="B64" s="1221"/>
      <c r="G64" s="1257"/>
      <c r="I64" s="1259"/>
      <c r="J64" s="1259"/>
      <c r="K64" s="1259"/>
      <c r="L64" s="1259"/>
      <c r="M64" s="1259"/>
      <c r="N64" s="1258"/>
      <c r="AM64" s="1257"/>
      <c r="AN64" s="1257" t="s">
        <v>588</v>
      </c>
      <c r="AP64" s="1256"/>
      <c r="AQ64" s="1256"/>
      <c r="AR64" s="1256"/>
      <c r="AY64" s="1257"/>
      <c r="BA64" s="1256"/>
      <c r="BB64" s="1256"/>
      <c r="BC64" s="1256"/>
      <c r="BK64" s="1257"/>
      <c r="BM64" s="1256"/>
      <c r="BN64" s="1256"/>
      <c r="BO64" s="1256"/>
      <c r="BW64" s="1257"/>
      <c r="BY64" s="1256"/>
      <c r="BZ64" s="1256"/>
      <c r="CA64" s="1256"/>
      <c r="CI64" s="1257"/>
      <c r="CK64" s="1256"/>
      <c r="CL64" s="1256"/>
      <c r="CM64" s="1256"/>
      <c r="CU64" s="1257"/>
      <c r="CW64" s="1256"/>
      <c r="CX64" s="1256"/>
      <c r="CY64" s="1256"/>
    </row>
    <row r="65" spans="2:107" ht="13.5" customHeight="1" x14ac:dyDescent="0.15">
      <c r="B65" s="1221"/>
      <c r="AN65" s="1255" t="s">
        <v>587</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3"/>
    </row>
    <row r="66" spans="2:107" ht="13.5" x14ac:dyDescent="0.15">
      <c r="B66" s="1221"/>
      <c r="AN66" s="1252"/>
      <c r="AO66" s="1251"/>
      <c r="AP66" s="1251"/>
      <c r="AQ66" s="1251"/>
      <c r="AR66" s="1251"/>
      <c r="AS66" s="1251"/>
      <c r="AT66" s="1251"/>
      <c r="AU66" s="1251"/>
      <c r="AV66" s="1251"/>
      <c r="AW66" s="1251"/>
      <c r="AX66" s="1251"/>
      <c r="AY66" s="1251"/>
      <c r="AZ66" s="1251"/>
      <c r="BA66" s="1251"/>
      <c r="BB66" s="1251"/>
      <c r="BC66" s="1251"/>
      <c r="BD66" s="1251"/>
      <c r="BE66" s="1251"/>
      <c r="BF66" s="1251"/>
      <c r="BG66" s="1251"/>
      <c r="BH66" s="1251"/>
      <c r="BI66" s="1251"/>
      <c r="BJ66" s="1251"/>
      <c r="BK66" s="1251"/>
      <c r="BL66" s="1251"/>
      <c r="BM66" s="1251"/>
      <c r="BN66" s="1251"/>
      <c r="BO66" s="1251"/>
      <c r="BP66" s="1251"/>
      <c r="BQ66" s="1251"/>
      <c r="BR66" s="1251"/>
      <c r="BS66" s="1251"/>
      <c r="BT66" s="1251"/>
      <c r="BU66" s="1251"/>
      <c r="BV66" s="1251"/>
      <c r="BW66" s="1251"/>
      <c r="BX66" s="1251"/>
      <c r="BY66" s="1251"/>
      <c r="BZ66" s="1251"/>
      <c r="CA66" s="1251"/>
      <c r="CB66" s="1251"/>
      <c r="CC66" s="1251"/>
      <c r="CD66" s="1251"/>
      <c r="CE66" s="1251"/>
      <c r="CF66" s="1251"/>
      <c r="CG66" s="1251"/>
      <c r="CH66" s="1251"/>
      <c r="CI66" s="1251"/>
      <c r="CJ66" s="1251"/>
      <c r="CK66" s="1251"/>
      <c r="CL66" s="1251"/>
      <c r="CM66" s="1251"/>
      <c r="CN66" s="1251"/>
      <c r="CO66" s="1251"/>
      <c r="CP66" s="1251"/>
      <c r="CQ66" s="1251"/>
      <c r="CR66" s="1251"/>
      <c r="CS66" s="1251"/>
      <c r="CT66" s="1251"/>
      <c r="CU66" s="1251"/>
      <c r="CV66" s="1251"/>
      <c r="CW66" s="1251"/>
      <c r="CX66" s="1251"/>
      <c r="CY66" s="1251"/>
      <c r="CZ66" s="1251"/>
      <c r="DA66" s="1251"/>
      <c r="DB66" s="1251"/>
      <c r="DC66" s="1250"/>
    </row>
    <row r="67" spans="2:107" ht="13.5" x14ac:dyDescent="0.15">
      <c r="B67" s="1221"/>
      <c r="AN67" s="1252"/>
      <c r="AO67" s="1251"/>
      <c r="AP67" s="1251"/>
      <c r="AQ67" s="1251"/>
      <c r="AR67" s="1251"/>
      <c r="AS67" s="1251"/>
      <c r="AT67" s="1251"/>
      <c r="AU67" s="1251"/>
      <c r="AV67" s="1251"/>
      <c r="AW67" s="1251"/>
      <c r="AX67" s="1251"/>
      <c r="AY67" s="1251"/>
      <c r="AZ67" s="1251"/>
      <c r="BA67" s="1251"/>
      <c r="BB67" s="1251"/>
      <c r="BC67" s="1251"/>
      <c r="BD67" s="1251"/>
      <c r="BE67" s="1251"/>
      <c r="BF67" s="1251"/>
      <c r="BG67" s="1251"/>
      <c r="BH67" s="1251"/>
      <c r="BI67" s="1251"/>
      <c r="BJ67" s="1251"/>
      <c r="BK67" s="1251"/>
      <c r="BL67" s="1251"/>
      <c r="BM67" s="1251"/>
      <c r="BN67" s="1251"/>
      <c r="BO67" s="1251"/>
      <c r="BP67" s="1251"/>
      <c r="BQ67" s="1251"/>
      <c r="BR67" s="1251"/>
      <c r="BS67" s="1251"/>
      <c r="BT67" s="1251"/>
      <c r="BU67" s="1251"/>
      <c r="BV67" s="1251"/>
      <c r="BW67" s="1251"/>
      <c r="BX67" s="1251"/>
      <c r="BY67" s="1251"/>
      <c r="BZ67" s="1251"/>
      <c r="CA67" s="1251"/>
      <c r="CB67" s="1251"/>
      <c r="CC67" s="1251"/>
      <c r="CD67" s="1251"/>
      <c r="CE67" s="1251"/>
      <c r="CF67" s="1251"/>
      <c r="CG67" s="1251"/>
      <c r="CH67" s="1251"/>
      <c r="CI67" s="1251"/>
      <c r="CJ67" s="1251"/>
      <c r="CK67" s="1251"/>
      <c r="CL67" s="1251"/>
      <c r="CM67" s="1251"/>
      <c r="CN67" s="1251"/>
      <c r="CO67" s="1251"/>
      <c r="CP67" s="1251"/>
      <c r="CQ67" s="1251"/>
      <c r="CR67" s="1251"/>
      <c r="CS67" s="1251"/>
      <c r="CT67" s="1251"/>
      <c r="CU67" s="1251"/>
      <c r="CV67" s="1251"/>
      <c r="CW67" s="1251"/>
      <c r="CX67" s="1251"/>
      <c r="CY67" s="1251"/>
      <c r="CZ67" s="1251"/>
      <c r="DA67" s="1251"/>
      <c r="DB67" s="1251"/>
      <c r="DC67" s="1250"/>
    </row>
    <row r="68" spans="2:107" ht="13.5" x14ac:dyDescent="0.15">
      <c r="B68" s="1221"/>
      <c r="AN68" s="1252"/>
      <c r="AO68" s="1251"/>
      <c r="AP68" s="1251"/>
      <c r="AQ68" s="1251"/>
      <c r="AR68" s="1251"/>
      <c r="AS68" s="1251"/>
      <c r="AT68" s="1251"/>
      <c r="AU68" s="1251"/>
      <c r="AV68" s="1251"/>
      <c r="AW68" s="1251"/>
      <c r="AX68" s="1251"/>
      <c r="AY68" s="1251"/>
      <c r="AZ68" s="1251"/>
      <c r="BA68" s="1251"/>
      <c r="BB68" s="1251"/>
      <c r="BC68" s="1251"/>
      <c r="BD68" s="1251"/>
      <c r="BE68" s="1251"/>
      <c r="BF68" s="1251"/>
      <c r="BG68" s="1251"/>
      <c r="BH68" s="1251"/>
      <c r="BI68" s="1251"/>
      <c r="BJ68" s="1251"/>
      <c r="BK68" s="1251"/>
      <c r="BL68" s="1251"/>
      <c r="BM68" s="1251"/>
      <c r="BN68" s="1251"/>
      <c r="BO68" s="1251"/>
      <c r="BP68" s="1251"/>
      <c r="BQ68" s="1251"/>
      <c r="BR68" s="1251"/>
      <c r="BS68" s="1251"/>
      <c r="BT68" s="1251"/>
      <c r="BU68" s="1251"/>
      <c r="BV68" s="1251"/>
      <c r="BW68" s="1251"/>
      <c r="BX68" s="1251"/>
      <c r="BY68" s="1251"/>
      <c r="BZ68" s="1251"/>
      <c r="CA68" s="1251"/>
      <c r="CB68" s="1251"/>
      <c r="CC68" s="1251"/>
      <c r="CD68" s="1251"/>
      <c r="CE68" s="1251"/>
      <c r="CF68" s="1251"/>
      <c r="CG68" s="1251"/>
      <c r="CH68" s="1251"/>
      <c r="CI68" s="1251"/>
      <c r="CJ68" s="1251"/>
      <c r="CK68" s="1251"/>
      <c r="CL68" s="1251"/>
      <c r="CM68" s="1251"/>
      <c r="CN68" s="1251"/>
      <c r="CO68" s="1251"/>
      <c r="CP68" s="1251"/>
      <c r="CQ68" s="1251"/>
      <c r="CR68" s="1251"/>
      <c r="CS68" s="1251"/>
      <c r="CT68" s="1251"/>
      <c r="CU68" s="1251"/>
      <c r="CV68" s="1251"/>
      <c r="CW68" s="1251"/>
      <c r="CX68" s="1251"/>
      <c r="CY68" s="1251"/>
      <c r="CZ68" s="1251"/>
      <c r="DA68" s="1251"/>
      <c r="DB68" s="1251"/>
      <c r="DC68" s="1250"/>
    </row>
    <row r="69" spans="2:107" ht="13.5" x14ac:dyDescent="0.15">
      <c r="B69" s="1221"/>
      <c r="AN69" s="1249"/>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7"/>
    </row>
    <row r="70" spans="2:107" ht="13.5" x14ac:dyDescent="0.15">
      <c r="B70" s="1221"/>
      <c r="H70" s="1246"/>
      <c r="I70" s="1246"/>
      <c r="J70" s="1244"/>
      <c r="K70" s="1244"/>
      <c r="L70" s="1243"/>
      <c r="M70" s="1244"/>
      <c r="N70" s="1243"/>
      <c r="AN70" s="1234"/>
      <c r="AO70" s="1234"/>
      <c r="AP70" s="1234"/>
      <c r="AZ70" s="1234"/>
      <c r="BA70" s="1234"/>
      <c r="BB70" s="1234"/>
      <c r="BL70" s="1234"/>
      <c r="BM70" s="1234"/>
      <c r="BN70" s="1234"/>
      <c r="BX70" s="1234"/>
      <c r="BY70" s="1234"/>
      <c r="BZ70" s="1234"/>
      <c r="CJ70" s="1234"/>
      <c r="CK70" s="1234"/>
      <c r="CL70" s="1234"/>
      <c r="CV70" s="1234"/>
      <c r="CW70" s="1234"/>
      <c r="CX70" s="1234"/>
    </row>
    <row r="71" spans="2:107" ht="13.5" x14ac:dyDescent="0.15">
      <c r="B71" s="1221"/>
      <c r="G71" s="1242"/>
      <c r="I71" s="1245"/>
      <c r="J71" s="1244"/>
      <c r="K71" s="1244"/>
      <c r="L71" s="1243"/>
      <c r="M71" s="1244"/>
      <c r="N71" s="1243"/>
      <c r="AM71" s="1242"/>
      <c r="AN71" s="1220" t="s">
        <v>586</v>
      </c>
    </row>
    <row r="72" spans="2:107" ht="13.5" x14ac:dyDescent="0.15">
      <c r="B72" s="1221"/>
      <c r="G72" s="1232"/>
      <c r="H72" s="1232"/>
      <c r="I72" s="1232"/>
      <c r="J72" s="1232"/>
      <c r="K72" s="1241"/>
      <c r="L72" s="1241"/>
      <c r="M72" s="1240"/>
      <c r="N72" s="1240"/>
      <c r="AN72" s="1239"/>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7"/>
      <c r="BP72" s="1229" t="s">
        <v>540</v>
      </c>
      <c r="BQ72" s="1229"/>
      <c r="BR72" s="1229"/>
      <c r="BS72" s="1229"/>
      <c r="BT72" s="1229"/>
      <c r="BU72" s="1229"/>
      <c r="BV72" s="1229"/>
      <c r="BW72" s="1229"/>
      <c r="BX72" s="1229" t="s">
        <v>541</v>
      </c>
      <c r="BY72" s="1229"/>
      <c r="BZ72" s="1229"/>
      <c r="CA72" s="1229"/>
      <c r="CB72" s="1229"/>
      <c r="CC72" s="1229"/>
      <c r="CD72" s="1229"/>
      <c r="CE72" s="1229"/>
      <c r="CF72" s="1229" t="s">
        <v>542</v>
      </c>
      <c r="CG72" s="1229"/>
      <c r="CH72" s="1229"/>
      <c r="CI72" s="1229"/>
      <c r="CJ72" s="1229"/>
      <c r="CK72" s="1229"/>
      <c r="CL72" s="1229"/>
      <c r="CM72" s="1229"/>
      <c r="CN72" s="1229" t="s">
        <v>543</v>
      </c>
      <c r="CO72" s="1229"/>
      <c r="CP72" s="1229"/>
      <c r="CQ72" s="1229"/>
      <c r="CR72" s="1229"/>
      <c r="CS72" s="1229"/>
      <c r="CT72" s="1229"/>
      <c r="CU72" s="1229"/>
      <c r="CV72" s="1229" t="s">
        <v>544</v>
      </c>
      <c r="CW72" s="1229"/>
      <c r="CX72" s="1229"/>
      <c r="CY72" s="1229"/>
      <c r="CZ72" s="1229"/>
      <c r="DA72" s="1229"/>
      <c r="DB72" s="1229"/>
      <c r="DC72" s="1229"/>
    </row>
    <row r="73" spans="2:107" ht="13.5" x14ac:dyDescent="0.15">
      <c r="B73" s="1221"/>
      <c r="G73" s="1236"/>
      <c r="H73" s="1236"/>
      <c r="I73" s="1236"/>
      <c r="J73" s="1236"/>
      <c r="K73" s="1233"/>
      <c r="L73" s="1233"/>
      <c r="M73" s="1233"/>
      <c r="N73" s="1233"/>
      <c r="AM73" s="1234"/>
      <c r="AN73" s="1228" t="s">
        <v>585</v>
      </c>
      <c r="AO73" s="1228"/>
      <c r="AP73" s="1228"/>
      <c r="AQ73" s="1228"/>
      <c r="AR73" s="1228"/>
      <c r="AS73" s="1228"/>
      <c r="AT73" s="1228"/>
      <c r="AU73" s="1228"/>
      <c r="AV73" s="1228"/>
      <c r="AW73" s="1228"/>
      <c r="AX73" s="1228"/>
      <c r="AY73" s="1228"/>
      <c r="AZ73" s="1228"/>
      <c r="BA73" s="1228"/>
      <c r="BB73" s="1228" t="s">
        <v>583</v>
      </c>
      <c r="BC73" s="1228"/>
      <c r="BD73" s="1228"/>
      <c r="BE73" s="1228"/>
      <c r="BF73" s="1228"/>
      <c r="BG73" s="1228"/>
      <c r="BH73" s="1228"/>
      <c r="BI73" s="1228"/>
      <c r="BJ73" s="1228"/>
      <c r="BK73" s="1228"/>
      <c r="BL73" s="1228"/>
      <c r="BM73" s="1228"/>
      <c r="BN73" s="1228"/>
      <c r="BO73" s="1228"/>
      <c r="BP73" s="1227">
        <v>29.1</v>
      </c>
      <c r="BQ73" s="1227"/>
      <c r="BR73" s="1227"/>
      <c r="BS73" s="1227"/>
      <c r="BT73" s="1227"/>
      <c r="BU73" s="1227"/>
      <c r="BV73" s="1227"/>
      <c r="BW73" s="1227"/>
      <c r="BX73" s="1227">
        <v>44.2</v>
      </c>
      <c r="BY73" s="1227"/>
      <c r="BZ73" s="1227"/>
      <c r="CA73" s="1227"/>
      <c r="CB73" s="1227"/>
      <c r="CC73" s="1227"/>
      <c r="CD73" s="1227"/>
      <c r="CE73" s="1227"/>
      <c r="CF73" s="1227">
        <v>44.9</v>
      </c>
      <c r="CG73" s="1227"/>
      <c r="CH73" s="1227"/>
      <c r="CI73" s="1227"/>
      <c r="CJ73" s="1227"/>
      <c r="CK73" s="1227"/>
      <c r="CL73" s="1227"/>
      <c r="CM73" s="1227"/>
      <c r="CN73" s="1227">
        <v>39.200000000000003</v>
      </c>
      <c r="CO73" s="1227"/>
      <c r="CP73" s="1227"/>
      <c r="CQ73" s="1227"/>
      <c r="CR73" s="1227"/>
      <c r="CS73" s="1227"/>
      <c r="CT73" s="1227"/>
      <c r="CU73" s="1227"/>
      <c r="CV73" s="1227">
        <v>29.7</v>
      </c>
      <c r="CW73" s="1227"/>
      <c r="CX73" s="1227"/>
      <c r="CY73" s="1227"/>
      <c r="CZ73" s="1227"/>
      <c r="DA73" s="1227"/>
      <c r="DB73" s="1227"/>
      <c r="DC73" s="1227"/>
    </row>
    <row r="74" spans="2:107" ht="13.5" x14ac:dyDescent="0.15">
      <c r="B74" s="1221"/>
      <c r="G74" s="1236"/>
      <c r="H74" s="1236"/>
      <c r="I74" s="1236"/>
      <c r="J74" s="1236"/>
      <c r="K74" s="1233"/>
      <c r="L74" s="1233"/>
      <c r="M74" s="1233"/>
      <c r="N74" s="1233"/>
      <c r="AM74" s="1234"/>
      <c r="AN74" s="1228"/>
      <c r="AO74" s="1228"/>
      <c r="AP74" s="1228"/>
      <c r="AQ74" s="1228"/>
      <c r="AR74" s="1228"/>
      <c r="AS74" s="1228"/>
      <c r="AT74" s="1228"/>
      <c r="AU74" s="1228"/>
      <c r="AV74" s="1228"/>
      <c r="AW74" s="1228"/>
      <c r="AX74" s="1228"/>
      <c r="AY74" s="1228"/>
      <c r="AZ74" s="1228"/>
      <c r="BA74" s="1228"/>
      <c r="BB74" s="1228"/>
      <c r="BC74" s="1228"/>
      <c r="BD74" s="1228"/>
      <c r="BE74" s="1228"/>
      <c r="BF74" s="1228"/>
      <c r="BG74" s="1228"/>
      <c r="BH74" s="1228"/>
      <c r="BI74" s="1228"/>
      <c r="BJ74" s="1228"/>
      <c r="BK74" s="1228"/>
      <c r="BL74" s="1228"/>
      <c r="BM74" s="1228"/>
      <c r="BN74" s="1228"/>
      <c r="BO74" s="1228"/>
      <c r="BP74" s="1227"/>
      <c r="BQ74" s="1227"/>
      <c r="BR74" s="1227"/>
      <c r="BS74" s="1227"/>
      <c r="BT74" s="1227"/>
      <c r="BU74" s="1227"/>
      <c r="BV74" s="1227"/>
      <c r="BW74" s="1227"/>
      <c r="BX74" s="1227"/>
      <c r="BY74" s="1227"/>
      <c r="BZ74" s="1227"/>
      <c r="CA74" s="1227"/>
      <c r="CB74" s="1227"/>
      <c r="CC74" s="1227"/>
      <c r="CD74" s="1227"/>
      <c r="CE74" s="1227"/>
      <c r="CF74" s="1227"/>
      <c r="CG74" s="1227"/>
      <c r="CH74" s="1227"/>
      <c r="CI74" s="1227"/>
      <c r="CJ74" s="1227"/>
      <c r="CK74" s="1227"/>
      <c r="CL74" s="1227"/>
      <c r="CM74" s="1227"/>
      <c r="CN74" s="1227"/>
      <c r="CO74" s="1227"/>
      <c r="CP74" s="1227"/>
      <c r="CQ74" s="1227"/>
      <c r="CR74" s="1227"/>
      <c r="CS74" s="1227"/>
      <c r="CT74" s="1227"/>
      <c r="CU74" s="1227"/>
      <c r="CV74" s="1227"/>
      <c r="CW74" s="1227"/>
      <c r="CX74" s="1227"/>
      <c r="CY74" s="1227"/>
      <c r="CZ74" s="1227"/>
      <c r="DA74" s="1227"/>
      <c r="DB74" s="1227"/>
      <c r="DC74" s="1227"/>
    </row>
    <row r="75" spans="2:107" ht="13.5" x14ac:dyDescent="0.15">
      <c r="B75" s="1221"/>
      <c r="G75" s="1236"/>
      <c r="H75" s="1236"/>
      <c r="I75" s="1232"/>
      <c r="J75" s="1232"/>
      <c r="K75" s="1235"/>
      <c r="L75" s="1235"/>
      <c r="M75" s="1235"/>
      <c r="N75" s="1235"/>
      <c r="AM75" s="1234"/>
      <c r="AN75" s="1228"/>
      <c r="AO75" s="1228"/>
      <c r="AP75" s="1228"/>
      <c r="AQ75" s="1228"/>
      <c r="AR75" s="1228"/>
      <c r="AS75" s="1228"/>
      <c r="AT75" s="1228"/>
      <c r="AU75" s="1228"/>
      <c r="AV75" s="1228"/>
      <c r="AW75" s="1228"/>
      <c r="AX75" s="1228"/>
      <c r="AY75" s="1228"/>
      <c r="AZ75" s="1228"/>
      <c r="BA75" s="1228"/>
      <c r="BB75" s="1228" t="s">
        <v>582</v>
      </c>
      <c r="BC75" s="1228"/>
      <c r="BD75" s="1228"/>
      <c r="BE75" s="1228"/>
      <c r="BF75" s="1228"/>
      <c r="BG75" s="1228"/>
      <c r="BH75" s="1228"/>
      <c r="BI75" s="1228"/>
      <c r="BJ75" s="1228"/>
      <c r="BK75" s="1228"/>
      <c r="BL75" s="1228"/>
      <c r="BM75" s="1228"/>
      <c r="BN75" s="1228"/>
      <c r="BO75" s="1228"/>
      <c r="BP75" s="1227">
        <v>11.4</v>
      </c>
      <c r="BQ75" s="1227"/>
      <c r="BR75" s="1227"/>
      <c r="BS75" s="1227"/>
      <c r="BT75" s="1227"/>
      <c r="BU75" s="1227"/>
      <c r="BV75" s="1227"/>
      <c r="BW75" s="1227"/>
      <c r="BX75" s="1227">
        <v>12.3</v>
      </c>
      <c r="BY75" s="1227"/>
      <c r="BZ75" s="1227"/>
      <c r="CA75" s="1227"/>
      <c r="CB75" s="1227"/>
      <c r="CC75" s="1227"/>
      <c r="CD75" s="1227"/>
      <c r="CE75" s="1227"/>
      <c r="CF75" s="1227">
        <v>12.9</v>
      </c>
      <c r="CG75" s="1227"/>
      <c r="CH75" s="1227"/>
      <c r="CI75" s="1227"/>
      <c r="CJ75" s="1227"/>
      <c r="CK75" s="1227"/>
      <c r="CL75" s="1227"/>
      <c r="CM75" s="1227"/>
      <c r="CN75" s="1227">
        <v>12.9</v>
      </c>
      <c r="CO75" s="1227"/>
      <c r="CP75" s="1227"/>
      <c r="CQ75" s="1227"/>
      <c r="CR75" s="1227"/>
      <c r="CS75" s="1227"/>
      <c r="CT75" s="1227"/>
      <c r="CU75" s="1227"/>
      <c r="CV75" s="1227">
        <v>13.3</v>
      </c>
      <c r="CW75" s="1227"/>
      <c r="CX75" s="1227"/>
      <c r="CY75" s="1227"/>
      <c r="CZ75" s="1227"/>
      <c r="DA75" s="1227"/>
      <c r="DB75" s="1227"/>
      <c r="DC75" s="1227"/>
    </row>
    <row r="76" spans="2:107" ht="13.5" x14ac:dyDescent="0.15">
      <c r="B76" s="1221"/>
      <c r="G76" s="1236"/>
      <c r="H76" s="1236"/>
      <c r="I76" s="1232"/>
      <c r="J76" s="1232"/>
      <c r="K76" s="1235"/>
      <c r="L76" s="1235"/>
      <c r="M76" s="1235"/>
      <c r="N76" s="1235"/>
      <c r="AM76" s="1234"/>
      <c r="AN76" s="1228"/>
      <c r="AO76" s="1228"/>
      <c r="AP76" s="1228"/>
      <c r="AQ76" s="1228"/>
      <c r="AR76" s="1228"/>
      <c r="AS76" s="1228"/>
      <c r="AT76" s="1228"/>
      <c r="AU76" s="1228"/>
      <c r="AV76" s="1228"/>
      <c r="AW76" s="1228"/>
      <c r="AX76" s="1228"/>
      <c r="AY76" s="1228"/>
      <c r="AZ76" s="1228"/>
      <c r="BA76" s="1228"/>
      <c r="BB76" s="1228"/>
      <c r="BC76" s="1228"/>
      <c r="BD76" s="1228"/>
      <c r="BE76" s="1228"/>
      <c r="BF76" s="1228"/>
      <c r="BG76" s="1228"/>
      <c r="BH76" s="1228"/>
      <c r="BI76" s="1228"/>
      <c r="BJ76" s="1228"/>
      <c r="BK76" s="1228"/>
      <c r="BL76" s="1228"/>
      <c r="BM76" s="1228"/>
      <c r="BN76" s="1228"/>
      <c r="BO76" s="1228"/>
      <c r="BP76" s="1227"/>
      <c r="BQ76" s="1227"/>
      <c r="BR76" s="1227"/>
      <c r="BS76" s="1227"/>
      <c r="BT76" s="1227"/>
      <c r="BU76" s="1227"/>
      <c r="BV76" s="1227"/>
      <c r="BW76" s="1227"/>
      <c r="BX76" s="1227"/>
      <c r="BY76" s="1227"/>
      <c r="BZ76" s="1227"/>
      <c r="CA76" s="1227"/>
      <c r="CB76" s="1227"/>
      <c r="CC76" s="1227"/>
      <c r="CD76" s="1227"/>
      <c r="CE76" s="1227"/>
      <c r="CF76" s="1227"/>
      <c r="CG76" s="1227"/>
      <c r="CH76" s="1227"/>
      <c r="CI76" s="1227"/>
      <c r="CJ76" s="1227"/>
      <c r="CK76" s="1227"/>
      <c r="CL76" s="1227"/>
      <c r="CM76" s="1227"/>
      <c r="CN76" s="1227"/>
      <c r="CO76" s="1227"/>
      <c r="CP76" s="1227"/>
      <c r="CQ76" s="1227"/>
      <c r="CR76" s="1227"/>
      <c r="CS76" s="1227"/>
      <c r="CT76" s="1227"/>
      <c r="CU76" s="1227"/>
      <c r="CV76" s="1227"/>
      <c r="CW76" s="1227"/>
      <c r="CX76" s="1227"/>
      <c r="CY76" s="1227"/>
      <c r="CZ76" s="1227"/>
      <c r="DA76" s="1227"/>
      <c r="DB76" s="1227"/>
      <c r="DC76" s="1227"/>
    </row>
    <row r="77" spans="2:107" ht="13.5" x14ac:dyDescent="0.15">
      <c r="B77" s="1221"/>
      <c r="G77" s="1232"/>
      <c r="H77" s="1232"/>
      <c r="I77" s="1232"/>
      <c r="J77" s="1232"/>
      <c r="K77" s="1233"/>
      <c r="L77" s="1233"/>
      <c r="M77" s="1233"/>
      <c r="N77" s="1233"/>
      <c r="AN77" s="1229" t="s">
        <v>584</v>
      </c>
      <c r="AO77" s="1229"/>
      <c r="AP77" s="1229"/>
      <c r="AQ77" s="1229"/>
      <c r="AR77" s="1229"/>
      <c r="AS77" s="1229"/>
      <c r="AT77" s="1229"/>
      <c r="AU77" s="1229"/>
      <c r="AV77" s="1229"/>
      <c r="AW77" s="1229"/>
      <c r="AX77" s="1229"/>
      <c r="AY77" s="1229"/>
      <c r="AZ77" s="1229"/>
      <c r="BA77" s="1229"/>
      <c r="BB77" s="1228" t="s">
        <v>583</v>
      </c>
      <c r="BC77" s="1228"/>
      <c r="BD77" s="1228"/>
      <c r="BE77" s="1228"/>
      <c r="BF77" s="1228"/>
      <c r="BG77" s="1228"/>
      <c r="BH77" s="1228"/>
      <c r="BI77" s="1228"/>
      <c r="BJ77" s="1228"/>
      <c r="BK77" s="1228"/>
      <c r="BL77" s="1228"/>
      <c r="BM77" s="1228"/>
      <c r="BN77" s="1228"/>
      <c r="BO77" s="1228"/>
      <c r="BP77" s="1227">
        <v>0</v>
      </c>
      <c r="BQ77" s="1227"/>
      <c r="BR77" s="1227"/>
      <c r="BS77" s="1227"/>
      <c r="BT77" s="1227"/>
      <c r="BU77" s="1227"/>
      <c r="BV77" s="1227"/>
      <c r="BW77" s="1227"/>
      <c r="BX77" s="1227">
        <v>0</v>
      </c>
      <c r="BY77" s="1227"/>
      <c r="BZ77" s="1227"/>
      <c r="CA77" s="1227"/>
      <c r="CB77" s="1227"/>
      <c r="CC77" s="1227"/>
      <c r="CD77" s="1227"/>
      <c r="CE77" s="1227"/>
      <c r="CF77" s="1227">
        <v>0</v>
      </c>
      <c r="CG77" s="1227"/>
      <c r="CH77" s="1227"/>
      <c r="CI77" s="1227"/>
      <c r="CJ77" s="1227"/>
      <c r="CK77" s="1227"/>
      <c r="CL77" s="1227"/>
      <c r="CM77" s="1227"/>
      <c r="CN77" s="1227">
        <v>0</v>
      </c>
      <c r="CO77" s="1227"/>
      <c r="CP77" s="1227"/>
      <c r="CQ77" s="1227"/>
      <c r="CR77" s="1227"/>
      <c r="CS77" s="1227"/>
      <c r="CT77" s="1227"/>
      <c r="CU77" s="1227"/>
      <c r="CV77" s="1227">
        <v>0</v>
      </c>
      <c r="CW77" s="1227"/>
      <c r="CX77" s="1227"/>
      <c r="CY77" s="1227"/>
      <c r="CZ77" s="1227"/>
      <c r="DA77" s="1227"/>
      <c r="DB77" s="1227"/>
      <c r="DC77" s="1227"/>
    </row>
    <row r="78" spans="2:107" ht="13.5" x14ac:dyDescent="0.15">
      <c r="B78" s="1221"/>
      <c r="G78" s="1232"/>
      <c r="H78" s="1232"/>
      <c r="I78" s="1232"/>
      <c r="J78" s="1232"/>
      <c r="K78" s="1233"/>
      <c r="L78" s="1233"/>
      <c r="M78" s="1233"/>
      <c r="N78" s="1233"/>
      <c r="AN78" s="1229"/>
      <c r="AO78" s="1229"/>
      <c r="AP78" s="1229"/>
      <c r="AQ78" s="1229"/>
      <c r="AR78" s="1229"/>
      <c r="AS78" s="1229"/>
      <c r="AT78" s="1229"/>
      <c r="AU78" s="1229"/>
      <c r="AV78" s="1229"/>
      <c r="AW78" s="1229"/>
      <c r="AX78" s="1229"/>
      <c r="AY78" s="1229"/>
      <c r="AZ78" s="1229"/>
      <c r="BA78" s="1229"/>
      <c r="BB78" s="1228"/>
      <c r="BC78" s="1228"/>
      <c r="BD78" s="1228"/>
      <c r="BE78" s="1228"/>
      <c r="BF78" s="1228"/>
      <c r="BG78" s="1228"/>
      <c r="BH78" s="1228"/>
      <c r="BI78" s="1228"/>
      <c r="BJ78" s="1228"/>
      <c r="BK78" s="1228"/>
      <c r="BL78" s="1228"/>
      <c r="BM78" s="1228"/>
      <c r="BN78" s="1228"/>
      <c r="BO78" s="1228"/>
      <c r="BP78" s="1227"/>
      <c r="BQ78" s="1227"/>
      <c r="BR78" s="1227"/>
      <c r="BS78" s="1227"/>
      <c r="BT78" s="1227"/>
      <c r="BU78" s="1227"/>
      <c r="BV78" s="1227"/>
      <c r="BW78" s="1227"/>
      <c r="BX78" s="1227"/>
      <c r="BY78" s="1227"/>
      <c r="BZ78" s="1227"/>
      <c r="CA78" s="1227"/>
      <c r="CB78" s="1227"/>
      <c r="CC78" s="1227"/>
      <c r="CD78" s="1227"/>
      <c r="CE78" s="1227"/>
      <c r="CF78" s="1227"/>
      <c r="CG78" s="1227"/>
      <c r="CH78" s="1227"/>
      <c r="CI78" s="1227"/>
      <c r="CJ78" s="1227"/>
      <c r="CK78" s="1227"/>
      <c r="CL78" s="1227"/>
      <c r="CM78" s="1227"/>
      <c r="CN78" s="1227"/>
      <c r="CO78" s="1227"/>
      <c r="CP78" s="1227"/>
      <c r="CQ78" s="1227"/>
      <c r="CR78" s="1227"/>
      <c r="CS78" s="1227"/>
      <c r="CT78" s="1227"/>
      <c r="CU78" s="1227"/>
      <c r="CV78" s="1227"/>
      <c r="CW78" s="1227"/>
      <c r="CX78" s="1227"/>
      <c r="CY78" s="1227"/>
      <c r="CZ78" s="1227"/>
      <c r="DA78" s="1227"/>
      <c r="DB78" s="1227"/>
      <c r="DC78" s="1227"/>
    </row>
    <row r="79" spans="2:107" ht="13.5" x14ac:dyDescent="0.15">
      <c r="B79" s="1221"/>
      <c r="G79" s="1232"/>
      <c r="H79" s="1232"/>
      <c r="I79" s="1231"/>
      <c r="J79" s="1231"/>
      <c r="K79" s="1230"/>
      <c r="L79" s="1230"/>
      <c r="M79" s="1230"/>
      <c r="N79" s="1230"/>
      <c r="AN79" s="1229"/>
      <c r="AO79" s="1229"/>
      <c r="AP79" s="1229"/>
      <c r="AQ79" s="1229"/>
      <c r="AR79" s="1229"/>
      <c r="AS79" s="1229"/>
      <c r="AT79" s="1229"/>
      <c r="AU79" s="1229"/>
      <c r="AV79" s="1229"/>
      <c r="AW79" s="1229"/>
      <c r="AX79" s="1229"/>
      <c r="AY79" s="1229"/>
      <c r="AZ79" s="1229"/>
      <c r="BA79" s="1229"/>
      <c r="BB79" s="1228" t="s">
        <v>582</v>
      </c>
      <c r="BC79" s="1228"/>
      <c r="BD79" s="1228"/>
      <c r="BE79" s="1228"/>
      <c r="BF79" s="1228"/>
      <c r="BG79" s="1228"/>
      <c r="BH79" s="1228"/>
      <c r="BI79" s="1228"/>
      <c r="BJ79" s="1228"/>
      <c r="BK79" s="1228"/>
      <c r="BL79" s="1228"/>
      <c r="BM79" s="1228"/>
      <c r="BN79" s="1228"/>
      <c r="BO79" s="1228"/>
      <c r="BP79" s="1227">
        <v>7.2</v>
      </c>
      <c r="BQ79" s="1227"/>
      <c r="BR79" s="1227"/>
      <c r="BS79" s="1227"/>
      <c r="BT79" s="1227"/>
      <c r="BU79" s="1227"/>
      <c r="BV79" s="1227"/>
      <c r="BW79" s="1227"/>
      <c r="BX79" s="1227">
        <v>7.7</v>
      </c>
      <c r="BY79" s="1227"/>
      <c r="BZ79" s="1227"/>
      <c r="CA79" s="1227"/>
      <c r="CB79" s="1227"/>
      <c r="CC79" s="1227"/>
      <c r="CD79" s="1227"/>
      <c r="CE79" s="1227"/>
      <c r="CF79" s="1227">
        <v>8</v>
      </c>
      <c r="CG79" s="1227"/>
      <c r="CH79" s="1227"/>
      <c r="CI79" s="1227"/>
      <c r="CJ79" s="1227"/>
      <c r="CK79" s="1227"/>
      <c r="CL79" s="1227"/>
      <c r="CM79" s="1227"/>
      <c r="CN79" s="1227">
        <v>8</v>
      </c>
      <c r="CO79" s="1227"/>
      <c r="CP79" s="1227"/>
      <c r="CQ79" s="1227"/>
      <c r="CR79" s="1227"/>
      <c r="CS79" s="1227"/>
      <c r="CT79" s="1227"/>
      <c r="CU79" s="1227"/>
      <c r="CV79" s="1227">
        <v>8.3000000000000007</v>
      </c>
      <c r="CW79" s="1227"/>
      <c r="CX79" s="1227"/>
      <c r="CY79" s="1227"/>
      <c r="CZ79" s="1227"/>
      <c r="DA79" s="1227"/>
      <c r="DB79" s="1227"/>
      <c r="DC79" s="1227"/>
    </row>
    <row r="80" spans="2:107" ht="13.5" x14ac:dyDescent="0.15">
      <c r="B80" s="1221"/>
      <c r="G80" s="1232"/>
      <c r="H80" s="1232"/>
      <c r="I80" s="1231"/>
      <c r="J80" s="1231"/>
      <c r="K80" s="1230"/>
      <c r="L80" s="1230"/>
      <c r="M80" s="1230"/>
      <c r="N80" s="1230"/>
      <c r="AN80" s="1229"/>
      <c r="AO80" s="1229"/>
      <c r="AP80" s="1229"/>
      <c r="AQ80" s="1229"/>
      <c r="AR80" s="1229"/>
      <c r="AS80" s="1229"/>
      <c r="AT80" s="1229"/>
      <c r="AU80" s="1229"/>
      <c r="AV80" s="1229"/>
      <c r="AW80" s="1229"/>
      <c r="AX80" s="1229"/>
      <c r="AY80" s="1229"/>
      <c r="AZ80" s="1229"/>
      <c r="BA80" s="1229"/>
      <c r="BB80" s="1228"/>
      <c r="BC80" s="1228"/>
      <c r="BD80" s="1228"/>
      <c r="BE80" s="1228"/>
      <c r="BF80" s="1228"/>
      <c r="BG80" s="1228"/>
      <c r="BH80" s="1228"/>
      <c r="BI80" s="1228"/>
      <c r="BJ80" s="1228"/>
      <c r="BK80" s="1228"/>
      <c r="BL80" s="1228"/>
      <c r="BM80" s="1228"/>
      <c r="BN80" s="1228"/>
      <c r="BO80" s="1228"/>
      <c r="BP80" s="1227"/>
      <c r="BQ80" s="1227"/>
      <c r="BR80" s="1227"/>
      <c r="BS80" s="1227"/>
      <c r="BT80" s="1227"/>
      <c r="BU80" s="1227"/>
      <c r="BV80" s="1227"/>
      <c r="BW80" s="1227"/>
      <c r="BX80" s="1227"/>
      <c r="BY80" s="1227"/>
      <c r="BZ80" s="1227"/>
      <c r="CA80" s="1227"/>
      <c r="CB80" s="1227"/>
      <c r="CC80" s="1227"/>
      <c r="CD80" s="1227"/>
      <c r="CE80" s="1227"/>
      <c r="CF80" s="1227"/>
      <c r="CG80" s="1227"/>
      <c r="CH80" s="1227"/>
      <c r="CI80" s="1227"/>
      <c r="CJ80" s="1227"/>
      <c r="CK80" s="1227"/>
      <c r="CL80" s="1227"/>
      <c r="CM80" s="1227"/>
      <c r="CN80" s="1227"/>
      <c r="CO80" s="1227"/>
      <c r="CP80" s="1227"/>
      <c r="CQ80" s="1227"/>
      <c r="CR80" s="1227"/>
      <c r="CS80" s="1227"/>
      <c r="CT80" s="1227"/>
      <c r="CU80" s="1227"/>
      <c r="CV80" s="1227"/>
      <c r="CW80" s="1227"/>
      <c r="CX80" s="1227"/>
      <c r="CY80" s="1227"/>
      <c r="CZ80" s="1227"/>
      <c r="DA80" s="1227"/>
      <c r="DB80" s="1227"/>
      <c r="DC80" s="1227"/>
    </row>
    <row r="81" spans="2:109" ht="13.5" x14ac:dyDescent="0.15">
      <c r="B81" s="1221"/>
    </row>
    <row r="82" spans="2:109" ht="17.25" x14ac:dyDescent="0.15">
      <c r="B82" s="1221"/>
      <c r="K82" s="1226"/>
      <c r="L82" s="1226"/>
      <c r="M82" s="1226"/>
      <c r="N82" s="1226"/>
      <c r="AQ82" s="1226"/>
      <c r="AR82" s="1226"/>
      <c r="AS82" s="1226"/>
      <c r="AT82" s="1226"/>
      <c r="BC82" s="1226"/>
      <c r="BD82" s="1226"/>
      <c r="BE82" s="1226"/>
      <c r="BF82" s="1226"/>
      <c r="BO82" s="1226"/>
      <c r="BP82" s="1226"/>
      <c r="BQ82" s="1226"/>
      <c r="BR82" s="1226"/>
      <c r="CA82" s="1226"/>
      <c r="CB82" s="1226"/>
      <c r="CC82" s="1226"/>
      <c r="CD82" s="1226"/>
      <c r="CM82" s="1226"/>
      <c r="CN82" s="1226"/>
      <c r="CO82" s="1226"/>
      <c r="CP82" s="1226"/>
      <c r="CY82" s="1226"/>
      <c r="CZ82" s="1226"/>
      <c r="DA82" s="1226"/>
      <c r="DB82" s="1226"/>
      <c r="DC82" s="1226"/>
    </row>
    <row r="83" spans="2:109" ht="13.5" x14ac:dyDescent="0.15">
      <c r="B83" s="1225"/>
      <c r="C83" s="1224"/>
      <c r="D83" s="1224"/>
      <c r="E83" s="1224"/>
      <c r="F83" s="1224"/>
      <c r="G83" s="1224"/>
      <c r="H83" s="1224"/>
      <c r="I83" s="1224"/>
      <c r="J83" s="1224"/>
      <c r="K83" s="1224"/>
      <c r="L83" s="1224"/>
      <c r="M83" s="1224"/>
      <c r="N83" s="1224"/>
      <c r="O83" s="1224"/>
      <c r="P83" s="1224"/>
      <c r="Q83" s="1224"/>
      <c r="R83" s="1224"/>
      <c r="S83" s="1224"/>
      <c r="T83" s="1224"/>
      <c r="U83" s="1224"/>
      <c r="V83" s="1224"/>
      <c r="W83" s="1224"/>
      <c r="X83" s="1224"/>
      <c r="Y83" s="1224"/>
      <c r="Z83" s="1224"/>
      <c r="AA83" s="1224"/>
      <c r="AB83" s="1224"/>
      <c r="AC83" s="1224"/>
      <c r="AD83" s="1224"/>
      <c r="AE83" s="1224"/>
      <c r="AF83" s="1224"/>
      <c r="AG83" s="1224"/>
      <c r="AH83" s="1224"/>
      <c r="AI83" s="1224"/>
      <c r="AJ83" s="1224"/>
      <c r="AK83" s="1224"/>
      <c r="AL83" s="1224"/>
      <c r="AM83" s="1224"/>
      <c r="AN83" s="1224"/>
      <c r="AO83" s="1224"/>
      <c r="AP83" s="1224"/>
      <c r="AQ83" s="1224"/>
      <c r="AR83" s="1224"/>
      <c r="AS83" s="1224"/>
      <c r="AT83" s="1224"/>
      <c r="AU83" s="1224"/>
      <c r="AV83" s="1224"/>
      <c r="AW83" s="1224"/>
      <c r="AX83" s="1224"/>
      <c r="AY83" s="1224"/>
      <c r="AZ83" s="1224"/>
      <c r="BA83" s="1224"/>
      <c r="BB83" s="1224"/>
      <c r="BC83" s="1224"/>
      <c r="BD83" s="1224"/>
      <c r="BE83" s="1224"/>
      <c r="BF83" s="1224"/>
      <c r="BG83" s="1224"/>
      <c r="BH83" s="1224"/>
      <c r="BI83" s="1224"/>
      <c r="BJ83" s="1224"/>
      <c r="BK83" s="1224"/>
      <c r="BL83" s="1224"/>
      <c r="BM83" s="1224"/>
      <c r="BN83" s="1224"/>
      <c r="BO83" s="1224"/>
      <c r="BP83" s="1224"/>
      <c r="BQ83" s="1224"/>
      <c r="BR83" s="1224"/>
      <c r="BS83" s="1224"/>
      <c r="BT83" s="1224"/>
      <c r="BU83" s="1224"/>
      <c r="BV83" s="1224"/>
      <c r="BW83" s="1224"/>
      <c r="BX83" s="1224"/>
      <c r="BY83" s="1224"/>
      <c r="BZ83" s="1224"/>
      <c r="CA83" s="1224"/>
      <c r="CB83" s="1224"/>
      <c r="CC83" s="1224"/>
      <c r="CD83" s="1224"/>
      <c r="CE83" s="1224"/>
      <c r="CF83" s="1224"/>
      <c r="CG83" s="1224"/>
      <c r="CH83" s="1224"/>
      <c r="CI83" s="1224"/>
      <c r="CJ83" s="1224"/>
      <c r="CK83" s="1224"/>
      <c r="CL83" s="1224"/>
      <c r="CM83" s="1224"/>
      <c r="CN83" s="1224"/>
      <c r="CO83" s="1224"/>
      <c r="CP83" s="1224"/>
      <c r="CQ83" s="1224"/>
      <c r="CR83" s="1224"/>
      <c r="CS83" s="1224"/>
      <c r="CT83" s="1224"/>
      <c r="CU83" s="1224"/>
      <c r="CV83" s="1224"/>
      <c r="CW83" s="1224"/>
      <c r="CX83" s="1224"/>
      <c r="CY83" s="1224"/>
      <c r="CZ83" s="1224"/>
      <c r="DA83" s="1224"/>
      <c r="DB83" s="1224"/>
      <c r="DC83" s="1224"/>
      <c r="DD83" s="1223"/>
    </row>
    <row r="84" spans="2:109" ht="13.5" x14ac:dyDescent="0.15">
      <c r="DD84" s="1220"/>
      <c r="DE84" s="1220"/>
    </row>
    <row r="85" spans="2:109" ht="13.5" x14ac:dyDescent="0.15">
      <c r="DD85" s="1220"/>
      <c r="DE85" s="1220"/>
    </row>
  </sheetData>
  <sheetProtection algorithmName="SHA-512" hashValue="vTViZ7/KB+2nVCCC54Holy62LJ8y2GEYQYqDiAYoXfbrk+YdmjMaVJbsetg1bmr9Moed2LuoBAAY2njMJoKyjw==" saltValue="lpWJzb6PKyJ4ZJH8eOllR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F9580-46B8-4FEA-9362-62EE091A1B56}">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489</v>
      </c>
    </row>
  </sheetData>
  <sheetProtection algorithmName="SHA-512" hashValue="d3YU8mAxKhWgy5i/UK2zlA9UBUUvTNGnVQ8W9bFoQ2MZUsIOjm4LNJu04TWnvVF3IIgPGNzFLIsRb94cCrcQjw==" saltValue="Z45Kdfx2n/utw4uDgCCAM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31002-0FAD-4870-A4B4-0CE7C5205FA1}">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489</v>
      </c>
    </row>
  </sheetData>
  <sheetProtection algorithmName="SHA-512" hashValue="6g2Lxmil7qIFtzsuWqZ2Wcm2bPySx82DLXs3AB4qskmrtNYcho9QIigY6WlG79Z3LaVzNE5FN5n1Kc2BGE/hgA==" saltValue="cbxOoZhYl1E659n+2Qdv5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52</v>
      </c>
      <c r="E2" s="149"/>
      <c r="F2" s="150" t="s">
        <v>539</v>
      </c>
      <c r="G2" s="151"/>
      <c r="H2" s="152"/>
    </row>
    <row r="3" spans="1:8" x14ac:dyDescent="0.15">
      <c r="A3" s="148" t="s">
        <v>532</v>
      </c>
      <c r="B3" s="153"/>
      <c r="C3" s="154"/>
      <c r="D3" s="155">
        <v>177205</v>
      </c>
      <c r="E3" s="156"/>
      <c r="F3" s="157">
        <v>114790</v>
      </c>
      <c r="G3" s="158"/>
      <c r="H3" s="159"/>
    </row>
    <row r="4" spans="1:8" x14ac:dyDescent="0.15">
      <c r="A4" s="160"/>
      <c r="B4" s="161"/>
      <c r="C4" s="162"/>
      <c r="D4" s="163">
        <v>81045</v>
      </c>
      <c r="E4" s="164"/>
      <c r="F4" s="165">
        <v>55601</v>
      </c>
      <c r="G4" s="166"/>
      <c r="H4" s="167"/>
    </row>
    <row r="5" spans="1:8" x14ac:dyDescent="0.15">
      <c r="A5" s="148" t="s">
        <v>534</v>
      </c>
      <c r="B5" s="153"/>
      <c r="C5" s="154"/>
      <c r="D5" s="155">
        <v>168713</v>
      </c>
      <c r="E5" s="156"/>
      <c r="F5" s="157">
        <v>126262</v>
      </c>
      <c r="G5" s="158"/>
      <c r="H5" s="159"/>
    </row>
    <row r="6" spans="1:8" x14ac:dyDescent="0.15">
      <c r="A6" s="160"/>
      <c r="B6" s="161"/>
      <c r="C6" s="162"/>
      <c r="D6" s="163">
        <v>78159</v>
      </c>
      <c r="E6" s="164"/>
      <c r="F6" s="165">
        <v>56769</v>
      </c>
      <c r="G6" s="166"/>
      <c r="H6" s="167"/>
    </row>
    <row r="7" spans="1:8" x14ac:dyDescent="0.15">
      <c r="A7" s="148" t="s">
        <v>535</v>
      </c>
      <c r="B7" s="153"/>
      <c r="C7" s="154"/>
      <c r="D7" s="155">
        <v>252371</v>
      </c>
      <c r="E7" s="156"/>
      <c r="F7" s="157">
        <v>126525</v>
      </c>
      <c r="G7" s="158"/>
      <c r="H7" s="159"/>
    </row>
    <row r="8" spans="1:8" x14ac:dyDescent="0.15">
      <c r="A8" s="160"/>
      <c r="B8" s="161"/>
      <c r="C8" s="162"/>
      <c r="D8" s="163">
        <v>113533</v>
      </c>
      <c r="E8" s="164"/>
      <c r="F8" s="165">
        <v>67052</v>
      </c>
      <c r="G8" s="166"/>
      <c r="H8" s="167"/>
    </row>
    <row r="9" spans="1:8" x14ac:dyDescent="0.15">
      <c r="A9" s="148" t="s">
        <v>536</v>
      </c>
      <c r="B9" s="153"/>
      <c r="C9" s="154"/>
      <c r="D9" s="155">
        <v>231471</v>
      </c>
      <c r="E9" s="156"/>
      <c r="F9" s="157">
        <v>122054</v>
      </c>
      <c r="G9" s="158"/>
      <c r="H9" s="159"/>
    </row>
    <row r="10" spans="1:8" x14ac:dyDescent="0.15">
      <c r="A10" s="160"/>
      <c r="B10" s="161"/>
      <c r="C10" s="162"/>
      <c r="D10" s="163">
        <v>120264</v>
      </c>
      <c r="E10" s="164"/>
      <c r="F10" s="165">
        <v>68298</v>
      </c>
      <c r="G10" s="166"/>
      <c r="H10" s="167"/>
    </row>
    <row r="11" spans="1:8" x14ac:dyDescent="0.15">
      <c r="A11" s="148" t="s">
        <v>537</v>
      </c>
      <c r="B11" s="153"/>
      <c r="C11" s="154"/>
      <c r="D11" s="155">
        <v>133933</v>
      </c>
      <c r="E11" s="156"/>
      <c r="F11" s="157">
        <v>111644</v>
      </c>
      <c r="G11" s="158"/>
      <c r="H11" s="159"/>
    </row>
    <row r="12" spans="1:8" x14ac:dyDescent="0.15">
      <c r="A12" s="160"/>
      <c r="B12" s="161"/>
      <c r="C12" s="168"/>
      <c r="D12" s="163">
        <v>67419</v>
      </c>
      <c r="E12" s="164"/>
      <c r="F12" s="165">
        <v>66606</v>
      </c>
      <c r="G12" s="166"/>
      <c r="H12" s="167"/>
    </row>
    <row r="13" spans="1:8" x14ac:dyDescent="0.15">
      <c r="A13" s="148"/>
      <c r="B13" s="153"/>
      <c r="C13" s="169"/>
      <c r="D13" s="170">
        <v>192739</v>
      </c>
      <c r="E13" s="171"/>
      <c r="F13" s="172">
        <v>120255</v>
      </c>
      <c r="G13" s="173"/>
      <c r="H13" s="159"/>
    </row>
    <row r="14" spans="1:8" x14ac:dyDescent="0.15">
      <c r="A14" s="160"/>
      <c r="B14" s="161"/>
      <c r="C14" s="162"/>
      <c r="D14" s="163">
        <v>92084</v>
      </c>
      <c r="E14" s="164"/>
      <c r="F14" s="165">
        <v>62865</v>
      </c>
      <c r="G14" s="166"/>
      <c r="H14" s="167"/>
    </row>
    <row r="17" spans="1:11" x14ac:dyDescent="0.15">
      <c r="A17" s="144" t="s">
        <v>53</v>
      </c>
    </row>
    <row r="18" spans="1:11" x14ac:dyDescent="0.15">
      <c r="A18" s="174"/>
      <c r="B18" s="174" t="e">
        <f>#REF!</f>
        <v>#REF!</v>
      </c>
      <c r="C18" s="174" t="e">
        <f>#REF!</f>
        <v>#REF!</v>
      </c>
      <c r="D18" s="174" t="e">
        <f>#REF!</f>
        <v>#REF!</v>
      </c>
      <c r="E18" s="174" t="e">
        <f>#REF!</f>
        <v>#REF!</v>
      </c>
      <c r="F18" s="174" t="e">
        <f>#REF!</f>
        <v>#REF!</v>
      </c>
    </row>
    <row r="19" spans="1:11" x14ac:dyDescent="0.15">
      <c r="A19" s="174" t="s">
        <v>54</v>
      </c>
      <c r="B19" s="174" t="e">
        <f>ROUND(VALUE(SUBSTITUTE(#REF!,"▲","-")),2)</f>
        <v>#REF!</v>
      </c>
      <c r="C19" s="174" t="e">
        <f>ROUND(VALUE(SUBSTITUTE(#REF!,"▲","-")),2)</f>
        <v>#REF!</v>
      </c>
      <c r="D19" s="174" t="e">
        <f>ROUND(VALUE(SUBSTITUTE(#REF!,"▲","-")),2)</f>
        <v>#REF!</v>
      </c>
      <c r="E19" s="174" t="e">
        <f>ROUND(VALUE(SUBSTITUTE(#REF!,"▲","-")),2)</f>
        <v>#REF!</v>
      </c>
      <c r="F19" s="174" t="e">
        <f>ROUND(VALUE(SUBSTITUTE(#REF!,"▲","-")),2)</f>
        <v>#REF!</v>
      </c>
    </row>
    <row r="20" spans="1:11" x14ac:dyDescent="0.15">
      <c r="A20" s="174" t="s">
        <v>55</v>
      </c>
      <c r="B20" s="174" t="e">
        <f>ROUND(VALUE(SUBSTITUTE(#REF!,"▲","-")),2)</f>
        <v>#REF!</v>
      </c>
      <c r="C20" s="174" t="e">
        <f>ROUND(VALUE(SUBSTITUTE(#REF!,"▲","-")),2)</f>
        <v>#REF!</v>
      </c>
      <c r="D20" s="174" t="e">
        <f>ROUND(VALUE(SUBSTITUTE(#REF!,"▲","-")),2)</f>
        <v>#REF!</v>
      </c>
      <c r="E20" s="174" t="e">
        <f>ROUND(VALUE(SUBSTITUTE(#REF!,"▲","-")),2)</f>
        <v>#REF!</v>
      </c>
      <c r="F20" s="174" t="e">
        <f>ROUND(VALUE(SUBSTITUTE(#REF!,"▲","-")),2)</f>
        <v>#REF!</v>
      </c>
    </row>
    <row r="21" spans="1:11" x14ac:dyDescent="0.15">
      <c r="A21" s="174" t="s">
        <v>56</v>
      </c>
      <c r="B21" s="174" t="e">
        <f>IF(ISNUMBER(VALUE(SUBSTITUTE(#REF!,"▲","-"))),ROUND(VALUE(SUBSTITUTE(#REF!,"▲","-")),2),NA())</f>
        <v>#N/A</v>
      </c>
      <c r="C21" s="174" t="e">
        <f>IF(ISNUMBER(VALUE(SUBSTITUTE(#REF!,"▲","-"))),ROUND(VALUE(SUBSTITUTE(#REF!,"▲","-")),2),NA())</f>
        <v>#N/A</v>
      </c>
      <c r="D21" s="174" t="e">
        <f>IF(ISNUMBER(VALUE(SUBSTITUTE(#REF!,"▲","-"))),ROUND(VALUE(SUBSTITUTE(#REF!,"▲","-")),2),NA())</f>
        <v>#N/A</v>
      </c>
      <c r="E21" s="174" t="e">
        <f>IF(ISNUMBER(VALUE(SUBSTITUTE(#REF!,"▲","-"))),ROUND(VALUE(SUBSTITUTE(#REF!,"▲","-")),2),NA())</f>
        <v>#N/A</v>
      </c>
      <c r="F21" s="174" t="e">
        <f>IF(ISNUMBER(VALUE(SUBSTITUTE(#REF!,"▲","-"))),ROUND(VALUE(SUBSTITUTE(#REF!,"▲","-")),2),NA())</f>
        <v>#N/A</v>
      </c>
    </row>
    <row r="24" spans="1:11" x14ac:dyDescent="0.15">
      <c r="A24" s="144" t="s">
        <v>57</v>
      </c>
    </row>
    <row r="25" spans="1:11" x14ac:dyDescent="0.15">
      <c r="A25" s="175"/>
      <c r="B25" s="175" t="e">
        <f>#REF!</f>
        <v>#REF!</v>
      </c>
      <c r="C25" s="175"/>
      <c r="D25" s="175" t="e">
        <f>#REF!</f>
        <v>#REF!</v>
      </c>
      <c r="E25" s="175"/>
      <c r="F25" s="175" t="e">
        <f>#REF!</f>
        <v>#REF!</v>
      </c>
      <c r="G25" s="175"/>
      <c r="H25" s="175" t="e">
        <f>#REF!</f>
        <v>#REF!</v>
      </c>
      <c r="I25" s="175"/>
      <c r="J25" s="175" t="e">
        <f>#REF!</f>
        <v>#REF!</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e">
        <f>IF(#REF!="",NA(),#REF!)</f>
        <v>#REF!</v>
      </c>
      <c r="B27" s="175" t="e">
        <f>IF(ROUND(VALUE(SUBSTITUTE(#REF!,"▲", "-")), 2) &lt; 0, ABS(ROUND(VALUE(SUBSTITUTE(#REF!,"▲", "-")), 2)), NA())</f>
        <v>#REF!</v>
      </c>
      <c r="C27" s="175" t="e">
        <f>IF(ROUND(VALUE(SUBSTITUTE(#REF!,"▲", "-")), 2) &gt;= 0, ABS(ROUND(VALUE(SUBSTITUTE(#REF!,"▲", "-")), 2)), NA())</f>
        <v>#REF!</v>
      </c>
      <c r="D27" s="175" t="e">
        <f>IF(ROUND(VALUE(SUBSTITUTE(#REF!,"▲", "-")), 2) &lt; 0, ABS(ROUND(VALUE(SUBSTITUTE(#REF!,"▲", "-")), 2)), NA())</f>
        <v>#REF!</v>
      </c>
      <c r="E27" s="175" t="e">
        <f>IF(ROUND(VALUE(SUBSTITUTE(#REF!,"▲", "-")), 2) &gt;= 0, ABS(ROUND(VALUE(SUBSTITUTE(#REF!,"▲", "-")), 2)), NA())</f>
        <v>#REF!</v>
      </c>
      <c r="F27" s="175" t="e">
        <f>IF(ROUND(VALUE(SUBSTITUTE(#REF!,"▲", "-")), 2) &lt; 0, ABS(ROUND(VALUE(SUBSTITUTE(#REF!,"▲", "-")), 2)), NA())</f>
        <v>#REF!</v>
      </c>
      <c r="G27" s="175" t="e">
        <f>IF(ROUND(VALUE(SUBSTITUTE(#REF!,"▲", "-")), 2) &gt;= 0, ABS(ROUND(VALUE(SUBSTITUTE(#REF!,"▲", "-")), 2)), NA())</f>
        <v>#REF!</v>
      </c>
      <c r="H27" s="175" t="e">
        <f>IF(ROUND(VALUE(SUBSTITUTE(#REF!,"▲", "-")), 2) &lt; 0, ABS(ROUND(VALUE(SUBSTITUTE(#REF!,"▲", "-")), 2)), NA())</f>
        <v>#REF!</v>
      </c>
      <c r="I27" s="175" t="e">
        <f>IF(ROUND(VALUE(SUBSTITUTE(#REF!,"▲", "-")), 2) &gt;= 0, ABS(ROUND(VALUE(SUBSTITUTE(#REF!,"▲", "-")), 2)), NA())</f>
        <v>#REF!</v>
      </c>
      <c r="J27" s="175" t="e">
        <f>IF(ROUND(VALUE(SUBSTITUTE(#REF!,"▲", "-")), 2) &lt; 0, ABS(ROUND(VALUE(SUBSTITUTE(#REF!,"▲", "-")), 2)), NA())</f>
        <v>#REF!</v>
      </c>
      <c r="K27" s="175" t="e">
        <f>IF(ROUND(VALUE(SUBSTITUTE(#REF!,"▲", "-")), 2) &gt;= 0, ABS(ROUND(VALUE(SUBSTITUTE(#REF!,"▲", "-")), 2)), NA())</f>
        <v>#REF!</v>
      </c>
    </row>
    <row r="28" spans="1:11" x14ac:dyDescent="0.15">
      <c r="A28" s="175" t="e">
        <f>IF(#REF!="",NA(),#REF!)</f>
        <v>#REF!</v>
      </c>
      <c r="B28" s="175" t="e">
        <f>IF(ROUND(VALUE(SUBSTITUTE(#REF!,"▲", "-")), 2) &lt; 0, ABS(ROUND(VALUE(SUBSTITUTE(#REF!,"▲", "-")), 2)), NA())</f>
        <v>#REF!</v>
      </c>
      <c r="C28" s="175" t="e">
        <f>IF(ROUND(VALUE(SUBSTITUTE(#REF!,"▲", "-")), 2) &gt;= 0, ABS(ROUND(VALUE(SUBSTITUTE(#REF!,"▲", "-")), 2)), NA())</f>
        <v>#REF!</v>
      </c>
      <c r="D28" s="175" t="e">
        <f>IF(ROUND(VALUE(SUBSTITUTE(#REF!,"▲", "-")), 2) &lt; 0, ABS(ROUND(VALUE(SUBSTITUTE(#REF!,"▲", "-")), 2)), NA())</f>
        <v>#REF!</v>
      </c>
      <c r="E28" s="175" t="e">
        <f>IF(ROUND(VALUE(SUBSTITUTE(#REF!,"▲", "-")), 2) &gt;= 0, ABS(ROUND(VALUE(SUBSTITUTE(#REF!,"▲", "-")), 2)), NA())</f>
        <v>#REF!</v>
      </c>
      <c r="F28" s="175" t="e">
        <f>IF(ROUND(VALUE(SUBSTITUTE(#REF!,"▲", "-")), 2) &lt; 0, ABS(ROUND(VALUE(SUBSTITUTE(#REF!,"▲", "-")), 2)), NA())</f>
        <v>#REF!</v>
      </c>
      <c r="G28" s="175" t="e">
        <f>IF(ROUND(VALUE(SUBSTITUTE(#REF!,"▲", "-")), 2) &gt;= 0, ABS(ROUND(VALUE(SUBSTITUTE(#REF!,"▲", "-")), 2)), NA())</f>
        <v>#REF!</v>
      </c>
      <c r="H28" s="175" t="e">
        <f>IF(ROUND(VALUE(SUBSTITUTE(#REF!,"▲", "-")), 2) &lt; 0, ABS(ROUND(VALUE(SUBSTITUTE(#REF!,"▲", "-")), 2)), NA())</f>
        <v>#REF!</v>
      </c>
      <c r="I28" s="175" t="e">
        <f>IF(ROUND(VALUE(SUBSTITUTE(#REF!,"▲", "-")), 2) &gt;= 0, ABS(ROUND(VALUE(SUBSTITUTE(#REF!,"▲", "-")), 2)), NA())</f>
        <v>#REF!</v>
      </c>
      <c r="J28" s="175" t="e">
        <f>IF(ROUND(VALUE(SUBSTITUTE(#REF!,"▲", "-")), 2) &lt; 0, ABS(ROUND(VALUE(SUBSTITUTE(#REF!,"▲", "-")), 2)), NA())</f>
        <v>#REF!</v>
      </c>
      <c r="K28" s="175" t="e">
        <f>IF(ROUND(VALUE(SUBSTITUTE(#REF!,"▲", "-")), 2) &gt;= 0, ABS(ROUND(VALUE(SUBSTITUTE(#REF!,"▲", "-")), 2)), NA())</f>
        <v>#REF!</v>
      </c>
    </row>
    <row r="29" spans="1:11" x14ac:dyDescent="0.15">
      <c r="A29" s="175" t="e">
        <f>IF(#REF!="",NA(),#REF!)</f>
        <v>#REF!</v>
      </c>
      <c r="B29" s="175" t="e">
        <f>IF(ROUND(VALUE(SUBSTITUTE(#REF!,"▲", "-")), 2) &lt; 0, ABS(ROUND(VALUE(SUBSTITUTE(#REF!,"▲", "-")), 2)), NA())</f>
        <v>#REF!</v>
      </c>
      <c r="C29" s="175" t="e">
        <f>IF(ROUND(VALUE(SUBSTITUTE(#REF!,"▲", "-")), 2) &gt;= 0, ABS(ROUND(VALUE(SUBSTITUTE(#REF!,"▲", "-")), 2)), NA())</f>
        <v>#REF!</v>
      </c>
      <c r="D29" s="175" t="e">
        <f>IF(ROUND(VALUE(SUBSTITUTE(#REF!,"▲", "-")), 2) &lt; 0, ABS(ROUND(VALUE(SUBSTITUTE(#REF!,"▲", "-")), 2)), NA())</f>
        <v>#REF!</v>
      </c>
      <c r="E29" s="175" t="e">
        <f>IF(ROUND(VALUE(SUBSTITUTE(#REF!,"▲", "-")), 2) &gt;= 0, ABS(ROUND(VALUE(SUBSTITUTE(#REF!,"▲", "-")), 2)), NA())</f>
        <v>#REF!</v>
      </c>
      <c r="F29" s="175" t="e">
        <f>IF(ROUND(VALUE(SUBSTITUTE(#REF!,"▲", "-")), 2) &lt; 0, ABS(ROUND(VALUE(SUBSTITUTE(#REF!,"▲", "-")), 2)), NA())</f>
        <v>#REF!</v>
      </c>
      <c r="G29" s="175" t="e">
        <f>IF(ROUND(VALUE(SUBSTITUTE(#REF!,"▲", "-")), 2) &gt;= 0, ABS(ROUND(VALUE(SUBSTITUTE(#REF!,"▲", "-")), 2)), NA())</f>
        <v>#REF!</v>
      </c>
      <c r="H29" s="175" t="e">
        <f>IF(ROUND(VALUE(SUBSTITUTE(#REF!,"▲", "-")), 2) &lt; 0, ABS(ROUND(VALUE(SUBSTITUTE(#REF!,"▲", "-")), 2)), NA())</f>
        <v>#REF!</v>
      </c>
      <c r="I29" s="175" t="e">
        <f>IF(ROUND(VALUE(SUBSTITUTE(#REF!,"▲", "-")), 2) &gt;= 0, ABS(ROUND(VALUE(SUBSTITUTE(#REF!,"▲", "-")), 2)), NA())</f>
        <v>#REF!</v>
      </c>
      <c r="J29" s="175" t="e">
        <f>IF(ROUND(VALUE(SUBSTITUTE(#REF!,"▲", "-")), 2) &lt; 0, ABS(ROUND(VALUE(SUBSTITUTE(#REF!,"▲", "-")), 2)), NA())</f>
        <v>#REF!</v>
      </c>
      <c r="K29" s="175" t="e">
        <f>IF(ROUND(VALUE(SUBSTITUTE(#REF!,"▲", "-")), 2) &gt;= 0, ABS(ROUND(VALUE(SUBSTITUTE(#REF!,"▲", "-")), 2)), NA())</f>
        <v>#REF!</v>
      </c>
    </row>
    <row r="30" spans="1:11" x14ac:dyDescent="0.15">
      <c r="A30" s="175" t="e">
        <f>IF(#REF!="",NA(),#REF!)</f>
        <v>#REF!</v>
      </c>
      <c r="B30" s="175" t="e">
        <f>IF(ROUND(VALUE(SUBSTITUTE(#REF!,"▲", "-")), 2) &lt; 0, ABS(ROUND(VALUE(SUBSTITUTE(#REF!,"▲", "-")), 2)), NA())</f>
        <v>#REF!</v>
      </c>
      <c r="C30" s="175" t="e">
        <f>IF(ROUND(VALUE(SUBSTITUTE(#REF!,"▲", "-")), 2) &gt;= 0, ABS(ROUND(VALUE(SUBSTITUTE(#REF!,"▲", "-")), 2)), NA())</f>
        <v>#REF!</v>
      </c>
      <c r="D30" s="175" t="e">
        <f>IF(ROUND(VALUE(SUBSTITUTE(#REF!,"▲", "-")), 2) &lt; 0, ABS(ROUND(VALUE(SUBSTITUTE(#REF!,"▲", "-")), 2)), NA())</f>
        <v>#REF!</v>
      </c>
      <c r="E30" s="175" t="e">
        <f>IF(ROUND(VALUE(SUBSTITUTE(#REF!,"▲", "-")), 2) &gt;= 0, ABS(ROUND(VALUE(SUBSTITUTE(#REF!,"▲", "-")), 2)), NA())</f>
        <v>#REF!</v>
      </c>
      <c r="F30" s="175" t="e">
        <f>IF(ROUND(VALUE(SUBSTITUTE(#REF!,"▲", "-")), 2) &lt; 0, ABS(ROUND(VALUE(SUBSTITUTE(#REF!,"▲", "-")), 2)), NA())</f>
        <v>#REF!</v>
      </c>
      <c r="G30" s="175" t="e">
        <f>IF(ROUND(VALUE(SUBSTITUTE(#REF!,"▲", "-")), 2) &gt;= 0, ABS(ROUND(VALUE(SUBSTITUTE(#REF!,"▲", "-")), 2)), NA())</f>
        <v>#REF!</v>
      </c>
      <c r="H30" s="175" t="e">
        <f>IF(ROUND(VALUE(SUBSTITUTE(#REF!,"▲", "-")), 2) &lt; 0, ABS(ROUND(VALUE(SUBSTITUTE(#REF!,"▲", "-")), 2)), NA())</f>
        <v>#REF!</v>
      </c>
      <c r="I30" s="175" t="e">
        <f>IF(ROUND(VALUE(SUBSTITUTE(#REF!,"▲", "-")), 2) &gt;= 0, ABS(ROUND(VALUE(SUBSTITUTE(#REF!,"▲", "-")), 2)), NA())</f>
        <v>#REF!</v>
      </c>
      <c r="J30" s="175" t="e">
        <f>IF(ROUND(VALUE(SUBSTITUTE(#REF!,"▲", "-")), 2) &lt; 0, ABS(ROUND(VALUE(SUBSTITUTE(#REF!,"▲", "-")), 2)), NA())</f>
        <v>#REF!</v>
      </c>
      <c r="K30" s="175" t="e">
        <f>IF(ROUND(VALUE(SUBSTITUTE(#REF!,"▲", "-")), 2) &gt;= 0, ABS(ROUND(VALUE(SUBSTITUTE(#REF!,"▲", "-")), 2)), NA())</f>
        <v>#REF!</v>
      </c>
    </row>
    <row r="31" spans="1:11" x14ac:dyDescent="0.15">
      <c r="A31" s="175" t="e">
        <f>IF(#REF!="",NA(),#REF!)</f>
        <v>#REF!</v>
      </c>
      <c r="B31" s="175" t="e">
        <f>IF(ROUND(VALUE(SUBSTITUTE(#REF!,"▲", "-")), 2) &lt; 0, ABS(ROUND(VALUE(SUBSTITUTE(#REF!,"▲", "-")), 2)), NA())</f>
        <v>#REF!</v>
      </c>
      <c r="C31" s="175" t="e">
        <f>IF(ROUND(VALUE(SUBSTITUTE(#REF!,"▲", "-")), 2) &gt;= 0, ABS(ROUND(VALUE(SUBSTITUTE(#REF!,"▲", "-")), 2)), NA())</f>
        <v>#REF!</v>
      </c>
      <c r="D31" s="175" t="e">
        <f>IF(ROUND(VALUE(SUBSTITUTE(#REF!,"▲", "-")), 2) &lt; 0, ABS(ROUND(VALUE(SUBSTITUTE(#REF!,"▲", "-")), 2)), NA())</f>
        <v>#REF!</v>
      </c>
      <c r="E31" s="175" t="e">
        <f>IF(ROUND(VALUE(SUBSTITUTE(#REF!,"▲", "-")), 2) &gt;= 0, ABS(ROUND(VALUE(SUBSTITUTE(#REF!,"▲", "-")), 2)), NA())</f>
        <v>#REF!</v>
      </c>
      <c r="F31" s="175" t="e">
        <f>IF(ROUND(VALUE(SUBSTITUTE(#REF!,"▲", "-")), 2) &lt; 0, ABS(ROUND(VALUE(SUBSTITUTE(#REF!,"▲", "-")), 2)), NA())</f>
        <v>#REF!</v>
      </c>
      <c r="G31" s="175" t="e">
        <f>IF(ROUND(VALUE(SUBSTITUTE(#REF!,"▲", "-")), 2) &gt;= 0, ABS(ROUND(VALUE(SUBSTITUTE(#REF!,"▲", "-")), 2)), NA())</f>
        <v>#REF!</v>
      </c>
      <c r="H31" s="175" t="e">
        <f>IF(ROUND(VALUE(SUBSTITUTE(#REF!,"▲", "-")), 2) &lt; 0, ABS(ROUND(VALUE(SUBSTITUTE(#REF!,"▲", "-")), 2)), NA())</f>
        <v>#REF!</v>
      </c>
      <c r="I31" s="175" t="e">
        <f>IF(ROUND(VALUE(SUBSTITUTE(#REF!,"▲", "-")), 2) &gt;= 0, ABS(ROUND(VALUE(SUBSTITUTE(#REF!,"▲", "-")), 2)), NA())</f>
        <v>#REF!</v>
      </c>
      <c r="J31" s="175" t="e">
        <f>IF(ROUND(VALUE(SUBSTITUTE(#REF!,"▲", "-")), 2) &lt; 0, ABS(ROUND(VALUE(SUBSTITUTE(#REF!,"▲", "-")), 2)), NA())</f>
        <v>#REF!</v>
      </c>
      <c r="K31" s="175" t="e">
        <f>IF(ROUND(VALUE(SUBSTITUTE(#REF!,"▲", "-")), 2) &gt;= 0, ABS(ROUND(VALUE(SUBSTITUTE(#REF!,"▲", "-")), 2)), NA())</f>
        <v>#REF!</v>
      </c>
    </row>
    <row r="32" spans="1:11" x14ac:dyDescent="0.15">
      <c r="A32" s="175" t="e">
        <f>IF(#REF!="",NA(),#REF!)</f>
        <v>#REF!</v>
      </c>
      <c r="B32" s="175" t="e">
        <f>IF(ROUND(VALUE(SUBSTITUTE(#REF!,"▲", "-")), 2) &lt; 0, ABS(ROUND(VALUE(SUBSTITUTE(#REF!,"▲", "-")), 2)), NA())</f>
        <v>#REF!</v>
      </c>
      <c r="C32" s="175" t="e">
        <f>IF(ROUND(VALUE(SUBSTITUTE(#REF!,"▲", "-")), 2) &gt;= 0, ABS(ROUND(VALUE(SUBSTITUTE(#REF!,"▲", "-")), 2)), NA())</f>
        <v>#REF!</v>
      </c>
      <c r="D32" s="175" t="e">
        <f>IF(ROUND(VALUE(SUBSTITUTE(#REF!,"▲", "-")), 2) &lt; 0, ABS(ROUND(VALUE(SUBSTITUTE(#REF!,"▲", "-")), 2)), NA())</f>
        <v>#REF!</v>
      </c>
      <c r="E32" s="175" t="e">
        <f>IF(ROUND(VALUE(SUBSTITUTE(#REF!,"▲", "-")), 2) &gt;= 0, ABS(ROUND(VALUE(SUBSTITUTE(#REF!,"▲", "-")), 2)), NA())</f>
        <v>#REF!</v>
      </c>
      <c r="F32" s="175" t="e">
        <f>IF(ROUND(VALUE(SUBSTITUTE(#REF!,"▲", "-")), 2) &lt; 0, ABS(ROUND(VALUE(SUBSTITUTE(#REF!,"▲", "-")), 2)), NA())</f>
        <v>#REF!</v>
      </c>
      <c r="G32" s="175" t="e">
        <f>IF(ROUND(VALUE(SUBSTITUTE(#REF!,"▲", "-")), 2) &gt;= 0, ABS(ROUND(VALUE(SUBSTITUTE(#REF!,"▲", "-")), 2)), NA())</f>
        <v>#REF!</v>
      </c>
      <c r="H32" s="175" t="e">
        <f>IF(ROUND(VALUE(SUBSTITUTE(#REF!,"▲", "-")), 2) &lt; 0, ABS(ROUND(VALUE(SUBSTITUTE(#REF!,"▲", "-")), 2)), NA())</f>
        <v>#REF!</v>
      </c>
      <c r="I32" s="175" t="e">
        <f>IF(ROUND(VALUE(SUBSTITUTE(#REF!,"▲", "-")), 2) &gt;= 0, ABS(ROUND(VALUE(SUBSTITUTE(#REF!,"▲", "-")), 2)), NA())</f>
        <v>#REF!</v>
      </c>
      <c r="J32" s="175" t="e">
        <f>IF(ROUND(VALUE(SUBSTITUTE(#REF!,"▲", "-")), 2) &lt; 0, ABS(ROUND(VALUE(SUBSTITUTE(#REF!,"▲", "-")), 2)), NA())</f>
        <v>#REF!</v>
      </c>
      <c r="K32" s="175" t="e">
        <f>IF(ROUND(VALUE(SUBSTITUTE(#REF!,"▲", "-")), 2) &gt;= 0, ABS(ROUND(VALUE(SUBSTITUTE(#REF!,"▲", "-")), 2)), NA())</f>
        <v>#REF!</v>
      </c>
    </row>
    <row r="33" spans="1:16" x14ac:dyDescent="0.15">
      <c r="A33" s="175" t="e">
        <f>IF(#REF!="",NA(),#REF!)</f>
        <v>#REF!</v>
      </c>
      <c r="B33" s="175" t="e">
        <f>IF(ROUND(VALUE(SUBSTITUTE(#REF!,"▲", "-")), 2) &lt; 0, ABS(ROUND(VALUE(SUBSTITUTE(#REF!,"▲", "-")), 2)), NA())</f>
        <v>#REF!</v>
      </c>
      <c r="C33" s="175" t="e">
        <f>IF(ROUND(VALUE(SUBSTITUTE(#REF!,"▲", "-")), 2) &gt;= 0, ABS(ROUND(VALUE(SUBSTITUTE(#REF!,"▲", "-")), 2)), NA())</f>
        <v>#REF!</v>
      </c>
      <c r="D33" s="175" t="e">
        <f>IF(ROUND(VALUE(SUBSTITUTE(#REF!,"▲", "-")), 2) &lt; 0, ABS(ROUND(VALUE(SUBSTITUTE(#REF!,"▲", "-")), 2)), NA())</f>
        <v>#REF!</v>
      </c>
      <c r="E33" s="175" t="e">
        <f>IF(ROUND(VALUE(SUBSTITUTE(#REF!,"▲", "-")), 2) &gt;= 0, ABS(ROUND(VALUE(SUBSTITUTE(#REF!,"▲", "-")), 2)), NA())</f>
        <v>#REF!</v>
      </c>
      <c r="F33" s="175" t="e">
        <f>IF(ROUND(VALUE(SUBSTITUTE(#REF!,"▲", "-")), 2) &lt; 0, ABS(ROUND(VALUE(SUBSTITUTE(#REF!,"▲", "-")), 2)), NA())</f>
        <v>#REF!</v>
      </c>
      <c r="G33" s="175" t="e">
        <f>IF(ROUND(VALUE(SUBSTITUTE(#REF!,"▲", "-")), 2) &gt;= 0, ABS(ROUND(VALUE(SUBSTITUTE(#REF!,"▲", "-")), 2)), NA())</f>
        <v>#REF!</v>
      </c>
      <c r="H33" s="175" t="e">
        <f>IF(ROUND(VALUE(SUBSTITUTE(#REF!,"▲", "-")), 2) &lt; 0, ABS(ROUND(VALUE(SUBSTITUTE(#REF!,"▲", "-")), 2)), NA())</f>
        <v>#REF!</v>
      </c>
      <c r="I33" s="175" t="e">
        <f>IF(ROUND(VALUE(SUBSTITUTE(#REF!,"▲", "-")), 2) &gt;= 0, ABS(ROUND(VALUE(SUBSTITUTE(#REF!,"▲", "-")), 2)), NA())</f>
        <v>#REF!</v>
      </c>
      <c r="J33" s="175" t="e">
        <f>IF(ROUND(VALUE(SUBSTITUTE(#REF!,"▲", "-")), 2) &lt; 0, ABS(ROUND(VALUE(SUBSTITUTE(#REF!,"▲", "-")), 2)), NA())</f>
        <v>#REF!</v>
      </c>
      <c r="K33" s="175" t="e">
        <f>IF(ROUND(VALUE(SUBSTITUTE(#REF!,"▲", "-")), 2) &gt;= 0, ABS(ROUND(VALUE(SUBSTITUTE(#REF!,"▲", "-")), 2)), NA())</f>
        <v>#REF!</v>
      </c>
    </row>
    <row r="34" spans="1:16" x14ac:dyDescent="0.15">
      <c r="A34" s="175" t="e">
        <f>IF(#REF!="",NA(),#REF!)</f>
        <v>#REF!</v>
      </c>
      <c r="B34" s="175" t="e">
        <f>IF(ROUND(VALUE(SUBSTITUTE(#REF!,"▲", "-")), 2) &lt; 0, ABS(ROUND(VALUE(SUBSTITUTE(#REF!,"▲", "-")), 2)), NA())</f>
        <v>#REF!</v>
      </c>
      <c r="C34" s="175" t="e">
        <f>IF(ROUND(VALUE(SUBSTITUTE(#REF!,"▲", "-")), 2) &gt;= 0, ABS(ROUND(VALUE(SUBSTITUTE(#REF!,"▲", "-")), 2)), NA())</f>
        <v>#REF!</v>
      </c>
      <c r="D34" s="175" t="e">
        <f>IF(ROUND(VALUE(SUBSTITUTE(#REF!,"▲", "-")), 2) &lt; 0, ABS(ROUND(VALUE(SUBSTITUTE(#REF!,"▲", "-")), 2)), NA())</f>
        <v>#REF!</v>
      </c>
      <c r="E34" s="175" t="e">
        <f>IF(ROUND(VALUE(SUBSTITUTE(#REF!,"▲", "-")), 2) &gt;= 0, ABS(ROUND(VALUE(SUBSTITUTE(#REF!,"▲", "-")), 2)), NA())</f>
        <v>#REF!</v>
      </c>
      <c r="F34" s="175" t="e">
        <f>IF(ROUND(VALUE(SUBSTITUTE(#REF!,"▲", "-")), 2) &lt; 0, ABS(ROUND(VALUE(SUBSTITUTE(#REF!,"▲", "-")), 2)), NA())</f>
        <v>#REF!</v>
      </c>
      <c r="G34" s="175" t="e">
        <f>IF(ROUND(VALUE(SUBSTITUTE(#REF!,"▲", "-")), 2) &gt;= 0, ABS(ROUND(VALUE(SUBSTITUTE(#REF!,"▲", "-")), 2)), NA())</f>
        <v>#REF!</v>
      </c>
      <c r="H34" s="175" t="e">
        <f>IF(ROUND(VALUE(SUBSTITUTE(#REF!,"▲", "-")), 2) &lt; 0, ABS(ROUND(VALUE(SUBSTITUTE(#REF!,"▲", "-")), 2)), NA())</f>
        <v>#REF!</v>
      </c>
      <c r="I34" s="175" t="e">
        <f>IF(ROUND(VALUE(SUBSTITUTE(#REF!,"▲", "-")), 2) &gt;= 0, ABS(ROUND(VALUE(SUBSTITUTE(#REF!,"▲", "-")), 2)), NA())</f>
        <v>#REF!</v>
      </c>
      <c r="J34" s="175" t="e">
        <f>IF(ROUND(VALUE(SUBSTITUTE(#REF!,"▲", "-")), 2) &lt; 0, ABS(ROUND(VALUE(SUBSTITUTE(#REF!,"▲", "-")), 2)), NA())</f>
        <v>#REF!</v>
      </c>
      <c r="K34" s="175" t="e">
        <f>IF(ROUND(VALUE(SUBSTITUTE(#REF!,"▲", "-")), 2) &gt;= 0, ABS(ROUND(VALUE(SUBSTITUTE(#REF!,"▲", "-")), 2)), NA())</f>
        <v>#REF!</v>
      </c>
    </row>
    <row r="35" spans="1:16" x14ac:dyDescent="0.15">
      <c r="A35" s="175" t="e">
        <f>IF(#REF!="",NA(),#REF!)</f>
        <v>#REF!</v>
      </c>
      <c r="B35" s="175" t="e">
        <f>IF(ROUND(VALUE(SUBSTITUTE(#REF!,"▲", "-")), 2) &lt; 0, ABS(ROUND(VALUE(SUBSTITUTE(#REF!,"▲", "-")), 2)), NA())</f>
        <v>#REF!</v>
      </c>
      <c r="C35" s="175" t="e">
        <f>IF(ROUND(VALUE(SUBSTITUTE(#REF!,"▲", "-")), 2) &gt;= 0, ABS(ROUND(VALUE(SUBSTITUTE(#REF!,"▲", "-")), 2)), NA())</f>
        <v>#REF!</v>
      </c>
      <c r="D35" s="175" t="e">
        <f>IF(ROUND(VALUE(SUBSTITUTE(#REF!,"▲", "-")), 2) &lt; 0, ABS(ROUND(VALUE(SUBSTITUTE(#REF!,"▲", "-")), 2)), NA())</f>
        <v>#REF!</v>
      </c>
      <c r="E35" s="175" t="e">
        <f>IF(ROUND(VALUE(SUBSTITUTE(#REF!,"▲", "-")), 2) &gt;= 0, ABS(ROUND(VALUE(SUBSTITUTE(#REF!,"▲", "-")), 2)), NA())</f>
        <v>#REF!</v>
      </c>
      <c r="F35" s="175" t="e">
        <f>IF(ROUND(VALUE(SUBSTITUTE(#REF!,"▲", "-")), 2) &lt; 0, ABS(ROUND(VALUE(SUBSTITUTE(#REF!,"▲", "-")), 2)), NA())</f>
        <v>#REF!</v>
      </c>
      <c r="G35" s="175" t="e">
        <f>IF(ROUND(VALUE(SUBSTITUTE(#REF!,"▲", "-")), 2) &gt;= 0, ABS(ROUND(VALUE(SUBSTITUTE(#REF!,"▲", "-")), 2)), NA())</f>
        <v>#REF!</v>
      </c>
      <c r="H35" s="175" t="e">
        <f>IF(ROUND(VALUE(SUBSTITUTE(#REF!,"▲", "-")), 2) &lt; 0, ABS(ROUND(VALUE(SUBSTITUTE(#REF!,"▲", "-")), 2)), NA())</f>
        <v>#REF!</v>
      </c>
      <c r="I35" s="175" t="e">
        <f>IF(ROUND(VALUE(SUBSTITUTE(#REF!,"▲", "-")), 2) &gt;= 0, ABS(ROUND(VALUE(SUBSTITUTE(#REF!,"▲", "-")), 2)), NA())</f>
        <v>#REF!</v>
      </c>
      <c r="J35" s="175" t="e">
        <f>IF(ROUND(VALUE(SUBSTITUTE(#REF!,"▲", "-")), 2) &lt; 0, ABS(ROUND(VALUE(SUBSTITUTE(#REF!,"▲", "-")), 2)), NA())</f>
        <v>#REF!</v>
      </c>
      <c r="K35" s="175" t="e">
        <f>IF(ROUND(VALUE(SUBSTITUTE(#REF!,"▲", "-")), 2) &gt;= 0, ABS(ROUND(VALUE(SUBSTITUTE(#REF!,"▲", "-")), 2)), NA())</f>
        <v>#REF!</v>
      </c>
    </row>
    <row r="36" spans="1:16" x14ac:dyDescent="0.15">
      <c r="A36" s="175" t="e">
        <f>IF(#REF!="",NA(),#REF!)</f>
        <v>#REF!</v>
      </c>
      <c r="B36" s="175" t="e">
        <f>IF(ROUND(VALUE(SUBSTITUTE(#REF!,"▲", "-")), 2) &lt; 0, ABS(ROUND(VALUE(SUBSTITUTE(#REF!,"▲", "-")), 2)), NA())</f>
        <v>#REF!</v>
      </c>
      <c r="C36" s="175" t="e">
        <f>IF(ROUND(VALUE(SUBSTITUTE(#REF!,"▲", "-")), 2) &gt;= 0, ABS(ROUND(VALUE(SUBSTITUTE(#REF!,"▲", "-")), 2)), NA())</f>
        <v>#REF!</v>
      </c>
      <c r="D36" s="175" t="e">
        <f>IF(ROUND(VALUE(SUBSTITUTE(#REF!,"▲", "-")), 2) &lt; 0, ABS(ROUND(VALUE(SUBSTITUTE(#REF!,"▲", "-")), 2)), NA())</f>
        <v>#REF!</v>
      </c>
      <c r="E36" s="175" t="e">
        <f>IF(ROUND(VALUE(SUBSTITUTE(#REF!,"▲", "-")), 2) &gt;= 0, ABS(ROUND(VALUE(SUBSTITUTE(#REF!,"▲", "-")), 2)), NA())</f>
        <v>#REF!</v>
      </c>
      <c r="F36" s="175" t="e">
        <f>IF(ROUND(VALUE(SUBSTITUTE(#REF!,"▲", "-")), 2) &lt; 0, ABS(ROUND(VALUE(SUBSTITUTE(#REF!,"▲", "-")), 2)), NA())</f>
        <v>#REF!</v>
      </c>
      <c r="G36" s="175" t="e">
        <f>IF(ROUND(VALUE(SUBSTITUTE(#REF!,"▲", "-")), 2) &gt;= 0, ABS(ROUND(VALUE(SUBSTITUTE(#REF!,"▲", "-")), 2)), NA())</f>
        <v>#REF!</v>
      </c>
      <c r="H36" s="175" t="e">
        <f>IF(ROUND(VALUE(SUBSTITUTE(#REF!,"▲", "-")), 2) &lt; 0, ABS(ROUND(VALUE(SUBSTITUTE(#REF!,"▲", "-")), 2)), NA())</f>
        <v>#REF!</v>
      </c>
      <c r="I36" s="175" t="e">
        <f>IF(ROUND(VALUE(SUBSTITUTE(#REF!,"▲", "-")), 2) &gt;= 0, ABS(ROUND(VALUE(SUBSTITUTE(#REF!,"▲", "-")), 2)), NA())</f>
        <v>#REF!</v>
      </c>
      <c r="J36" s="175" t="e">
        <f>IF(ROUND(VALUE(SUBSTITUTE(#REF!,"▲", "-")), 2) &lt; 0, ABS(ROUND(VALUE(SUBSTITUTE(#REF!,"▲", "-")), 2)), NA())</f>
        <v>#REF!</v>
      </c>
      <c r="K36" s="175" t="e">
        <f>IF(ROUND(VALUE(SUBSTITUTE(#REF!,"▲", "-")), 2) &gt;= 0, ABS(ROUND(VALUE(SUBSTITUTE(#REF!,"▲", "-")), 2)), NA())</f>
        <v>#REF!</v>
      </c>
    </row>
    <row r="39" spans="1:16" x14ac:dyDescent="0.15">
      <c r="A39" s="144" t="s">
        <v>60</v>
      </c>
    </row>
    <row r="40" spans="1:16" x14ac:dyDescent="0.15">
      <c r="A40" s="176"/>
      <c r="B40" s="176" t="e">
        <f>#REF!</f>
        <v>#REF!</v>
      </c>
      <c r="C40" s="176"/>
      <c r="D40" s="176"/>
      <c r="E40" s="176" t="e">
        <f>#REF!</f>
        <v>#REF!</v>
      </c>
      <c r="F40" s="176"/>
      <c r="G40" s="176"/>
      <c r="H40" s="176" t="e">
        <f>#REF!</f>
        <v>#REF!</v>
      </c>
      <c r="I40" s="176"/>
      <c r="J40" s="176"/>
      <c r="K40" s="176" t="e">
        <f>#REF!</f>
        <v>#REF!</v>
      </c>
      <c r="L40" s="176"/>
      <c r="M40" s="176"/>
      <c r="N40" s="176" t="e">
        <f>#REF!</f>
        <v>#REF!</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t="e">
        <f>#REF!</f>
        <v>#REF!</v>
      </c>
      <c r="E42" s="176"/>
      <c r="F42" s="176"/>
      <c r="G42" s="176" t="e">
        <f>#REF!</f>
        <v>#REF!</v>
      </c>
      <c r="H42" s="176"/>
      <c r="I42" s="176"/>
      <c r="J42" s="176" t="e">
        <f>#REF!</f>
        <v>#REF!</v>
      </c>
      <c r="K42" s="176"/>
      <c r="L42" s="176"/>
      <c r="M42" s="176" t="e">
        <f>#REF!</f>
        <v>#REF!</v>
      </c>
      <c r="N42" s="176"/>
      <c r="O42" s="176"/>
      <c r="P42" s="176" t="e">
        <f>#REF!</f>
        <v>#REF!</v>
      </c>
    </row>
    <row r="43" spans="1:16" x14ac:dyDescent="0.15">
      <c r="A43" s="176" t="s">
        <v>64</v>
      </c>
      <c r="B43" s="176" t="e">
        <f>#REF!</f>
        <v>#REF!</v>
      </c>
      <c r="C43" s="176"/>
      <c r="D43" s="176"/>
      <c r="E43" s="176" t="e">
        <f>#REF!</f>
        <v>#REF!</v>
      </c>
      <c r="F43" s="176"/>
      <c r="G43" s="176"/>
      <c r="H43" s="176" t="e">
        <f>#REF!</f>
        <v>#REF!</v>
      </c>
      <c r="I43" s="176"/>
      <c r="J43" s="176"/>
      <c r="K43" s="176" t="e">
        <f>#REF!</f>
        <v>#REF!</v>
      </c>
      <c r="L43" s="176"/>
      <c r="M43" s="176"/>
      <c r="N43" s="176" t="e">
        <f>#REF!</f>
        <v>#REF!</v>
      </c>
      <c r="O43" s="176"/>
      <c r="P43" s="176"/>
    </row>
    <row r="44" spans="1:16" x14ac:dyDescent="0.15">
      <c r="A44" s="176" t="s">
        <v>65</v>
      </c>
      <c r="B44" s="176" t="e">
        <f>#REF!</f>
        <v>#REF!</v>
      </c>
      <c r="C44" s="176"/>
      <c r="D44" s="176"/>
      <c r="E44" s="176" t="e">
        <f>#REF!</f>
        <v>#REF!</v>
      </c>
      <c r="F44" s="176"/>
      <c r="G44" s="176"/>
      <c r="H44" s="176" t="e">
        <f>#REF!</f>
        <v>#REF!</v>
      </c>
      <c r="I44" s="176"/>
      <c r="J44" s="176"/>
      <c r="K44" s="176" t="e">
        <f>#REF!</f>
        <v>#REF!</v>
      </c>
      <c r="L44" s="176"/>
      <c r="M44" s="176"/>
      <c r="N44" s="176" t="e">
        <f>#REF!</f>
        <v>#REF!</v>
      </c>
      <c r="O44" s="176"/>
      <c r="P44" s="176"/>
    </row>
    <row r="45" spans="1:16" x14ac:dyDescent="0.15">
      <c r="A45" s="176" t="s">
        <v>66</v>
      </c>
      <c r="B45" s="176" t="e">
        <f>#REF!</f>
        <v>#REF!</v>
      </c>
      <c r="C45" s="176"/>
      <c r="D45" s="176"/>
      <c r="E45" s="176" t="e">
        <f>#REF!</f>
        <v>#REF!</v>
      </c>
      <c r="F45" s="176"/>
      <c r="G45" s="176"/>
      <c r="H45" s="176" t="e">
        <f>#REF!</f>
        <v>#REF!</v>
      </c>
      <c r="I45" s="176"/>
      <c r="J45" s="176"/>
      <c r="K45" s="176" t="e">
        <f>#REF!</f>
        <v>#REF!</v>
      </c>
      <c r="L45" s="176"/>
      <c r="M45" s="176"/>
      <c r="N45" s="176" t="e">
        <f>#REF!</f>
        <v>#REF!</v>
      </c>
      <c r="O45" s="176"/>
      <c r="P45" s="176"/>
    </row>
    <row r="46" spans="1:16" x14ac:dyDescent="0.15">
      <c r="A46" s="176" t="s">
        <v>67</v>
      </c>
      <c r="B46" s="176" t="e">
        <f>#REF!</f>
        <v>#REF!</v>
      </c>
      <c r="C46" s="176"/>
      <c r="D46" s="176"/>
      <c r="E46" s="176" t="e">
        <f>#REF!</f>
        <v>#REF!</v>
      </c>
      <c r="F46" s="176"/>
      <c r="G46" s="176"/>
      <c r="H46" s="176" t="e">
        <f>#REF!</f>
        <v>#REF!</v>
      </c>
      <c r="I46" s="176"/>
      <c r="J46" s="176"/>
      <c r="K46" s="176" t="e">
        <f>#REF!</f>
        <v>#REF!</v>
      </c>
      <c r="L46" s="176"/>
      <c r="M46" s="176"/>
      <c r="N46" s="176" t="e">
        <f>#REF!</f>
        <v>#REF!</v>
      </c>
      <c r="O46" s="176"/>
      <c r="P46" s="176"/>
    </row>
    <row r="47" spans="1:16" x14ac:dyDescent="0.15">
      <c r="A47" s="176" t="s">
        <v>68</v>
      </c>
      <c r="B47" s="176" t="e">
        <f>#REF!</f>
        <v>#REF!</v>
      </c>
      <c r="C47" s="176"/>
      <c r="D47" s="176"/>
      <c r="E47" s="176" t="e">
        <f>#REF!</f>
        <v>#REF!</v>
      </c>
      <c r="F47" s="176"/>
      <c r="G47" s="176"/>
      <c r="H47" s="176" t="e">
        <f>#REF!</f>
        <v>#REF!</v>
      </c>
      <c r="I47" s="176"/>
      <c r="J47" s="176"/>
      <c r="K47" s="176" t="e">
        <f>#REF!</f>
        <v>#REF!</v>
      </c>
      <c r="L47" s="176"/>
      <c r="M47" s="176"/>
      <c r="N47" s="176" t="e">
        <f>#REF!</f>
        <v>#REF!</v>
      </c>
      <c r="O47" s="176"/>
      <c r="P47" s="176"/>
    </row>
    <row r="48" spans="1:16" x14ac:dyDescent="0.15">
      <c r="A48" s="176" t="s">
        <v>69</v>
      </c>
      <c r="B48" s="176" t="e">
        <f>#REF!</f>
        <v>#REF!</v>
      </c>
      <c r="C48" s="176"/>
      <c r="D48" s="176"/>
      <c r="E48" s="176" t="e">
        <f>#REF!</f>
        <v>#REF!</v>
      </c>
      <c r="F48" s="176"/>
      <c r="G48" s="176"/>
      <c r="H48" s="176" t="e">
        <f>#REF!</f>
        <v>#REF!</v>
      </c>
      <c r="I48" s="176"/>
      <c r="J48" s="176"/>
      <c r="K48" s="176" t="e">
        <f>#REF!</f>
        <v>#REF!</v>
      </c>
      <c r="L48" s="176"/>
      <c r="M48" s="176"/>
      <c r="N48" s="176" t="e">
        <f>#REF!</f>
        <v>#REF!</v>
      </c>
      <c r="O48" s="176"/>
      <c r="P48" s="176"/>
    </row>
    <row r="49" spans="1:16" x14ac:dyDescent="0.15">
      <c r="A49" s="176" t="s">
        <v>70</v>
      </c>
      <c r="B49" s="176" t="e">
        <f>#REF!</f>
        <v>#REF!</v>
      </c>
      <c r="C49" s="176"/>
      <c r="D49" s="176"/>
      <c r="E49" s="176" t="e">
        <f>#REF!</f>
        <v>#REF!</v>
      </c>
      <c r="F49" s="176"/>
      <c r="G49" s="176"/>
      <c r="H49" s="176" t="e">
        <f>#REF!</f>
        <v>#REF!</v>
      </c>
      <c r="I49" s="176"/>
      <c r="J49" s="176"/>
      <c r="K49" s="176" t="e">
        <f>#REF!</f>
        <v>#REF!</v>
      </c>
      <c r="L49" s="176"/>
      <c r="M49" s="176"/>
      <c r="N49" s="176" t="e">
        <f>#REF!</f>
        <v>#REF!</v>
      </c>
      <c r="O49" s="176"/>
      <c r="P49" s="176"/>
    </row>
    <row r="50" spans="1:16" x14ac:dyDescent="0.15">
      <c r="A50" s="176" t="s">
        <v>71</v>
      </c>
      <c r="B50" s="176" t="e">
        <f>NA()</f>
        <v>#N/A</v>
      </c>
      <c r="C50" s="176" t="e">
        <f>IF(ISNUMBER(#REF!),#REF!,NA())</f>
        <v>#N/A</v>
      </c>
      <c r="D50" s="176" t="e">
        <f>NA()</f>
        <v>#N/A</v>
      </c>
      <c r="E50" s="176" t="e">
        <f>NA()</f>
        <v>#N/A</v>
      </c>
      <c r="F50" s="176" t="e">
        <f>IF(ISNUMBER(#REF!),#REF!,NA())</f>
        <v>#N/A</v>
      </c>
      <c r="G50" s="176" t="e">
        <f>NA()</f>
        <v>#N/A</v>
      </c>
      <c r="H50" s="176" t="e">
        <f>NA()</f>
        <v>#N/A</v>
      </c>
      <c r="I50" s="176" t="e">
        <f>IF(ISNUMBER(#REF!),#REF!,NA())</f>
        <v>#N/A</v>
      </c>
      <c r="J50" s="176" t="e">
        <f>NA()</f>
        <v>#N/A</v>
      </c>
      <c r="K50" s="176" t="e">
        <f>NA()</f>
        <v>#N/A</v>
      </c>
      <c r="L50" s="176" t="e">
        <f>IF(ISNUMBER(#REF!),#REF!,NA())</f>
        <v>#N/A</v>
      </c>
      <c r="M50" s="176" t="e">
        <f>NA()</f>
        <v>#N/A</v>
      </c>
      <c r="N50" s="176" t="e">
        <f>NA()</f>
        <v>#N/A</v>
      </c>
      <c r="O50" s="176" t="e">
        <f>IF(ISNUMBER(#REF!),#REF!,NA())</f>
        <v>#N/A</v>
      </c>
      <c r="P50" s="176" t="e">
        <f>NA()</f>
        <v>#N/A</v>
      </c>
    </row>
    <row r="53" spans="1:16" x14ac:dyDescent="0.15">
      <c r="A53" s="144" t="s">
        <v>72</v>
      </c>
    </row>
    <row r="54" spans="1:16" x14ac:dyDescent="0.15">
      <c r="A54" s="175"/>
      <c r="B54" s="175" t="e">
        <f>#REF!</f>
        <v>#REF!</v>
      </c>
      <c r="C54" s="175"/>
      <c r="D54" s="175"/>
      <c r="E54" s="175" t="e">
        <f>#REF!</f>
        <v>#REF!</v>
      </c>
      <c r="F54" s="175"/>
      <c r="G54" s="175"/>
      <c r="H54" s="175" t="e">
        <f>#REF!</f>
        <v>#REF!</v>
      </c>
      <c r="I54" s="175"/>
      <c r="J54" s="175"/>
      <c r="K54" s="175" t="e">
        <f>#REF!</f>
        <v>#REF!</v>
      </c>
      <c r="L54" s="175"/>
      <c r="M54" s="175"/>
      <c r="N54" s="175" t="e">
        <f>#REF!</f>
        <v>#REF!</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44</v>
      </c>
      <c r="B56" s="175"/>
      <c r="C56" s="175"/>
      <c r="D56" s="175" t="e">
        <f>#REF!</f>
        <v>#REF!</v>
      </c>
      <c r="E56" s="175"/>
      <c r="F56" s="175"/>
      <c r="G56" s="175" t="e">
        <f>#REF!</f>
        <v>#REF!</v>
      </c>
      <c r="H56" s="175"/>
      <c r="I56" s="175"/>
      <c r="J56" s="175" t="e">
        <f>#REF!</f>
        <v>#REF!</v>
      </c>
      <c r="K56" s="175"/>
      <c r="L56" s="175"/>
      <c r="M56" s="175" t="e">
        <f>#REF!</f>
        <v>#REF!</v>
      </c>
      <c r="N56" s="175"/>
      <c r="O56" s="175"/>
      <c r="P56" s="175" t="e">
        <f>#REF!</f>
        <v>#REF!</v>
      </c>
    </row>
    <row r="57" spans="1:16" x14ac:dyDescent="0.15">
      <c r="A57" s="175" t="s">
        <v>43</v>
      </c>
      <c r="B57" s="175"/>
      <c r="C57" s="175"/>
      <c r="D57" s="175" t="e">
        <f>#REF!</f>
        <v>#REF!</v>
      </c>
      <c r="E57" s="175"/>
      <c r="F57" s="175"/>
      <c r="G57" s="175" t="e">
        <f>#REF!</f>
        <v>#REF!</v>
      </c>
      <c r="H57" s="175"/>
      <c r="I57" s="175"/>
      <c r="J57" s="175" t="e">
        <f>#REF!</f>
        <v>#REF!</v>
      </c>
      <c r="K57" s="175"/>
      <c r="L57" s="175"/>
      <c r="M57" s="175" t="e">
        <f>#REF!</f>
        <v>#REF!</v>
      </c>
      <c r="N57" s="175"/>
      <c r="O57" s="175"/>
      <c r="P57" s="175" t="e">
        <f>#REF!</f>
        <v>#REF!</v>
      </c>
    </row>
    <row r="58" spans="1:16" x14ac:dyDescent="0.15">
      <c r="A58" s="175" t="s">
        <v>42</v>
      </c>
      <c r="B58" s="175"/>
      <c r="C58" s="175"/>
      <c r="D58" s="175" t="e">
        <f>#REF!</f>
        <v>#REF!</v>
      </c>
      <c r="E58" s="175"/>
      <c r="F58" s="175"/>
      <c r="G58" s="175" t="e">
        <f>#REF!</f>
        <v>#REF!</v>
      </c>
      <c r="H58" s="175"/>
      <c r="I58" s="175"/>
      <c r="J58" s="175" t="e">
        <f>#REF!</f>
        <v>#REF!</v>
      </c>
      <c r="K58" s="175"/>
      <c r="L58" s="175"/>
      <c r="M58" s="175" t="e">
        <f>#REF!</f>
        <v>#REF!</v>
      </c>
      <c r="N58" s="175"/>
      <c r="O58" s="175"/>
      <c r="P58" s="175" t="e">
        <f>#REF!</f>
        <v>#REF!</v>
      </c>
    </row>
    <row r="59" spans="1:16" x14ac:dyDescent="0.15">
      <c r="A59" s="175" t="s">
        <v>40</v>
      </c>
      <c r="B59" s="175" t="e">
        <f>#REF!</f>
        <v>#REF!</v>
      </c>
      <c r="C59" s="175"/>
      <c r="D59" s="175"/>
      <c r="E59" s="175" t="e">
        <f>#REF!</f>
        <v>#REF!</v>
      </c>
      <c r="F59" s="175"/>
      <c r="G59" s="175"/>
      <c r="H59" s="175" t="e">
        <f>#REF!</f>
        <v>#REF!</v>
      </c>
      <c r="I59" s="175"/>
      <c r="J59" s="175"/>
      <c r="K59" s="175" t="e">
        <f>#REF!</f>
        <v>#REF!</v>
      </c>
      <c r="L59" s="175"/>
      <c r="M59" s="175"/>
      <c r="N59" s="175" t="e">
        <f>#REF!</f>
        <v>#REF!</v>
      </c>
      <c r="O59" s="175"/>
      <c r="P59" s="175"/>
    </row>
    <row r="60" spans="1:16" x14ac:dyDescent="0.15">
      <c r="A60" s="175" t="s">
        <v>39</v>
      </c>
      <c r="B60" s="175" t="e">
        <f>#REF!</f>
        <v>#REF!</v>
      </c>
      <c r="C60" s="175"/>
      <c r="D60" s="175"/>
      <c r="E60" s="175" t="e">
        <f>#REF!</f>
        <v>#REF!</v>
      </c>
      <c r="F60" s="175"/>
      <c r="G60" s="175"/>
      <c r="H60" s="175" t="e">
        <f>#REF!</f>
        <v>#REF!</v>
      </c>
      <c r="I60" s="175"/>
      <c r="J60" s="175"/>
      <c r="K60" s="175" t="e">
        <f>#REF!</f>
        <v>#REF!</v>
      </c>
      <c r="L60" s="175"/>
      <c r="M60" s="175"/>
      <c r="N60" s="175" t="e">
        <f>#REF!</f>
        <v>#REF!</v>
      </c>
      <c r="O60" s="175"/>
      <c r="P60" s="175"/>
    </row>
    <row r="61" spans="1:16" x14ac:dyDescent="0.15">
      <c r="A61" s="175" t="s">
        <v>37</v>
      </c>
      <c r="B61" s="175" t="e">
        <f>#REF!</f>
        <v>#REF!</v>
      </c>
      <c r="C61" s="175"/>
      <c r="D61" s="175"/>
      <c r="E61" s="175" t="e">
        <f>#REF!</f>
        <v>#REF!</v>
      </c>
      <c r="F61" s="175"/>
      <c r="G61" s="175"/>
      <c r="H61" s="175" t="e">
        <f>#REF!</f>
        <v>#REF!</v>
      </c>
      <c r="I61" s="175"/>
      <c r="J61" s="175"/>
      <c r="K61" s="175" t="e">
        <f>#REF!</f>
        <v>#REF!</v>
      </c>
      <c r="L61" s="175"/>
      <c r="M61" s="175"/>
      <c r="N61" s="175" t="e">
        <f>#REF!</f>
        <v>#REF!</v>
      </c>
      <c r="O61" s="175"/>
      <c r="P61" s="175"/>
    </row>
    <row r="62" spans="1:16" x14ac:dyDescent="0.15">
      <c r="A62" s="175" t="s">
        <v>36</v>
      </c>
      <c r="B62" s="175" t="e">
        <f>#REF!</f>
        <v>#REF!</v>
      </c>
      <c r="C62" s="175"/>
      <c r="D62" s="175"/>
      <c r="E62" s="175" t="e">
        <f>#REF!</f>
        <v>#REF!</v>
      </c>
      <c r="F62" s="175"/>
      <c r="G62" s="175"/>
      <c r="H62" s="175" t="e">
        <f>#REF!</f>
        <v>#REF!</v>
      </c>
      <c r="I62" s="175"/>
      <c r="J62" s="175"/>
      <c r="K62" s="175" t="e">
        <f>#REF!</f>
        <v>#REF!</v>
      </c>
      <c r="L62" s="175"/>
      <c r="M62" s="175"/>
      <c r="N62" s="175" t="e">
        <f>#REF!</f>
        <v>#REF!</v>
      </c>
      <c r="O62" s="175"/>
      <c r="P62" s="175"/>
    </row>
    <row r="63" spans="1:16" x14ac:dyDescent="0.15">
      <c r="A63" s="175" t="s">
        <v>35</v>
      </c>
      <c r="B63" s="175" t="e">
        <f>#REF!</f>
        <v>#REF!</v>
      </c>
      <c r="C63" s="175"/>
      <c r="D63" s="175"/>
      <c r="E63" s="175" t="e">
        <f>#REF!</f>
        <v>#REF!</v>
      </c>
      <c r="F63" s="175"/>
      <c r="G63" s="175"/>
      <c r="H63" s="175" t="e">
        <f>#REF!</f>
        <v>#REF!</v>
      </c>
      <c r="I63" s="175"/>
      <c r="J63" s="175"/>
      <c r="K63" s="175" t="e">
        <f>#REF!</f>
        <v>#REF!</v>
      </c>
      <c r="L63" s="175"/>
      <c r="M63" s="175"/>
      <c r="N63" s="175" t="e">
        <f>#REF!</f>
        <v>#REF!</v>
      </c>
      <c r="O63" s="175"/>
      <c r="P63" s="175"/>
    </row>
    <row r="64" spans="1:16" x14ac:dyDescent="0.15">
      <c r="A64" s="175" t="s">
        <v>34</v>
      </c>
      <c r="B64" s="175" t="e">
        <f>#REF!</f>
        <v>#REF!</v>
      </c>
      <c r="C64" s="175"/>
      <c r="D64" s="175"/>
      <c r="E64" s="175" t="e">
        <f>#REF!</f>
        <v>#REF!</v>
      </c>
      <c r="F64" s="175"/>
      <c r="G64" s="175"/>
      <c r="H64" s="175" t="e">
        <f>#REF!</f>
        <v>#REF!</v>
      </c>
      <c r="I64" s="175"/>
      <c r="J64" s="175"/>
      <c r="K64" s="175" t="e">
        <f>#REF!</f>
        <v>#REF!</v>
      </c>
      <c r="L64" s="175"/>
      <c r="M64" s="175"/>
      <c r="N64" s="175" t="e">
        <f>#REF!</f>
        <v>#REF!</v>
      </c>
      <c r="O64" s="175"/>
      <c r="P64" s="175"/>
    </row>
    <row r="65" spans="1:16" x14ac:dyDescent="0.15">
      <c r="A65" s="175" t="s">
        <v>33</v>
      </c>
      <c r="B65" s="175" t="e">
        <f>#REF!</f>
        <v>#REF!</v>
      </c>
      <c r="C65" s="175"/>
      <c r="D65" s="175"/>
      <c r="E65" s="175" t="e">
        <f>#REF!</f>
        <v>#REF!</v>
      </c>
      <c r="F65" s="175"/>
      <c r="G65" s="175"/>
      <c r="H65" s="175" t="e">
        <f>#REF!</f>
        <v>#REF!</v>
      </c>
      <c r="I65" s="175"/>
      <c r="J65" s="175"/>
      <c r="K65" s="175" t="e">
        <f>#REF!</f>
        <v>#REF!</v>
      </c>
      <c r="L65" s="175"/>
      <c r="M65" s="175"/>
      <c r="N65" s="175" t="e">
        <f>#REF!</f>
        <v>#REF!</v>
      </c>
      <c r="O65" s="175"/>
      <c r="P65" s="175"/>
    </row>
    <row r="66" spans="1:16" x14ac:dyDescent="0.15">
      <c r="A66" s="175" t="s">
        <v>32</v>
      </c>
      <c r="B66" s="175" t="e">
        <f>#REF!</f>
        <v>#REF!</v>
      </c>
      <c r="C66" s="175"/>
      <c r="D66" s="175"/>
      <c r="E66" s="175" t="e">
        <f>#REF!</f>
        <v>#REF!</v>
      </c>
      <c r="F66" s="175"/>
      <c r="G66" s="175"/>
      <c r="H66" s="175" t="e">
        <f>#REF!</f>
        <v>#REF!</v>
      </c>
      <c r="I66" s="175"/>
      <c r="J66" s="175"/>
      <c r="K66" s="175" t="e">
        <f>#REF!</f>
        <v>#REF!</v>
      </c>
      <c r="L66" s="175"/>
      <c r="M66" s="175"/>
      <c r="N66" s="175" t="e">
        <f>#REF!</f>
        <v>#REF!</v>
      </c>
      <c r="O66" s="175"/>
      <c r="P66" s="175"/>
    </row>
    <row r="67" spans="1:16" x14ac:dyDescent="0.15">
      <c r="A67" s="175" t="s">
        <v>75</v>
      </c>
      <c r="B67" s="175" t="e">
        <f>NA()</f>
        <v>#N/A</v>
      </c>
      <c r="C67" s="175" t="e">
        <f>IF(ISNUMBER(#REF!), IF(#REF! &lt; 0, 0,#REF!), NA())</f>
        <v>#N/A</v>
      </c>
      <c r="D67" s="175" t="e">
        <f>NA()</f>
        <v>#N/A</v>
      </c>
      <c r="E67" s="175" t="e">
        <f>NA()</f>
        <v>#N/A</v>
      </c>
      <c r="F67" s="175" t="e">
        <f>IF(ISNUMBER(#REF!), IF(#REF! &lt; 0, 0,#REF!), NA())</f>
        <v>#N/A</v>
      </c>
      <c r="G67" s="175" t="e">
        <f>NA()</f>
        <v>#N/A</v>
      </c>
      <c r="H67" s="175" t="e">
        <f>NA()</f>
        <v>#N/A</v>
      </c>
      <c r="I67" s="175" t="e">
        <f>IF(ISNUMBER(#REF!), IF(#REF! &lt; 0, 0,#REF!), NA())</f>
        <v>#N/A</v>
      </c>
      <c r="J67" s="175" t="e">
        <f>NA()</f>
        <v>#N/A</v>
      </c>
      <c r="K67" s="175" t="e">
        <f>NA()</f>
        <v>#N/A</v>
      </c>
      <c r="L67" s="175" t="e">
        <f>IF(ISNUMBER(#REF!), IF(#REF! &lt; 0, 0,#REF!), NA())</f>
        <v>#N/A</v>
      </c>
      <c r="M67" s="175" t="e">
        <f>NA()</f>
        <v>#N/A</v>
      </c>
      <c r="N67" s="175" t="e">
        <f>NA()</f>
        <v>#N/A</v>
      </c>
      <c r="O67" s="175" t="e">
        <f>IF(ISNUMBER(#REF!), IF(#REF! &lt; 0, 0,#REF!), NA())</f>
        <v>#N/A</v>
      </c>
      <c r="P67" s="175" t="e">
        <f>NA()</f>
        <v>#N/A</v>
      </c>
    </row>
    <row r="70" spans="1:16" x14ac:dyDescent="0.15">
      <c r="A70" s="177" t="s">
        <v>76</v>
      </c>
      <c r="B70" s="177"/>
      <c r="C70" s="177"/>
      <c r="D70" s="177"/>
      <c r="E70" s="177"/>
      <c r="F70" s="177"/>
    </row>
    <row r="71" spans="1:16" x14ac:dyDescent="0.15">
      <c r="A71" s="178"/>
      <c r="B71" s="178" t="e">
        <f>#REF!</f>
        <v>#REF!</v>
      </c>
      <c r="C71" s="178" t="e">
        <f>#REF!</f>
        <v>#REF!</v>
      </c>
      <c r="D71" s="178" t="e">
        <f>#REF!</f>
        <v>#REF!</v>
      </c>
    </row>
    <row r="72" spans="1:16" x14ac:dyDescent="0.15">
      <c r="A72" s="178" t="s">
        <v>77</v>
      </c>
      <c r="B72" s="179" t="e">
        <f>#REF!</f>
        <v>#REF!</v>
      </c>
      <c r="C72" s="179" t="e">
        <f>#REF!</f>
        <v>#REF!</v>
      </c>
      <c r="D72" s="179" t="e">
        <f>#REF!</f>
        <v>#REF!</v>
      </c>
    </row>
    <row r="73" spans="1:16" x14ac:dyDescent="0.15">
      <c r="A73" s="178" t="s">
        <v>78</v>
      </c>
      <c r="B73" s="179" t="e">
        <f>#REF!</f>
        <v>#REF!</v>
      </c>
      <c r="C73" s="179" t="e">
        <f>#REF!</f>
        <v>#REF!</v>
      </c>
      <c r="D73" s="179" t="e">
        <f>#REF!</f>
        <v>#REF!</v>
      </c>
    </row>
    <row r="74" spans="1:16" x14ac:dyDescent="0.15">
      <c r="A74" s="178" t="s">
        <v>79</v>
      </c>
      <c r="B74" s="179" t="e">
        <f>#REF!</f>
        <v>#REF!</v>
      </c>
      <c r="C74" s="179" t="e">
        <f>#REF!</f>
        <v>#REF!</v>
      </c>
      <c r="D74" s="179" t="e">
        <f>#REF!</f>
        <v>#REF!</v>
      </c>
    </row>
  </sheetData>
  <sheetProtection algorithmName="SHA-512" hashValue="tBABZ7d/KR2AyrUaMjlsv6Z8cgKIZbw9Vzj2RmAIGlARdGIR+Pum+85KVclqPhpwcZpjKktiaVJhcV6zMfhh4w==" saltValue="kFkgjm7a+uMDdR16SBvv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7" customWidth="1"/>
    <col min="2" max="2" width="2.375" style="217" customWidth="1"/>
    <col min="3" max="16" width="2.625" style="217" customWidth="1"/>
    <col min="17" max="17" width="2.375" style="217" customWidth="1"/>
    <col min="18" max="95" width="1.625" style="217" customWidth="1"/>
    <col min="96" max="133" width="1.625" style="226" customWidth="1"/>
    <col min="134" max="143" width="1.625" style="217" customWidth="1"/>
    <col min="144" max="16384" width="0" style="217"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207</v>
      </c>
      <c r="DI1" s="718"/>
      <c r="DJ1" s="718"/>
      <c r="DK1" s="718"/>
      <c r="DL1" s="718"/>
      <c r="DM1" s="718"/>
      <c r="DN1" s="719"/>
      <c r="DO1" s="217"/>
      <c r="DP1" s="717" t="s">
        <v>208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4" t="s">
        <v>209</v>
      </c>
      <c r="R2" s="215"/>
      <c r="S2" s="215"/>
      <c r="T2" s="215"/>
      <c r="U2" s="215"/>
      <c r="V2" s="215"/>
      <c r="W2" s="215"/>
      <c r="X2" s="215"/>
      <c r="Y2" s="215"/>
      <c r="Z2" s="215"/>
      <c r="AA2" s="215"/>
      <c r="AB2" s="215"/>
      <c r="AC2" s="215"/>
      <c r="AE2" s="216"/>
      <c r="AF2" s="216"/>
      <c r="AG2" s="216"/>
      <c r="AH2" s="216"/>
      <c r="AI2" s="216"/>
      <c r="AJ2" s="215"/>
      <c r="AK2" s="215"/>
      <c r="AL2" s="215"/>
      <c r="AM2" s="215"/>
      <c r="AN2" s="215"/>
      <c r="AO2" s="215"/>
      <c r="AP2" s="215"/>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210</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211</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212</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213</v>
      </c>
      <c r="S4" s="680"/>
      <c r="T4" s="680"/>
      <c r="U4" s="680"/>
      <c r="V4" s="680"/>
      <c r="W4" s="680"/>
      <c r="X4" s="680"/>
      <c r="Y4" s="681"/>
      <c r="Z4" s="679" t="s">
        <v>214</v>
      </c>
      <c r="AA4" s="680"/>
      <c r="AB4" s="680"/>
      <c r="AC4" s="681"/>
      <c r="AD4" s="679" t="s">
        <v>215</v>
      </c>
      <c r="AE4" s="680"/>
      <c r="AF4" s="680"/>
      <c r="AG4" s="680"/>
      <c r="AH4" s="680"/>
      <c r="AI4" s="680"/>
      <c r="AJ4" s="680"/>
      <c r="AK4" s="681"/>
      <c r="AL4" s="679" t="s">
        <v>214</v>
      </c>
      <c r="AM4" s="680"/>
      <c r="AN4" s="680"/>
      <c r="AO4" s="681"/>
      <c r="AP4" s="720" t="s">
        <v>216</v>
      </c>
      <c r="AQ4" s="720"/>
      <c r="AR4" s="720"/>
      <c r="AS4" s="720"/>
      <c r="AT4" s="720"/>
      <c r="AU4" s="720"/>
      <c r="AV4" s="720"/>
      <c r="AW4" s="720"/>
      <c r="AX4" s="720"/>
      <c r="AY4" s="720"/>
      <c r="AZ4" s="720"/>
      <c r="BA4" s="720"/>
      <c r="BB4" s="720"/>
      <c r="BC4" s="720"/>
      <c r="BD4" s="720"/>
      <c r="BE4" s="720"/>
      <c r="BF4" s="720"/>
      <c r="BG4" s="720" t="s">
        <v>217</v>
      </c>
      <c r="BH4" s="720"/>
      <c r="BI4" s="720"/>
      <c r="BJ4" s="720"/>
      <c r="BK4" s="720"/>
      <c r="BL4" s="720"/>
      <c r="BM4" s="720"/>
      <c r="BN4" s="720"/>
      <c r="BO4" s="720" t="s">
        <v>214</v>
      </c>
      <c r="BP4" s="720"/>
      <c r="BQ4" s="720"/>
      <c r="BR4" s="720"/>
      <c r="BS4" s="720" t="s">
        <v>218</v>
      </c>
      <c r="BT4" s="720"/>
      <c r="BU4" s="720"/>
      <c r="BV4" s="720"/>
      <c r="BW4" s="720"/>
      <c r="BX4" s="720"/>
      <c r="BY4" s="720"/>
      <c r="BZ4" s="720"/>
      <c r="CA4" s="720"/>
      <c r="CB4" s="720"/>
      <c r="CD4" s="679" t="s">
        <v>219</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220</v>
      </c>
      <c r="C5" s="677"/>
      <c r="D5" s="677"/>
      <c r="E5" s="677"/>
      <c r="F5" s="677"/>
      <c r="G5" s="677"/>
      <c r="H5" s="677"/>
      <c r="I5" s="677"/>
      <c r="J5" s="677"/>
      <c r="K5" s="677"/>
      <c r="L5" s="677"/>
      <c r="M5" s="677"/>
      <c r="N5" s="677"/>
      <c r="O5" s="677"/>
      <c r="P5" s="677"/>
      <c r="Q5" s="678"/>
      <c r="R5" s="673">
        <v>532273</v>
      </c>
      <c r="S5" s="674"/>
      <c r="T5" s="674"/>
      <c r="U5" s="674"/>
      <c r="V5" s="674"/>
      <c r="W5" s="674"/>
      <c r="X5" s="674"/>
      <c r="Y5" s="702"/>
      <c r="Z5" s="715">
        <v>8</v>
      </c>
      <c r="AA5" s="715"/>
      <c r="AB5" s="715"/>
      <c r="AC5" s="715"/>
      <c r="AD5" s="716">
        <v>532273</v>
      </c>
      <c r="AE5" s="716"/>
      <c r="AF5" s="716"/>
      <c r="AG5" s="716"/>
      <c r="AH5" s="716"/>
      <c r="AI5" s="716"/>
      <c r="AJ5" s="716"/>
      <c r="AK5" s="716"/>
      <c r="AL5" s="703">
        <v>13.1</v>
      </c>
      <c r="AM5" s="685"/>
      <c r="AN5" s="685"/>
      <c r="AO5" s="704"/>
      <c r="AP5" s="676" t="s">
        <v>221</v>
      </c>
      <c r="AQ5" s="677"/>
      <c r="AR5" s="677"/>
      <c r="AS5" s="677"/>
      <c r="AT5" s="677"/>
      <c r="AU5" s="677"/>
      <c r="AV5" s="677"/>
      <c r="AW5" s="677"/>
      <c r="AX5" s="677"/>
      <c r="AY5" s="677"/>
      <c r="AZ5" s="677"/>
      <c r="BA5" s="677"/>
      <c r="BB5" s="677"/>
      <c r="BC5" s="677"/>
      <c r="BD5" s="677"/>
      <c r="BE5" s="677"/>
      <c r="BF5" s="678"/>
      <c r="BG5" s="621">
        <v>532273</v>
      </c>
      <c r="BH5" s="622"/>
      <c r="BI5" s="622"/>
      <c r="BJ5" s="622"/>
      <c r="BK5" s="622"/>
      <c r="BL5" s="622"/>
      <c r="BM5" s="622"/>
      <c r="BN5" s="623"/>
      <c r="BO5" s="659">
        <v>100</v>
      </c>
      <c r="BP5" s="659"/>
      <c r="BQ5" s="659"/>
      <c r="BR5" s="659"/>
      <c r="BS5" s="660" t="s">
        <v>126</v>
      </c>
      <c r="BT5" s="660"/>
      <c r="BU5" s="660"/>
      <c r="BV5" s="660"/>
      <c r="BW5" s="660"/>
      <c r="BX5" s="660"/>
      <c r="BY5" s="660"/>
      <c r="BZ5" s="660"/>
      <c r="CA5" s="660"/>
      <c r="CB5" s="695"/>
      <c r="CD5" s="679" t="s">
        <v>216</v>
      </c>
      <c r="CE5" s="680"/>
      <c r="CF5" s="680"/>
      <c r="CG5" s="680"/>
      <c r="CH5" s="680"/>
      <c r="CI5" s="680"/>
      <c r="CJ5" s="680"/>
      <c r="CK5" s="680"/>
      <c r="CL5" s="680"/>
      <c r="CM5" s="680"/>
      <c r="CN5" s="680"/>
      <c r="CO5" s="680"/>
      <c r="CP5" s="680"/>
      <c r="CQ5" s="681"/>
      <c r="CR5" s="679" t="s">
        <v>222</v>
      </c>
      <c r="CS5" s="680"/>
      <c r="CT5" s="680"/>
      <c r="CU5" s="680"/>
      <c r="CV5" s="680"/>
      <c r="CW5" s="680"/>
      <c r="CX5" s="680"/>
      <c r="CY5" s="681"/>
      <c r="CZ5" s="679" t="s">
        <v>214</v>
      </c>
      <c r="DA5" s="680"/>
      <c r="DB5" s="680"/>
      <c r="DC5" s="681"/>
      <c r="DD5" s="679" t="s">
        <v>223</v>
      </c>
      <c r="DE5" s="680"/>
      <c r="DF5" s="680"/>
      <c r="DG5" s="680"/>
      <c r="DH5" s="680"/>
      <c r="DI5" s="680"/>
      <c r="DJ5" s="680"/>
      <c r="DK5" s="680"/>
      <c r="DL5" s="680"/>
      <c r="DM5" s="680"/>
      <c r="DN5" s="680"/>
      <c r="DO5" s="680"/>
      <c r="DP5" s="681"/>
      <c r="DQ5" s="679" t="s">
        <v>224</v>
      </c>
      <c r="DR5" s="680"/>
      <c r="DS5" s="680"/>
      <c r="DT5" s="680"/>
      <c r="DU5" s="680"/>
      <c r="DV5" s="680"/>
      <c r="DW5" s="680"/>
      <c r="DX5" s="680"/>
      <c r="DY5" s="680"/>
      <c r="DZ5" s="680"/>
      <c r="EA5" s="680"/>
      <c r="EB5" s="680"/>
      <c r="EC5" s="681"/>
    </row>
    <row r="6" spans="2:143" ht="11.25" customHeight="1" x14ac:dyDescent="0.15">
      <c r="B6" s="618" t="s">
        <v>225</v>
      </c>
      <c r="C6" s="619"/>
      <c r="D6" s="619"/>
      <c r="E6" s="619"/>
      <c r="F6" s="619"/>
      <c r="G6" s="619"/>
      <c r="H6" s="619"/>
      <c r="I6" s="619"/>
      <c r="J6" s="619"/>
      <c r="K6" s="619"/>
      <c r="L6" s="619"/>
      <c r="M6" s="619"/>
      <c r="N6" s="619"/>
      <c r="O6" s="619"/>
      <c r="P6" s="619"/>
      <c r="Q6" s="620"/>
      <c r="R6" s="621">
        <v>27008</v>
      </c>
      <c r="S6" s="622"/>
      <c r="T6" s="622"/>
      <c r="U6" s="622"/>
      <c r="V6" s="622"/>
      <c r="W6" s="622"/>
      <c r="X6" s="622"/>
      <c r="Y6" s="623"/>
      <c r="Z6" s="659">
        <v>0.4</v>
      </c>
      <c r="AA6" s="659"/>
      <c r="AB6" s="659"/>
      <c r="AC6" s="659"/>
      <c r="AD6" s="660">
        <v>27008</v>
      </c>
      <c r="AE6" s="660"/>
      <c r="AF6" s="660"/>
      <c r="AG6" s="660"/>
      <c r="AH6" s="660"/>
      <c r="AI6" s="660"/>
      <c r="AJ6" s="660"/>
      <c r="AK6" s="660"/>
      <c r="AL6" s="624">
        <v>0.7</v>
      </c>
      <c r="AM6" s="625"/>
      <c r="AN6" s="625"/>
      <c r="AO6" s="661"/>
      <c r="AP6" s="618" t="s">
        <v>226</v>
      </c>
      <c r="AQ6" s="619"/>
      <c r="AR6" s="619"/>
      <c r="AS6" s="619"/>
      <c r="AT6" s="619"/>
      <c r="AU6" s="619"/>
      <c r="AV6" s="619"/>
      <c r="AW6" s="619"/>
      <c r="AX6" s="619"/>
      <c r="AY6" s="619"/>
      <c r="AZ6" s="619"/>
      <c r="BA6" s="619"/>
      <c r="BB6" s="619"/>
      <c r="BC6" s="619"/>
      <c r="BD6" s="619"/>
      <c r="BE6" s="619"/>
      <c r="BF6" s="620"/>
      <c r="BG6" s="621">
        <v>532273</v>
      </c>
      <c r="BH6" s="622"/>
      <c r="BI6" s="622"/>
      <c r="BJ6" s="622"/>
      <c r="BK6" s="622"/>
      <c r="BL6" s="622"/>
      <c r="BM6" s="622"/>
      <c r="BN6" s="623"/>
      <c r="BO6" s="659">
        <v>100</v>
      </c>
      <c r="BP6" s="659"/>
      <c r="BQ6" s="659"/>
      <c r="BR6" s="659"/>
      <c r="BS6" s="660" t="s">
        <v>126</v>
      </c>
      <c r="BT6" s="660"/>
      <c r="BU6" s="660"/>
      <c r="BV6" s="660"/>
      <c r="BW6" s="660"/>
      <c r="BX6" s="660"/>
      <c r="BY6" s="660"/>
      <c r="BZ6" s="660"/>
      <c r="CA6" s="660"/>
      <c r="CB6" s="695"/>
      <c r="CD6" s="676" t="s">
        <v>227</v>
      </c>
      <c r="CE6" s="677"/>
      <c r="CF6" s="677"/>
      <c r="CG6" s="677"/>
      <c r="CH6" s="677"/>
      <c r="CI6" s="677"/>
      <c r="CJ6" s="677"/>
      <c r="CK6" s="677"/>
      <c r="CL6" s="677"/>
      <c r="CM6" s="677"/>
      <c r="CN6" s="677"/>
      <c r="CO6" s="677"/>
      <c r="CP6" s="677"/>
      <c r="CQ6" s="678"/>
      <c r="CR6" s="621">
        <v>66628</v>
      </c>
      <c r="CS6" s="622"/>
      <c r="CT6" s="622"/>
      <c r="CU6" s="622"/>
      <c r="CV6" s="622"/>
      <c r="CW6" s="622"/>
      <c r="CX6" s="622"/>
      <c r="CY6" s="623"/>
      <c r="CZ6" s="703">
        <v>1</v>
      </c>
      <c r="DA6" s="685"/>
      <c r="DB6" s="685"/>
      <c r="DC6" s="705"/>
      <c r="DD6" s="627" t="s">
        <v>126</v>
      </c>
      <c r="DE6" s="622"/>
      <c r="DF6" s="622"/>
      <c r="DG6" s="622"/>
      <c r="DH6" s="622"/>
      <c r="DI6" s="622"/>
      <c r="DJ6" s="622"/>
      <c r="DK6" s="622"/>
      <c r="DL6" s="622"/>
      <c r="DM6" s="622"/>
      <c r="DN6" s="622"/>
      <c r="DO6" s="622"/>
      <c r="DP6" s="623"/>
      <c r="DQ6" s="627">
        <v>66628</v>
      </c>
      <c r="DR6" s="622"/>
      <c r="DS6" s="622"/>
      <c r="DT6" s="622"/>
      <c r="DU6" s="622"/>
      <c r="DV6" s="622"/>
      <c r="DW6" s="622"/>
      <c r="DX6" s="622"/>
      <c r="DY6" s="622"/>
      <c r="DZ6" s="622"/>
      <c r="EA6" s="622"/>
      <c r="EB6" s="622"/>
      <c r="EC6" s="658"/>
    </row>
    <row r="7" spans="2:143" ht="11.25" customHeight="1" x14ac:dyDescent="0.15">
      <c r="B7" s="618" t="s">
        <v>228</v>
      </c>
      <c r="C7" s="619"/>
      <c r="D7" s="619"/>
      <c r="E7" s="619"/>
      <c r="F7" s="619"/>
      <c r="G7" s="619"/>
      <c r="H7" s="619"/>
      <c r="I7" s="619"/>
      <c r="J7" s="619"/>
      <c r="K7" s="619"/>
      <c r="L7" s="619"/>
      <c r="M7" s="619"/>
      <c r="N7" s="619"/>
      <c r="O7" s="619"/>
      <c r="P7" s="619"/>
      <c r="Q7" s="620"/>
      <c r="R7" s="621">
        <v>536</v>
      </c>
      <c r="S7" s="622"/>
      <c r="T7" s="622"/>
      <c r="U7" s="622"/>
      <c r="V7" s="622"/>
      <c r="W7" s="622"/>
      <c r="X7" s="622"/>
      <c r="Y7" s="623"/>
      <c r="Z7" s="659">
        <v>0</v>
      </c>
      <c r="AA7" s="659"/>
      <c r="AB7" s="659"/>
      <c r="AC7" s="659"/>
      <c r="AD7" s="660">
        <v>536</v>
      </c>
      <c r="AE7" s="660"/>
      <c r="AF7" s="660"/>
      <c r="AG7" s="660"/>
      <c r="AH7" s="660"/>
      <c r="AI7" s="660"/>
      <c r="AJ7" s="660"/>
      <c r="AK7" s="660"/>
      <c r="AL7" s="624">
        <v>0</v>
      </c>
      <c r="AM7" s="625"/>
      <c r="AN7" s="625"/>
      <c r="AO7" s="661"/>
      <c r="AP7" s="618" t="s">
        <v>229</v>
      </c>
      <c r="AQ7" s="619"/>
      <c r="AR7" s="619"/>
      <c r="AS7" s="619"/>
      <c r="AT7" s="619"/>
      <c r="AU7" s="619"/>
      <c r="AV7" s="619"/>
      <c r="AW7" s="619"/>
      <c r="AX7" s="619"/>
      <c r="AY7" s="619"/>
      <c r="AZ7" s="619"/>
      <c r="BA7" s="619"/>
      <c r="BB7" s="619"/>
      <c r="BC7" s="619"/>
      <c r="BD7" s="619"/>
      <c r="BE7" s="619"/>
      <c r="BF7" s="620"/>
      <c r="BG7" s="621">
        <v>225989</v>
      </c>
      <c r="BH7" s="622"/>
      <c r="BI7" s="622"/>
      <c r="BJ7" s="622"/>
      <c r="BK7" s="622"/>
      <c r="BL7" s="622"/>
      <c r="BM7" s="622"/>
      <c r="BN7" s="623"/>
      <c r="BO7" s="659">
        <v>42.5</v>
      </c>
      <c r="BP7" s="659"/>
      <c r="BQ7" s="659"/>
      <c r="BR7" s="659"/>
      <c r="BS7" s="660" t="s">
        <v>126</v>
      </c>
      <c r="BT7" s="660"/>
      <c r="BU7" s="660"/>
      <c r="BV7" s="660"/>
      <c r="BW7" s="660"/>
      <c r="BX7" s="660"/>
      <c r="BY7" s="660"/>
      <c r="BZ7" s="660"/>
      <c r="CA7" s="660"/>
      <c r="CB7" s="695"/>
      <c r="CD7" s="618" t="s">
        <v>230</v>
      </c>
      <c r="CE7" s="619"/>
      <c r="CF7" s="619"/>
      <c r="CG7" s="619"/>
      <c r="CH7" s="619"/>
      <c r="CI7" s="619"/>
      <c r="CJ7" s="619"/>
      <c r="CK7" s="619"/>
      <c r="CL7" s="619"/>
      <c r="CM7" s="619"/>
      <c r="CN7" s="619"/>
      <c r="CO7" s="619"/>
      <c r="CP7" s="619"/>
      <c r="CQ7" s="620"/>
      <c r="CR7" s="621">
        <v>1208255</v>
      </c>
      <c r="CS7" s="622"/>
      <c r="CT7" s="622"/>
      <c r="CU7" s="622"/>
      <c r="CV7" s="622"/>
      <c r="CW7" s="622"/>
      <c r="CX7" s="622"/>
      <c r="CY7" s="623"/>
      <c r="CZ7" s="659">
        <v>18.7</v>
      </c>
      <c r="DA7" s="659"/>
      <c r="DB7" s="659"/>
      <c r="DC7" s="659"/>
      <c r="DD7" s="627">
        <v>107062</v>
      </c>
      <c r="DE7" s="622"/>
      <c r="DF7" s="622"/>
      <c r="DG7" s="622"/>
      <c r="DH7" s="622"/>
      <c r="DI7" s="622"/>
      <c r="DJ7" s="622"/>
      <c r="DK7" s="622"/>
      <c r="DL7" s="622"/>
      <c r="DM7" s="622"/>
      <c r="DN7" s="622"/>
      <c r="DO7" s="622"/>
      <c r="DP7" s="623"/>
      <c r="DQ7" s="627">
        <v>982445</v>
      </c>
      <c r="DR7" s="622"/>
      <c r="DS7" s="622"/>
      <c r="DT7" s="622"/>
      <c r="DU7" s="622"/>
      <c r="DV7" s="622"/>
      <c r="DW7" s="622"/>
      <c r="DX7" s="622"/>
      <c r="DY7" s="622"/>
      <c r="DZ7" s="622"/>
      <c r="EA7" s="622"/>
      <c r="EB7" s="622"/>
      <c r="EC7" s="658"/>
    </row>
    <row r="8" spans="2:143" ht="11.25" customHeight="1" x14ac:dyDescent="0.15">
      <c r="B8" s="618" t="s">
        <v>231</v>
      </c>
      <c r="C8" s="619"/>
      <c r="D8" s="619"/>
      <c r="E8" s="619"/>
      <c r="F8" s="619"/>
      <c r="G8" s="619"/>
      <c r="H8" s="619"/>
      <c r="I8" s="619"/>
      <c r="J8" s="619"/>
      <c r="K8" s="619"/>
      <c r="L8" s="619"/>
      <c r="M8" s="619"/>
      <c r="N8" s="619"/>
      <c r="O8" s="619"/>
      <c r="P8" s="619"/>
      <c r="Q8" s="620"/>
      <c r="R8" s="621">
        <v>3206</v>
      </c>
      <c r="S8" s="622"/>
      <c r="T8" s="622"/>
      <c r="U8" s="622"/>
      <c r="V8" s="622"/>
      <c r="W8" s="622"/>
      <c r="X8" s="622"/>
      <c r="Y8" s="623"/>
      <c r="Z8" s="659">
        <v>0</v>
      </c>
      <c r="AA8" s="659"/>
      <c r="AB8" s="659"/>
      <c r="AC8" s="659"/>
      <c r="AD8" s="660">
        <v>3206</v>
      </c>
      <c r="AE8" s="660"/>
      <c r="AF8" s="660"/>
      <c r="AG8" s="660"/>
      <c r="AH8" s="660"/>
      <c r="AI8" s="660"/>
      <c r="AJ8" s="660"/>
      <c r="AK8" s="660"/>
      <c r="AL8" s="624">
        <v>0.1</v>
      </c>
      <c r="AM8" s="625"/>
      <c r="AN8" s="625"/>
      <c r="AO8" s="661"/>
      <c r="AP8" s="618" t="s">
        <v>232</v>
      </c>
      <c r="AQ8" s="619"/>
      <c r="AR8" s="619"/>
      <c r="AS8" s="619"/>
      <c r="AT8" s="619"/>
      <c r="AU8" s="619"/>
      <c r="AV8" s="619"/>
      <c r="AW8" s="619"/>
      <c r="AX8" s="619"/>
      <c r="AY8" s="619"/>
      <c r="AZ8" s="619"/>
      <c r="BA8" s="619"/>
      <c r="BB8" s="619"/>
      <c r="BC8" s="619"/>
      <c r="BD8" s="619"/>
      <c r="BE8" s="619"/>
      <c r="BF8" s="620"/>
      <c r="BG8" s="621">
        <v>9772</v>
      </c>
      <c r="BH8" s="622"/>
      <c r="BI8" s="622"/>
      <c r="BJ8" s="622"/>
      <c r="BK8" s="622"/>
      <c r="BL8" s="622"/>
      <c r="BM8" s="622"/>
      <c r="BN8" s="623"/>
      <c r="BO8" s="659">
        <v>1.8</v>
      </c>
      <c r="BP8" s="659"/>
      <c r="BQ8" s="659"/>
      <c r="BR8" s="659"/>
      <c r="BS8" s="660" t="s">
        <v>126</v>
      </c>
      <c r="BT8" s="660"/>
      <c r="BU8" s="660"/>
      <c r="BV8" s="660"/>
      <c r="BW8" s="660"/>
      <c r="BX8" s="660"/>
      <c r="BY8" s="660"/>
      <c r="BZ8" s="660"/>
      <c r="CA8" s="660"/>
      <c r="CB8" s="695"/>
      <c r="CD8" s="618" t="s">
        <v>233</v>
      </c>
      <c r="CE8" s="619"/>
      <c r="CF8" s="619"/>
      <c r="CG8" s="619"/>
      <c r="CH8" s="619"/>
      <c r="CI8" s="619"/>
      <c r="CJ8" s="619"/>
      <c r="CK8" s="619"/>
      <c r="CL8" s="619"/>
      <c r="CM8" s="619"/>
      <c r="CN8" s="619"/>
      <c r="CO8" s="619"/>
      <c r="CP8" s="619"/>
      <c r="CQ8" s="620"/>
      <c r="CR8" s="621">
        <v>1196933</v>
      </c>
      <c r="CS8" s="622"/>
      <c r="CT8" s="622"/>
      <c r="CU8" s="622"/>
      <c r="CV8" s="622"/>
      <c r="CW8" s="622"/>
      <c r="CX8" s="622"/>
      <c r="CY8" s="623"/>
      <c r="CZ8" s="659">
        <v>18.5</v>
      </c>
      <c r="DA8" s="659"/>
      <c r="DB8" s="659"/>
      <c r="DC8" s="659"/>
      <c r="DD8" s="627">
        <v>1026</v>
      </c>
      <c r="DE8" s="622"/>
      <c r="DF8" s="622"/>
      <c r="DG8" s="622"/>
      <c r="DH8" s="622"/>
      <c r="DI8" s="622"/>
      <c r="DJ8" s="622"/>
      <c r="DK8" s="622"/>
      <c r="DL8" s="622"/>
      <c r="DM8" s="622"/>
      <c r="DN8" s="622"/>
      <c r="DO8" s="622"/>
      <c r="DP8" s="623"/>
      <c r="DQ8" s="627">
        <v>856182</v>
      </c>
      <c r="DR8" s="622"/>
      <c r="DS8" s="622"/>
      <c r="DT8" s="622"/>
      <c r="DU8" s="622"/>
      <c r="DV8" s="622"/>
      <c r="DW8" s="622"/>
      <c r="DX8" s="622"/>
      <c r="DY8" s="622"/>
      <c r="DZ8" s="622"/>
      <c r="EA8" s="622"/>
      <c r="EB8" s="622"/>
      <c r="EC8" s="658"/>
    </row>
    <row r="9" spans="2:143" ht="11.25" customHeight="1" x14ac:dyDescent="0.15">
      <c r="B9" s="618" t="s">
        <v>234</v>
      </c>
      <c r="C9" s="619"/>
      <c r="D9" s="619"/>
      <c r="E9" s="619"/>
      <c r="F9" s="619"/>
      <c r="G9" s="619"/>
      <c r="H9" s="619"/>
      <c r="I9" s="619"/>
      <c r="J9" s="619"/>
      <c r="K9" s="619"/>
      <c r="L9" s="619"/>
      <c r="M9" s="619"/>
      <c r="N9" s="619"/>
      <c r="O9" s="619"/>
      <c r="P9" s="619"/>
      <c r="Q9" s="620"/>
      <c r="R9" s="621">
        <v>2627</v>
      </c>
      <c r="S9" s="622"/>
      <c r="T9" s="622"/>
      <c r="U9" s="622"/>
      <c r="V9" s="622"/>
      <c r="W9" s="622"/>
      <c r="X9" s="622"/>
      <c r="Y9" s="623"/>
      <c r="Z9" s="659">
        <v>0</v>
      </c>
      <c r="AA9" s="659"/>
      <c r="AB9" s="659"/>
      <c r="AC9" s="659"/>
      <c r="AD9" s="660">
        <v>2627</v>
      </c>
      <c r="AE9" s="660"/>
      <c r="AF9" s="660"/>
      <c r="AG9" s="660"/>
      <c r="AH9" s="660"/>
      <c r="AI9" s="660"/>
      <c r="AJ9" s="660"/>
      <c r="AK9" s="660"/>
      <c r="AL9" s="624">
        <v>0.1</v>
      </c>
      <c r="AM9" s="625"/>
      <c r="AN9" s="625"/>
      <c r="AO9" s="661"/>
      <c r="AP9" s="618" t="s">
        <v>235</v>
      </c>
      <c r="AQ9" s="619"/>
      <c r="AR9" s="619"/>
      <c r="AS9" s="619"/>
      <c r="AT9" s="619"/>
      <c r="AU9" s="619"/>
      <c r="AV9" s="619"/>
      <c r="AW9" s="619"/>
      <c r="AX9" s="619"/>
      <c r="AY9" s="619"/>
      <c r="AZ9" s="619"/>
      <c r="BA9" s="619"/>
      <c r="BB9" s="619"/>
      <c r="BC9" s="619"/>
      <c r="BD9" s="619"/>
      <c r="BE9" s="619"/>
      <c r="BF9" s="620"/>
      <c r="BG9" s="621">
        <v>198851</v>
      </c>
      <c r="BH9" s="622"/>
      <c r="BI9" s="622"/>
      <c r="BJ9" s="622"/>
      <c r="BK9" s="622"/>
      <c r="BL9" s="622"/>
      <c r="BM9" s="622"/>
      <c r="BN9" s="623"/>
      <c r="BO9" s="659">
        <v>37.4</v>
      </c>
      <c r="BP9" s="659"/>
      <c r="BQ9" s="659"/>
      <c r="BR9" s="659"/>
      <c r="BS9" s="660" t="s">
        <v>126</v>
      </c>
      <c r="BT9" s="660"/>
      <c r="BU9" s="660"/>
      <c r="BV9" s="660"/>
      <c r="BW9" s="660"/>
      <c r="BX9" s="660"/>
      <c r="BY9" s="660"/>
      <c r="BZ9" s="660"/>
      <c r="CA9" s="660"/>
      <c r="CB9" s="695"/>
      <c r="CD9" s="618" t="s">
        <v>236</v>
      </c>
      <c r="CE9" s="619"/>
      <c r="CF9" s="619"/>
      <c r="CG9" s="619"/>
      <c r="CH9" s="619"/>
      <c r="CI9" s="619"/>
      <c r="CJ9" s="619"/>
      <c r="CK9" s="619"/>
      <c r="CL9" s="619"/>
      <c r="CM9" s="619"/>
      <c r="CN9" s="619"/>
      <c r="CO9" s="619"/>
      <c r="CP9" s="619"/>
      <c r="CQ9" s="620"/>
      <c r="CR9" s="621">
        <v>548978</v>
      </c>
      <c r="CS9" s="622"/>
      <c r="CT9" s="622"/>
      <c r="CU9" s="622"/>
      <c r="CV9" s="622"/>
      <c r="CW9" s="622"/>
      <c r="CX9" s="622"/>
      <c r="CY9" s="623"/>
      <c r="CZ9" s="659">
        <v>8.5</v>
      </c>
      <c r="DA9" s="659"/>
      <c r="DB9" s="659"/>
      <c r="DC9" s="659"/>
      <c r="DD9" s="627">
        <v>26178</v>
      </c>
      <c r="DE9" s="622"/>
      <c r="DF9" s="622"/>
      <c r="DG9" s="622"/>
      <c r="DH9" s="622"/>
      <c r="DI9" s="622"/>
      <c r="DJ9" s="622"/>
      <c r="DK9" s="622"/>
      <c r="DL9" s="622"/>
      <c r="DM9" s="622"/>
      <c r="DN9" s="622"/>
      <c r="DO9" s="622"/>
      <c r="DP9" s="623"/>
      <c r="DQ9" s="627">
        <v>445156</v>
      </c>
      <c r="DR9" s="622"/>
      <c r="DS9" s="622"/>
      <c r="DT9" s="622"/>
      <c r="DU9" s="622"/>
      <c r="DV9" s="622"/>
      <c r="DW9" s="622"/>
      <c r="DX9" s="622"/>
      <c r="DY9" s="622"/>
      <c r="DZ9" s="622"/>
      <c r="EA9" s="622"/>
      <c r="EB9" s="622"/>
      <c r="EC9" s="658"/>
    </row>
    <row r="10" spans="2:143" ht="11.25" customHeight="1" x14ac:dyDescent="0.15">
      <c r="B10" s="618" t="s">
        <v>237</v>
      </c>
      <c r="C10" s="619"/>
      <c r="D10" s="619"/>
      <c r="E10" s="619"/>
      <c r="F10" s="619"/>
      <c r="G10" s="619"/>
      <c r="H10" s="619"/>
      <c r="I10" s="619"/>
      <c r="J10" s="619"/>
      <c r="K10" s="619"/>
      <c r="L10" s="619"/>
      <c r="M10" s="619"/>
      <c r="N10" s="619"/>
      <c r="O10" s="619"/>
      <c r="P10" s="619"/>
      <c r="Q10" s="620"/>
      <c r="R10" s="621" t="s">
        <v>126</v>
      </c>
      <c r="S10" s="622"/>
      <c r="T10" s="622"/>
      <c r="U10" s="622"/>
      <c r="V10" s="622"/>
      <c r="W10" s="622"/>
      <c r="X10" s="622"/>
      <c r="Y10" s="623"/>
      <c r="Z10" s="659" t="s">
        <v>126</v>
      </c>
      <c r="AA10" s="659"/>
      <c r="AB10" s="659"/>
      <c r="AC10" s="659"/>
      <c r="AD10" s="660" t="s">
        <v>126</v>
      </c>
      <c r="AE10" s="660"/>
      <c r="AF10" s="660"/>
      <c r="AG10" s="660"/>
      <c r="AH10" s="660"/>
      <c r="AI10" s="660"/>
      <c r="AJ10" s="660"/>
      <c r="AK10" s="660"/>
      <c r="AL10" s="624" t="s">
        <v>126</v>
      </c>
      <c r="AM10" s="625"/>
      <c r="AN10" s="625"/>
      <c r="AO10" s="661"/>
      <c r="AP10" s="618" t="s">
        <v>238</v>
      </c>
      <c r="AQ10" s="619"/>
      <c r="AR10" s="619"/>
      <c r="AS10" s="619"/>
      <c r="AT10" s="619"/>
      <c r="AU10" s="619"/>
      <c r="AV10" s="619"/>
      <c r="AW10" s="619"/>
      <c r="AX10" s="619"/>
      <c r="AY10" s="619"/>
      <c r="AZ10" s="619"/>
      <c r="BA10" s="619"/>
      <c r="BB10" s="619"/>
      <c r="BC10" s="619"/>
      <c r="BD10" s="619"/>
      <c r="BE10" s="619"/>
      <c r="BF10" s="620"/>
      <c r="BG10" s="621">
        <v>10172</v>
      </c>
      <c r="BH10" s="622"/>
      <c r="BI10" s="622"/>
      <c r="BJ10" s="622"/>
      <c r="BK10" s="622"/>
      <c r="BL10" s="622"/>
      <c r="BM10" s="622"/>
      <c r="BN10" s="623"/>
      <c r="BO10" s="659">
        <v>1.9</v>
      </c>
      <c r="BP10" s="659"/>
      <c r="BQ10" s="659"/>
      <c r="BR10" s="659"/>
      <c r="BS10" s="660" t="s">
        <v>126</v>
      </c>
      <c r="BT10" s="660"/>
      <c r="BU10" s="660"/>
      <c r="BV10" s="660"/>
      <c r="BW10" s="660"/>
      <c r="BX10" s="660"/>
      <c r="BY10" s="660"/>
      <c r="BZ10" s="660"/>
      <c r="CA10" s="660"/>
      <c r="CB10" s="695"/>
      <c r="CD10" s="618" t="s">
        <v>239</v>
      </c>
      <c r="CE10" s="619"/>
      <c r="CF10" s="619"/>
      <c r="CG10" s="619"/>
      <c r="CH10" s="619"/>
      <c r="CI10" s="619"/>
      <c r="CJ10" s="619"/>
      <c r="CK10" s="619"/>
      <c r="CL10" s="619"/>
      <c r="CM10" s="619"/>
      <c r="CN10" s="619"/>
      <c r="CO10" s="619"/>
      <c r="CP10" s="619"/>
      <c r="CQ10" s="620"/>
      <c r="CR10" s="621" t="s">
        <v>126</v>
      </c>
      <c r="CS10" s="622"/>
      <c r="CT10" s="622"/>
      <c r="CU10" s="622"/>
      <c r="CV10" s="622"/>
      <c r="CW10" s="622"/>
      <c r="CX10" s="622"/>
      <c r="CY10" s="623"/>
      <c r="CZ10" s="659" t="s">
        <v>126</v>
      </c>
      <c r="DA10" s="659"/>
      <c r="DB10" s="659"/>
      <c r="DC10" s="659"/>
      <c r="DD10" s="627" t="s">
        <v>126</v>
      </c>
      <c r="DE10" s="622"/>
      <c r="DF10" s="622"/>
      <c r="DG10" s="622"/>
      <c r="DH10" s="622"/>
      <c r="DI10" s="622"/>
      <c r="DJ10" s="622"/>
      <c r="DK10" s="622"/>
      <c r="DL10" s="622"/>
      <c r="DM10" s="622"/>
      <c r="DN10" s="622"/>
      <c r="DO10" s="622"/>
      <c r="DP10" s="623"/>
      <c r="DQ10" s="627" t="s">
        <v>126</v>
      </c>
      <c r="DR10" s="622"/>
      <c r="DS10" s="622"/>
      <c r="DT10" s="622"/>
      <c r="DU10" s="622"/>
      <c r="DV10" s="622"/>
      <c r="DW10" s="622"/>
      <c r="DX10" s="622"/>
      <c r="DY10" s="622"/>
      <c r="DZ10" s="622"/>
      <c r="EA10" s="622"/>
      <c r="EB10" s="622"/>
      <c r="EC10" s="658"/>
    </row>
    <row r="11" spans="2:143" ht="11.25" customHeight="1" x14ac:dyDescent="0.15">
      <c r="B11" s="618" t="s">
        <v>240</v>
      </c>
      <c r="C11" s="619"/>
      <c r="D11" s="619"/>
      <c r="E11" s="619"/>
      <c r="F11" s="619"/>
      <c r="G11" s="619"/>
      <c r="H11" s="619"/>
      <c r="I11" s="619"/>
      <c r="J11" s="619"/>
      <c r="K11" s="619"/>
      <c r="L11" s="619"/>
      <c r="M11" s="619"/>
      <c r="N11" s="619"/>
      <c r="O11" s="619"/>
      <c r="P11" s="619"/>
      <c r="Q11" s="620"/>
      <c r="R11" s="621">
        <v>154335</v>
      </c>
      <c r="S11" s="622"/>
      <c r="T11" s="622"/>
      <c r="U11" s="622"/>
      <c r="V11" s="622"/>
      <c r="W11" s="622"/>
      <c r="X11" s="622"/>
      <c r="Y11" s="623"/>
      <c r="Z11" s="624">
        <v>2.2999999999999998</v>
      </c>
      <c r="AA11" s="625"/>
      <c r="AB11" s="625"/>
      <c r="AC11" s="626"/>
      <c r="AD11" s="627">
        <v>154335</v>
      </c>
      <c r="AE11" s="622"/>
      <c r="AF11" s="622"/>
      <c r="AG11" s="622"/>
      <c r="AH11" s="622"/>
      <c r="AI11" s="622"/>
      <c r="AJ11" s="622"/>
      <c r="AK11" s="623"/>
      <c r="AL11" s="624">
        <v>3.8</v>
      </c>
      <c r="AM11" s="625"/>
      <c r="AN11" s="625"/>
      <c r="AO11" s="661"/>
      <c r="AP11" s="618" t="s">
        <v>241</v>
      </c>
      <c r="AQ11" s="619"/>
      <c r="AR11" s="619"/>
      <c r="AS11" s="619"/>
      <c r="AT11" s="619"/>
      <c r="AU11" s="619"/>
      <c r="AV11" s="619"/>
      <c r="AW11" s="619"/>
      <c r="AX11" s="619"/>
      <c r="AY11" s="619"/>
      <c r="AZ11" s="619"/>
      <c r="BA11" s="619"/>
      <c r="BB11" s="619"/>
      <c r="BC11" s="619"/>
      <c r="BD11" s="619"/>
      <c r="BE11" s="619"/>
      <c r="BF11" s="620"/>
      <c r="BG11" s="621">
        <v>7194</v>
      </c>
      <c r="BH11" s="622"/>
      <c r="BI11" s="622"/>
      <c r="BJ11" s="622"/>
      <c r="BK11" s="622"/>
      <c r="BL11" s="622"/>
      <c r="BM11" s="622"/>
      <c r="BN11" s="623"/>
      <c r="BO11" s="659">
        <v>1.4</v>
      </c>
      <c r="BP11" s="659"/>
      <c r="BQ11" s="659"/>
      <c r="BR11" s="659"/>
      <c r="BS11" s="660" t="s">
        <v>126</v>
      </c>
      <c r="BT11" s="660"/>
      <c r="BU11" s="660"/>
      <c r="BV11" s="660"/>
      <c r="BW11" s="660"/>
      <c r="BX11" s="660"/>
      <c r="BY11" s="660"/>
      <c r="BZ11" s="660"/>
      <c r="CA11" s="660"/>
      <c r="CB11" s="695"/>
      <c r="CD11" s="618" t="s">
        <v>242</v>
      </c>
      <c r="CE11" s="619"/>
      <c r="CF11" s="619"/>
      <c r="CG11" s="619"/>
      <c r="CH11" s="619"/>
      <c r="CI11" s="619"/>
      <c r="CJ11" s="619"/>
      <c r="CK11" s="619"/>
      <c r="CL11" s="619"/>
      <c r="CM11" s="619"/>
      <c r="CN11" s="619"/>
      <c r="CO11" s="619"/>
      <c r="CP11" s="619"/>
      <c r="CQ11" s="620"/>
      <c r="CR11" s="621">
        <v>456969</v>
      </c>
      <c r="CS11" s="622"/>
      <c r="CT11" s="622"/>
      <c r="CU11" s="622"/>
      <c r="CV11" s="622"/>
      <c r="CW11" s="622"/>
      <c r="CX11" s="622"/>
      <c r="CY11" s="623"/>
      <c r="CZ11" s="659">
        <v>7.1</v>
      </c>
      <c r="DA11" s="659"/>
      <c r="DB11" s="659"/>
      <c r="DC11" s="659"/>
      <c r="DD11" s="627">
        <v>263539</v>
      </c>
      <c r="DE11" s="622"/>
      <c r="DF11" s="622"/>
      <c r="DG11" s="622"/>
      <c r="DH11" s="622"/>
      <c r="DI11" s="622"/>
      <c r="DJ11" s="622"/>
      <c r="DK11" s="622"/>
      <c r="DL11" s="622"/>
      <c r="DM11" s="622"/>
      <c r="DN11" s="622"/>
      <c r="DO11" s="622"/>
      <c r="DP11" s="623"/>
      <c r="DQ11" s="627">
        <v>219786</v>
      </c>
      <c r="DR11" s="622"/>
      <c r="DS11" s="622"/>
      <c r="DT11" s="622"/>
      <c r="DU11" s="622"/>
      <c r="DV11" s="622"/>
      <c r="DW11" s="622"/>
      <c r="DX11" s="622"/>
      <c r="DY11" s="622"/>
      <c r="DZ11" s="622"/>
      <c r="EA11" s="622"/>
      <c r="EB11" s="622"/>
      <c r="EC11" s="658"/>
    </row>
    <row r="12" spans="2:143" ht="11.25" customHeight="1" x14ac:dyDescent="0.15">
      <c r="B12" s="618" t="s">
        <v>243</v>
      </c>
      <c r="C12" s="619"/>
      <c r="D12" s="619"/>
      <c r="E12" s="619"/>
      <c r="F12" s="619"/>
      <c r="G12" s="619"/>
      <c r="H12" s="619"/>
      <c r="I12" s="619"/>
      <c r="J12" s="619"/>
      <c r="K12" s="619"/>
      <c r="L12" s="619"/>
      <c r="M12" s="619"/>
      <c r="N12" s="619"/>
      <c r="O12" s="619"/>
      <c r="P12" s="619"/>
      <c r="Q12" s="620"/>
      <c r="R12" s="621" t="s">
        <v>126</v>
      </c>
      <c r="S12" s="622"/>
      <c r="T12" s="622"/>
      <c r="U12" s="622"/>
      <c r="V12" s="622"/>
      <c r="W12" s="622"/>
      <c r="X12" s="622"/>
      <c r="Y12" s="623"/>
      <c r="Z12" s="659" t="s">
        <v>126</v>
      </c>
      <c r="AA12" s="659"/>
      <c r="AB12" s="659"/>
      <c r="AC12" s="659"/>
      <c r="AD12" s="660" t="s">
        <v>126</v>
      </c>
      <c r="AE12" s="660"/>
      <c r="AF12" s="660"/>
      <c r="AG12" s="660"/>
      <c r="AH12" s="660"/>
      <c r="AI12" s="660"/>
      <c r="AJ12" s="660"/>
      <c r="AK12" s="660"/>
      <c r="AL12" s="624" t="s">
        <v>126</v>
      </c>
      <c r="AM12" s="625"/>
      <c r="AN12" s="625"/>
      <c r="AO12" s="661"/>
      <c r="AP12" s="618" t="s">
        <v>244</v>
      </c>
      <c r="AQ12" s="619"/>
      <c r="AR12" s="619"/>
      <c r="AS12" s="619"/>
      <c r="AT12" s="619"/>
      <c r="AU12" s="619"/>
      <c r="AV12" s="619"/>
      <c r="AW12" s="619"/>
      <c r="AX12" s="619"/>
      <c r="AY12" s="619"/>
      <c r="AZ12" s="619"/>
      <c r="BA12" s="619"/>
      <c r="BB12" s="619"/>
      <c r="BC12" s="619"/>
      <c r="BD12" s="619"/>
      <c r="BE12" s="619"/>
      <c r="BF12" s="620"/>
      <c r="BG12" s="621">
        <v>253352</v>
      </c>
      <c r="BH12" s="622"/>
      <c r="BI12" s="622"/>
      <c r="BJ12" s="622"/>
      <c r="BK12" s="622"/>
      <c r="BL12" s="622"/>
      <c r="BM12" s="622"/>
      <c r="BN12" s="623"/>
      <c r="BO12" s="659">
        <v>47.6</v>
      </c>
      <c r="BP12" s="659"/>
      <c r="BQ12" s="659"/>
      <c r="BR12" s="659"/>
      <c r="BS12" s="660" t="s">
        <v>126</v>
      </c>
      <c r="BT12" s="660"/>
      <c r="BU12" s="660"/>
      <c r="BV12" s="660"/>
      <c r="BW12" s="660"/>
      <c r="BX12" s="660"/>
      <c r="BY12" s="660"/>
      <c r="BZ12" s="660"/>
      <c r="CA12" s="660"/>
      <c r="CB12" s="695"/>
      <c r="CD12" s="618" t="s">
        <v>245</v>
      </c>
      <c r="CE12" s="619"/>
      <c r="CF12" s="619"/>
      <c r="CG12" s="619"/>
      <c r="CH12" s="619"/>
      <c r="CI12" s="619"/>
      <c r="CJ12" s="619"/>
      <c r="CK12" s="619"/>
      <c r="CL12" s="619"/>
      <c r="CM12" s="619"/>
      <c r="CN12" s="619"/>
      <c r="CO12" s="619"/>
      <c r="CP12" s="619"/>
      <c r="CQ12" s="620"/>
      <c r="CR12" s="621">
        <v>335655</v>
      </c>
      <c r="CS12" s="622"/>
      <c r="CT12" s="622"/>
      <c r="CU12" s="622"/>
      <c r="CV12" s="622"/>
      <c r="CW12" s="622"/>
      <c r="CX12" s="622"/>
      <c r="CY12" s="623"/>
      <c r="CZ12" s="659">
        <v>5.2</v>
      </c>
      <c r="DA12" s="659"/>
      <c r="DB12" s="659"/>
      <c r="DC12" s="659"/>
      <c r="DD12" s="627">
        <v>1884</v>
      </c>
      <c r="DE12" s="622"/>
      <c r="DF12" s="622"/>
      <c r="DG12" s="622"/>
      <c r="DH12" s="622"/>
      <c r="DI12" s="622"/>
      <c r="DJ12" s="622"/>
      <c r="DK12" s="622"/>
      <c r="DL12" s="622"/>
      <c r="DM12" s="622"/>
      <c r="DN12" s="622"/>
      <c r="DO12" s="622"/>
      <c r="DP12" s="623"/>
      <c r="DQ12" s="627">
        <v>203677</v>
      </c>
      <c r="DR12" s="622"/>
      <c r="DS12" s="622"/>
      <c r="DT12" s="622"/>
      <c r="DU12" s="622"/>
      <c r="DV12" s="622"/>
      <c r="DW12" s="622"/>
      <c r="DX12" s="622"/>
      <c r="DY12" s="622"/>
      <c r="DZ12" s="622"/>
      <c r="EA12" s="622"/>
      <c r="EB12" s="622"/>
      <c r="EC12" s="658"/>
    </row>
    <row r="13" spans="2:143" ht="11.25" customHeight="1" x14ac:dyDescent="0.15">
      <c r="B13" s="618" t="s">
        <v>246</v>
      </c>
      <c r="C13" s="619"/>
      <c r="D13" s="619"/>
      <c r="E13" s="619"/>
      <c r="F13" s="619"/>
      <c r="G13" s="619"/>
      <c r="H13" s="619"/>
      <c r="I13" s="619"/>
      <c r="J13" s="619"/>
      <c r="K13" s="619"/>
      <c r="L13" s="619"/>
      <c r="M13" s="619"/>
      <c r="N13" s="619"/>
      <c r="O13" s="619"/>
      <c r="P13" s="619"/>
      <c r="Q13" s="620"/>
      <c r="R13" s="621" t="s">
        <v>126</v>
      </c>
      <c r="S13" s="622"/>
      <c r="T13" s="622"/>
      <c r="U13" s="622"/>
      <c r="V13" s="622"/>
      <c r="W13" s="622"/>
      <c r="X13" s="622"/>
      <c r="Y13" s="623"/>
      <c r="Z13" s="659" t="s">
        <v>126</v>
      </c>
      <c r="AA13" s="659"/>
      <c r="AB13" s="659"/>
      <c r="AC13" s="659"/>
      <c r="AD13" s="660" t="s">
        <v>126</v>
      </c>
      <c r="AE13" s="660"/>
      <c r="AF13" s="660"/>
      <c r="AG13" s="660"/>
      <c r="AH13" s="660"/>
      <c r="AI13" s="660"/>
      <c r="AJ13" s="660"/>
      <c r="AK13" s="660"/>
      <c r="AL13" s="624" t="s">
        <v>126</v>
      </c>
      <c r="AM13" s="625"/>
      <c r="AN13" s="625"/>
      <c r="AO13" s="661"/>
      <c r="AP13" s="618" t="s">
        <v>247</v>
      </c>
      <c r="AQ13" s="619"/>
      <c r="AR13" s="619"/>
      <c r="AS13" s="619"/>
      <c r="AT13" s="619"/>
      <c r="AU13" s="619"/>
      <c r="AV13" s="619"/>
      <c r="AW13" s="619"/>
      <c r="AX13" s="619"/>
      <c r="AY13" s="619"/>
      <c r="AZ13" s="619"/>
      <c r="BA13" s="619"/>
      <c r="BB13" s="619"/>
      <c r="BC13" s="619"/>
      <c r="BD13" s="619"/>
      <c r="BE13" s="619"/>
      <c r="BF13" s="620"/>
      <c r="BG13" s="621">
        <v>253150</v>
      </c>
      <c r="BH13" s="622"/>
      <c r="BI13" s="622"/>
      <c r="BJ13" s="622"/>
      <c r="BK13" s="622"/>
      <c r="BL13" s="622"/>
      <c r="BM13" s="622"/>
      <c r="BN13" s="623"/>
      <c r="BO13" s="659">
        <v>47.6</v>
      </c>
      <c r="BP13" s="659"/>
      <c r="BQ13" s="659"/>
      <c r="BR13" s="659"/>
      <c r="BS13" s="660" t="s">
        <v>126</v>
      </c>
      <c r="BT13" s="660"/>
      <c r="BU13" s="660"/>
      <c r="BV13" s="660"/>
      <c r="BW13" s="660"/>
      <c r="BX13" s="660"/>
      <c r="BY13" s="660"/>
      <c r="BZ13" s="660"/>
      <c r="CA13" s="660"/>
      <c r="CB13" s="695"/>
      <c r="CD13" s="618" t="s">
        <v>248</v>
      </c>
      <c r="CE13" s="619"/>
      <c r="CF13" s="619"/>
      <c r="CG13" s="619"/>
      <c r="CH13" s="619"/>
      <c r="CI13" s="619"/>
      <c r="CJ13" s="619"/>
      <c r="CK13" s="619"/>
      <c r="CL13" s="619"/>
      <c r="CM13" s="619"/>
      <c r="CN13" s="619"/>
      <c r="CO13" s="619"/>
      <c r="CP13" s="619"/>
      <c r="CQ13" s="620"/>
      <c r="CR13" s="621">
        <v>687705</v>
      </c>
      <c r="CS13" s="622"/>
      <c r="CT13" s="622"/>
      <c r="CU13" s="622"/>
      <c r="CV13" s="622"/>
      <c r="CW13" s="622"/>
      <c r="CX13" s="622"/>
      <c r="CY13" s="623"/>
      <c r="CZ13" s="659">
        <v>10.6</v>
      </c>
      <c r="DA13" s="659"/>
      <c r="DB13" s="659"/>
      <c r="DC13" s="659"/>
      <c r="DD13" s="627">
        <v>319580</v>
      </c>
      <c r="DE13" s="622"/>
      <c r="DF13" s="622"/>
      <c r="DG13" s="622"/>
      <c r="DH13" s="622"/>
      <c r="DI13" s="622"/>
      <c r="DJ13" s="622"/>
      <c r="DK13" s="622"/>
      <c r="DL13" s="622"/>
      <c r="DM13" s="622"/>
      <c r="DN13" s="622"/>
      <c r="DO13" s="622"/>
      <c r="DP13" s="623"/>
      <c r="DQ13" s="627">
        <v>459617</v>
      </c>
      <c r="DR13" s="622"/>
      <c r="DS13" s="622"/>
      <c r="DT13" s="622"/>
      <c r="DU13" s="622"/>
      <c r="DV13" s="622"/>
      <c r="DW13" s="622"/>
      <c r="DX13" s="622"/>
      <c r="DY13" s="622"/>
      <c r="DZ13" s="622"/>
      <c r="EA13" s="622"/>
      <c r="EB13" s="622"/>
      <c r="EC13" s="658"/>
    </row>
    <row r="14" spans="2:143" ht="11.25" customHeight="1" x14ac:dyDescent="0.15">
      <c r="B14" s="618" t="s">
        <v>249</v>
      </c>
      <c r="C14" s="619"/>
      <c r="D14" s="619"/>
      <c r="E14" s="619"/>
      <c r="F14" s="619"/>
      <c r="G14" s="619"/>
      <c r="H14" s="619"/>
      <c r="I14" s="619"/>
      <c r="J14" s="619"/>
      <c r="K14" s="619"/>
      <c r="L14" s="619"/>
      <c r="M14" s="619"/>
      <c r="N14" s="619"/>
      <c r="O14" s="619"/>
      <c r="P14" s="619"/>
      <c r="Q14" s="620"/>
      <c r="R14" s="621" t="s">
        <v>126</v>
      </c>
      <c r="S14" s="622"/>
      <c r="T14" s="622"/>
      <c r="U14" s="622"/>
      <c r="V14" s="622"/>
      <c r="W14" s="622"/>
      <c r="X14" s="622"/>
      <c r="Y14" s="623"/>
      <c r="Z14" s="659" t="s">
        <v>126</v>
      </c>
      <c r="AA14" s="659"/>
      <c r="AB14" s="659"/>
      <c r="AC14" s="659"/>
      <c r="AD14" s="660" t="s">
        <v>126</v>
      </c>
      <c r="AE14" s="660"/>
      <c r="AF14" s="660"/>
      <c r="AG14" s="660"/>
      <c r="AH14" s="660"/>
      <c r="AI14" s="660"/>
      <c r="AJ14" s="660"/>
      <c r="AK14" s="660"/>
      <c r="AL14" s="624" t="s">
        <v>126</v>
      </c>
      <c r="AM14" s="625"/>
      <c r="AN14" s="625"/>
      <c r="AO14" s="661"/>
      <c r="AP14" s="618" t="s">
        <v>250</v>
      </c>
      <c r="AQ14" s="619"/>
      <c r="AR14" s="619"/>
      <c r="AS14" s="619"/>
      <c r="AT14" s="619"/>
      <c r="AU14" s="619"/>
      <c r="AV14" s="619"/>
      <c r="AW14" s="619"/>
      <c r="AX14" s="619"/>
      <c r="AY14" s="619"/>
      <c r="AZ14" s="619"/>
      <c r="BA14" s="619"/>
      <c r="BB14" s="619"/>
      <c r="BC14" s="619"/>
      <c r="BD14" s="619"/>
      <c r="BE14" s="619"/>
      <c r="BF14" s="620"/>
      <c r="BG14" s="621">
        <v>26213</v>
      </c>
      <c r="BH14" s="622"/>
      <c r="BI14" s="622"/>
      <c r="BJ14" s="622"/>
      <c r="BK14" s="622"/>
      <c r="BL14" s="622"/>
      <c r="BM14" s="622"/>
      <c r="BN14" s="623"/>
      <c r="BO14" s="659">
        <v>4.9000000000000004</v>
      </c>
      <c r="BP14" s="659"/>
      <c r="BQ14" s="659"/>
      <c r="BR14" s="659"/>
      <c r="BS14" s="660" t="s">
        <v>126</v>
      </c>
      <c r="BT14" s="660"/>
      <c r="BU14" s="660"/>
      <c r="BV14" s="660"/>
      <c r="BW14" s="660"/>
      <c r="BX14" s="660"/>
      <c r="BY14" s="660"/>
      <c r="BZ14" s="660"/>
      <c r="CA14" s="660"/>
      <c r="CB14" s="695"/>
      <c r="CD14" s="618" t="s">
        <v>251</v>
      </c>
      <c r="CE14" s="619"/>
      <c r="CF14" s="619"/>
      <c r="CG14" s="619"/>
      <c r="CH14" s="619"/>
      <c r="CI14" s="619"/>
      <c r="CJ14" s="619"/>
      <c r="CK14" s="619"/>
      <c r="CL14" s="619"/>
      <c r="CM14" s="619"/>
      <c r="CN14" s="619"/>
      <c r="CO14" s="619"/>
      <c r="CP14" s="619"/>
      <c r="CQ14" s="620"/>
      <c r="CR14" s="621">
        <v>322431</v>
      </c>
      <c r="CS14" s="622"/>
      <c r="CT14" s="622"/>
      <c r="CU14" s="622"/>
      <c r="CV14" s="622"/>
      <c r="CW14" s="622"/>
      <c r="CX14" s="622"/>
      <c r="CY14" s="623"/>
      <c r="CZ14" s="659">
        <v>5</v>
      </c>
      <c r="DA14" s="659"/>
      <c r="DB14" s="659"/>
      <c r="DC14" s="659"/>
      <c r="DD14" s="627">
        <v>55863</v>
      </c>
      <c r="DE14" s="622"/>
      <c r="DF14" s="622"/>
      <c r="DG14" s="622"/>
      <c r="DH14" s="622"/>
      <c r="DI14" s="622"/>
      <c r="DJ14" s="622"/>
      <c r="DK14" s="622"/>
      <c r="DL14" s="622"/>
      <c r="DM14" s="622"/>
      <c r="DN14" s="622"/>
      <c r="DO14" s="622"/>
      <c r="DP14" s="623"/>
      <c r="DQ14" s="627">
        <v>258731</v>
      </c>
      <c r="DR14" s="622"/>
      <c r="DS14" s="622"/>
      <c r="DT14" s="622"/>
      <c r="DU14" s="622"/>
      <c r="DV14" s="622"/>
      <c r="DW14" s="622"/>
      <c r="DX14" s="622"/>
      <c r="DY14" s="622"/>
      <c r="DZ14" s="622"/>
      <c r="EA14" s="622"/>
      <c r="EB14" s="622"/>
      <c r="EC14" s="658"/>
    </row>
    <row r="15" spans="2:143" ht="11.25" customHeight="1" x14ac:dyDescent="0.15">
      <c r="B15" s="618" t="s">
        <v>252</v>
      </c>
      <c r="C15" s="619"/>
      <c r="D15" s="619"/>
      <c r="E15" s="619"/>
      <c r="F15" s="619"/>
      <c r="G15" s="619"/>
      <c r="H15" s="619"/>
      <c r="I15" s="619"/>
      <c r="J15" s="619"/>
      <c r="K15" s="619"/>
      <c r="L15" s="619"/>
      <c r="M15" s="619"/>
      <c r="N15" s="619"/>
      <c r="O15" s="619"/>
      <c r="P15" s="619"/>
      <c r="Q15" s="620"/>
      <c r="R15" s="621" t="s">
        <v>126</v>
      </c>
      <c r="S15" s="622"/>
      <c r="T15" s="622"/>
      <c r="U15" s="622"/>
      <c r="V15" s="622"/>
      <c r="W15" s="622"/>
      <c r="X15" s="622"/>
      <c r="Y15" s="623"/>
      <c r="Z15" s="659" t="s">
        <v>126</v>
      </c>
      <c r="AA15" s="659"/>
      <c r="AB15" s="659"/>
      <c r="AC15" s="659"/>
      <c r="AD15" s="660" t="s">
        <v>126</v>
      </c>
      <c r="AE15" s="660"/>
      <c r="AF15" s="660"/>
      <c r="AG15" s="660"/>
      <c r="AH15" s="660"/>
      <c r="AI15" s="660"/>
      <c r="AJ15" s="660"/>
      <c r="AK15" s="660"/>
      <c r="AL15" s="624" t="s">
        <v>126</v>
      </c>
      <c r="AM15" s="625"/>
      <c r="AN15" s="625"/>
      <c r="AO15" s="661"/>
      <c r="AP15" s="618" t="s">
        <v>253</v>
      </c>
      <c r="AQ15" s="619"/>
      <c r="AR15" s="619"/>
      <c r="AS15" s="619"/>
      <c r="AT15" s="619"/>
      <c r="AU15" s="619"/>
      <c r="AV15" s="619"/>
      <c r="AW15" s="619"/>
      <c r="AX15" s="619"/>
      <c r="AY15" s="619"/>
      <c r="AZ15" s="619"/>
      <c r="BA15" s="619"/>
      <c r="BB15" s="619"/>
      <c r="BC15" s="619"/>
      <c r="BD15" s="619"/>
      <c r="BE15" s="619"/>
      <c r="BF15" s="620"/>
      <c r="BG15" s="621">
        <v>26719</v>
      </c>
      <c r="BH15" s="622"/>
      <c r="BI15" s="622"/>
      <c r="BJ15" s="622"/>
      <c r="BK15" s="622"/>
      <c r="BL15" s="622"/>
      <c r="BM15" s="622"/>
      <c r="BN15" s="623"/>
      <c r="BO15" s="659">
        <v>5</v>
      </c>
      <c r="BP15" s="659"/>
      <c r="BQ15" s="659"/>
      <c r="BR15" s="659"/>
      <c r="BS15" s="660" t="s">
        <v>126</v>
      </c>
      <c r="BT15" s="660"/>
      <c r="BU15" s="660"/>
      <c r="BV15" s="660"/>
      <c r="BW15" s="660"/>
      <c r="BX15" s="660"/>
      <c r="BY15" s="660"/>
      <c r="BZ15" s="660"/>
      <c r="CA15" s="660"/>
      <c r="CB15" s="695"/>
      <c r="CD15" s="618" t="s">
        <v>254</v>
      </c>
      <c r="CE15" s="619"/>
      <c r="CF15" s="619"/>
      <c r="CG15" s="619"/>
      <c r="CH15" s="619"/>
      <c r="CI15" s="619"/>
      <c r="CJ15" s="619"/>
      <c r="CK15" s="619"/>
      <c r="CL15" s="619"/>
      <c r="CM15" s="619"/>
      <c r="CN15" s="619"/>
      <c r="CO15" s="619"/>
      <c r="CP15" s="619"/>
      <c r="CQ15" s="620"/>
      <c r="CR15" s="621">
        <v>414620</v>
      </c>
      <c r="CS15" s="622"/>
      <c r="CT15" s="622"/>
      <c r="CU15" s="622"/>
      <c r="CV15" s="622"/>
      <c r="CW15" s="622"/>
      <c r="CX15" s="622"/>
      <c r="CY15" s="623"/>
      <c r="CZ15" s="659">
        <v>6.4</v>
      </c>
      <c r="DA15" s="659"/>
      <c r="DB15" s="659"/>
      <c r="DC15" s="659"/>
      <c r="DD15" s="627">
        <v>66371</v>
      </c>
      <c r="DE15" s="622"/>
      <c r="DF15" s="622"/>
      <c r="DG15" s="622"/>
      <c r="DH15" s="622"/>
      <c r="DI15" s="622"/>
      <c r="DJ15" s="622"/>
      <c r="DK15" s="622"/>
      <c r="DL15" s="622"/>
      <c r="DM15" s="622"/>
      <c r="DN15" s="622"/>
      <c r="DO15" s="622"/>
      <c r="DP15" s="623"/>
      <c r="DQ15" s="627">
        <v>345679</v>
      </c>
      <c r="DR15" s="622"/>
      <c r="DS15" s="622"/>
      <c r="DT15" s="622"/>
      <c r="DU15" s="622"/>
      <c r="DV15" s="622"/>
      <c r="DW15" s="622"/>
      <c r="DX15" s="622"/>
      <c r="DY15" s="622"/>
      <c r="DZ15" s="622"/>
      <c r="EA15" s="622"/>
      <c r="EB15" s="622"/>
      <c r="EC15" s="658"/>
    </row>
    <row r="16" spans="2:143" ht="11.25" customHeight="1" x14ac:dyDescent="0.15">
      <c r="B16" s="618" t="s">
        <v>255</v>
      </c>
      <c r="C16" s="619"/>
      <c r="D16" s="619"/>
      <c r="E16" s="619"/>
      <c r="F16" s="619"/>
      <c r="G16" s="619"/>
      <c r="H16" s="619"/>
      <c r="I16" s="619"/>
      <c r="J16" s="619"/>
      <c r="K16" s="619"/>
      <c r="L16" s="619"/>
      <c r="M16" s="619"/>
      <c r="N16" s="619"/>
      <c r="O16" s="619"/>
      <c r="P16" s="619"/>
      <c r="Q16" s="620"/>
      <c r="R16" s="621">
        <v>2267</v>
      </c>
      <c r="S16" s="622"/>
      <c r="T16" s="622"/>
      <c r="U16" s="622"/>
      <c r="V16" s="622"/>
      <c r="W16" s="622"/>
      <c r="X16" s="622"/>
      <c r="Y16" s="623"/>
      <c r="Z16" s="659">
        <v>0</v>
      </c>
      <c r="AA16" s="659"/>
      <c r="AB16" s="659"/>
      <c r="AC16" s="659"/>
      <c r="AD16" s="660">
        <v>2267</v>
      </c>
      <c r="AE16" s="660"/>
      <c r="AF16" s="660"/>
      <c r="AG16" s="660"/>
      <c r="AH16" s="660"/>
      <c r="AI16" s="660"/>
      <c r="AJ16" s="660"/>
      <c r="AK16" s="660"/>
      <c r="AL16" s="624">
        <v>0.1</v>
      </c>
      <c r="AM16" s="625"/>
      <c r="AN16" s="625"/>
      <c r="AO16" s="661"/>
      <c r="AP16" s="618" t="s">
        <v>256</v>
      </c>
      <c r="AQ16" s="619"/>
      <c r="AR16" s="619"/>
      <c r="AS16" s="619"/>
      <c r="AT16" s="619"/>
      <c r="AU16" s="619"/>
      <c r="AV16" s="619"/>
      <c r="AW16" s="619"/>
      <c r="AX16" s="619"/>
      <c r="AY16" s="619"/>
      <c r="AZ16" s="619"/>
      <c r="BA16" s="619"/>
      <c r="BB16" s="619"/>
      <c r="BC16" s="619"/>
      <c r="BD16" s="619"/>
      <c r="BE16" s="619"/>
      <c r="BF16" s="620"/>
      <c r="BG16" s="621" t="s">
        <v>126</v>
      </c>
      <c r="BH16" s="622"/>
      <c r="BI16" s="622"/>
      <c r="BJ16" s="622"/>
      <c r="BK16" s="622"/>
      <c r="BL16" s="622"/>
      <c r="BM16" s="622"/>
      <c r="BN16" s="623"/>
      <c r="BO16" s="659" t="s">
        <v>126</v>
      </c>
      <c r="BP16" s="659"/>
      <c r="BQ16" s="659"/>
      <c r="BR16" s="659"/>
      <c r="BS16" s="660" t="s">
        <v>126</v>
      </c>
      <c r="BT16" s="660"/>
      <c r="BU16" s="660"/>
      <c r="BV16" s="660"/>
      <c r="BW16" s="660"/>
      <c r="BX16" s="660"/>
      <c r="BY16" s="660"/>
      <c r="BZ16" s="660"/>
      <c r="CA16" s="660"/>
      <c r="CB16" s="695"/>
      <c r="CD16" s="618" t="s">
        <v>257</v>
      </c>
      <c r="CE16" s="619"/>
      <c r="CF16" s="619"/>
      <c r="CG16" s="619"/>
      <c r="CH16" s="619"/>
      <c r="CI16" s="619"/>
      <c r="CJ16" s="619"/>
      <c r="CK16" s="619"/>
      <c r="CL16" s="619"/>
      <c r="CM16" s="619"/>
      <c r="CN16" s="619"/>
      <c r="CO16" s="619"/>
      <c r="CP16" s="619"/>
      <c r="CQ16" s="620"/>
      <c r="CR16" s="621" t="s">
        <v>126</v>
      </c>
      <c r="CS16" s="622"/>
      <c r="CT16" s="622"/>
      <c r="CU16" s="622"/>
      <c r="CV16" s="622"/>
      <c r="CW16" s="622"/>
      <c r="CX16" s="622"/>
      <c r="CY16" s="623"/>
      <c r="CZ16" s="659" t="s">
        <v>126</v>
      </c>
      <c r="DA16" s="659"/>
      <c r="DB16" s="659"/>
      <c r="DC16" s="659"/>
      <c r="DD16" s="627" t="s">
        <v>126</v>
      </c>
      <c r="DE16" s="622"/>
      <c r="DF16" s="622"/>
      <c r="DG16" s="622"/>
      <c r="DH16" s="622"/>
      <c r="DI16" s="622"/>
      <c r="DJ16" s="622"/>
      <c r="DK16" s="622"/>
      <c r="DL16" s="622"/>
      <c r="DM16" s="622"/>
      <c r="DN16" s="622"/>
      <c r="DO16" s="622"/>
      <c r="DP16" s="623"/>
      <c r="DQ16" s="627" t="s">
        <v>126</v>
      </c>
      <c r="DR16" s="622"/>
      <c r="DS16" s="622"/>
      <c r="DT16" s="622"/>
      <c r="DU16" s="622"/>
      <c r="DV16" s="622"/>
      <c r="DW16" s="622"/>
      <c r="DX16" s="622"/>
      <c r="DY16" s="622"/>
      <c r="DZ16" s="622"/>
      <c r="EA16" s="622"/>
      <c r="EB16" s="622"/>
      <c r="EC16" s="658"/>
    </row>
    <row r="17" spans="2:133" ht="11.25" customHeight="1" x14ac:dyDescent="0.15">
      <c r="B17" s="618" t="s">
        <v>258</v>
      </c>
      <c r="C17" s="619"/>
      <c r="D17" s="619"/>
      <c r="E17" s="619"/>
      <c r="F17" s="619"/>
      <c r="G17" s="619"/>
      <c r="H17" s="619"/>
      <c r="I17" s="619"/>
      <c r="J17" s="619"/>
      <c r="K17" s="619"/>
      <c r="L17" s="619"/>
      <c r="M17" s="619"/>
      <c r="N17" s="619"/>
      <c r="O17" s="619"/>
      <c r="P17" s="619"/>
      <c r="Q17" s="620"/>
      <c r="R17" s="621">
        <v>9429</v>
      </c>
      <c r="S17" s="622"/>
      <c r="T17" s="622"/>
      <c r="U17" s="622"/>
      <c r="V17" s="622"/>
      <c r="W17" s="622"/>
      <c r="X17" s="622"/>
      <c r="Y17" s="623"/>
      <c r="Z17" s="659">
        <v>0.1</v>
      </c>
      <c r="AA17" s="659"/>
      <c r="AB17" s="659"/>
      <c r="AC17" s="659"/>
      <c r="AD17" s="660">
        <v>9429</v>
      </c>
      <c r="AE17" s="660"/>
      <c r="AF17" s="660"/>
      <c r="AG17" s="660"/>
      <c r="AH17" s="660"/>
      <c r="AI17" s="660"/>
      <c r="AJ17" s="660"/>
      <c r="AK17" s="660"/>
      <c r="AL17" s="624">
        <v>0.2</v>
      </c>
      <c r="AM17" s="625"/>
      <c r="AN17" s="625"/>
      <c r="AO17" s="661"/>
      <c r="AP17" s="618" t="s">
        <v>259</v>
      </c>
      <c r="AQ17" s="619"/>
      <c r="AR17" s="619"/>
      <c r="AS17" s="619"/>
      <c r="AT17" s="619"/>
      <c r="AU17" s="619"/>
      <c r="AV17" s="619"/>
      <c r="AW17" s="619"/>
      <c r="AX17" s="619"/>
      <c r="AY17" s="619"/>
      <c r="AZ17" s="619"/>
      <c r="BA17" s="619"/>
      <c r="BB17" s="619"/>
      <c r="BC17" s="619"/>
      <c r="BD17" s="619"/>
      <c r="BE17" s="619"/>
      <c r="BF17" s="620"/>
      <c r="BG17" s="621" t="s">
        <v>126</v>
      </c>
      <c r="BH17" s="622"/>
      <c r="BI17" s="622"/>
      <c r="BJ17" s="622"/>
      <c r="BK17" s="622"/>
      <c r="BL17" s="622"/>
      <c r="BM17" s="622"/>
      <c r="BN17" s="623"/>
      <c r="BO17" s="659" t="s">
        <v>126</v>
      </c>
      <c r="BP17" s="659"/>
      <c r="BQ17" s="659"/>
      <c r="BR17" s="659"/>
      <c r="BS17" s="660" t="s">
        <v>126</v>
      </c>
      <c r="BT17" s="660"/>
      <c r="BU17" s="660"/>
      <c r="BV17" s="660"/>
      <c r="BW17" s="660"/>
      <c r="BX17" s="660"/>
      <c r="BY17" s="660"/>
      <c r="BZ17" s="660"/>
      <c r="CA17" s="660"/>
      <c r="CB17" s="695"/>
      <c r="CD17" s="618" t="s">
        <v>260</v>
      </c>
      <c r="CE17" s="619"/>
      <c r="CF17" s="619"/>
      <c r="CG17" s="619"/>
      <c r="CH17" s="619"/>
      <c r="CI17" s="619"/>
      <c r="CJ17" s="619"/>
      <c r="CK17" s="619"/>
      <c r="CL17" s="619"/>
      <c r="CM17" s="619"/>
      <c r="CN17" s="619"/>
      <c r="CO17" s="619"/>
      <c r="CP17" s="619"/>
      <c r="CQ17" s="620"/>
      <c r="CR17" s="621">
        <v>1187570</v>
      </c>
      <c r="CS17" s="622"/>
      <c r="CT17" s="622"/>
      <c r="CU17" s="622"/>
      <c r="CV17" s="622"/>
      <c r="CW17" s="622"/>
      <c r="CX17" s="622"/>
      <c r="CY17" s="623"/>
      <c r="CZ17" s="659">
        <v>18.399999999999999</v>
      </c>
      <c r="DA17" s="659"/>
      <c r="DB17" s="659"/>
      <c r="DC17" s="659"/>
      <c r="DD17" s="627" t="s">
        <v>126</v>
      </c>
      <c r="DE17" s="622"/>
      <c r="DF17" s="622"/>
      <c r="DG17" s="622"/>
      <c r="DH17" s="622"/>
      <c r="DI17" s="622"/>
      <c r="DJ17" s="622"/>
      <c r="DK17" s="622"/>
      <c r="DL17" s="622"/>
      <c r="DM17" s="622"/>
      <c r="DN17" s="622"/>
      <c r="DO17" s="622"/>
      <c r="DP17" s="623"/>
      <c r="DQ17" s="627">
        <v>1126383</v>
      </c>
      <c r="DR17" s="622"/>
      <c r="DS17" s="622"/>
      <c r="DT17" s="622"/>
      <c r="DU17" s="622"/>
      <c r="DV17" s="622"/>
      <c r="DW17" s="622"/>
      <c r="DX17" s="622"/>
      <c r="DY17" s="622"/>
      <c r="DZ17" s="622"/>
      <c r="EA17" s="622"/>
      <c r="EB17" s="622"/>
      <c r="EC17" s="658"/>
    </row>
    <row r="18" spans="2:133" ht="11.25" customHeight="1" x14ac:dyDescent="0.15">
      <c r="B18" s="618" t="s">
        <v>261</v>
      </c>
      <c r="C18" s="619"/>
      <c r="D18" s="619"/>
      <c r="E18" s="619"/>
      <c r="F18" s="619"/>
      <c r="G18" s="619"/>
      <c r="H18" s="619"/>
      <c r="I18" s="619"/>
      <c r="J18" s="619"/>
      <c r="K18" s="619"/>
      <c r="L18" s="619"/>
      <c r="M18" s="619"/>
      <c r="N18" s="619"/>
      <c r="O18" s="619"/>
      <c r="P18" s="619"/>
      <c r="Q18" s="620"/>
      <c r="R18" s="621">
        <v>2618</v>
      </c>
      <c r="S18" s="622"/>
      <c r="T18" s="622"/>
      <c r="U18" s="622"/>
      <c r="V18" s="622"/>
      <c r="W18" s="622"/>
      <c r="X18" s="622"/>
      <c r="Y18" s="623"/>
      <c r="Z18" s="659">
        <v>0</v>
      </c>
      <c r="AA18" s="659"/>
      <c r="AB18" s="659"/>
      <c r="AC18" s="659"/>
      <c r="AD18" s="660">
        <v>2618</v>
      </c>
      <c r="AE18" s="660"/>
      <c r="AF18" s="660"/>
      <c r="AG18" s="660"/>
      <c r="AH18" s="660"/>
      <c r="AI18" s="660"/>
      <c r="AJ18" s="660"/>
      <c r="AK18" s="660"/>
      <c r="AL18" s="624">
        <v>0.1</v>
      </c>
      <c r="AM18" s="625"/>
      <c r="AN18" s="625"/>
      <c r="AO18" s="661"/>
      <c r="AP18" s="618" t="s">
        <v>262</v>
      </c>
      <c r="AQ18" s="619"/>
      <c r="AR18" s="619"/>
      <c r="AS18" s="619"/>
      <c r="AT18" s="619"/>
      <c r="AU18" s="619"/>
      <c r="AV18" s="619"/>
      <c r="AW18" s="619"/>
      <c r="AX18" s="619"/>
      <c r="AY18" s="619"/>
      <c r="AZ18" s="619"/>
      <c r="BA18" s="619"/>
      <c r="BB18" s="619"/>
      <c r="BC18" s="619"/>
      <c r="BD18" s="619"/>
      <c r="BE18" s="619"/>
      <c r="BF18" s="620"/>
      <c r="BG18" s="621" t="s">
        <v>126</v>
      </c>
      <c r="BH18" s="622"/>
      <c r="BI18" s="622"/>
      <c r="BJ18" s="622"/>
      <c r="BK18" s="622"/>
      <c r="BL18" s="622"/>
      <c r="BM18" s="622"/>
      <c r="BN18" s="623"/>
      <c r="BO18" s="659" t="s">
        <v>126</v>
      </c>
      <c r="BP18" s="659"/>
      <c r="BQ18" s="659"/>
      <c r="BR18" s="659"/>
      <c r="BS18" s="660" t="s">
        <v>126</v>
      </c>
      <c r="BT18" s="660"/>
      <c r="BU18" s="660"/>
      <c r="BV18" s="660"/>
      <c r="BW18" s="660"/>
      <c r="BX18" s="660"/>
      <c r="BY18" s="660"/>
      <c r="BZ18" s="660"/>
      <c r="CA18" s="660"/>
      <c r="CB18" s="695"/>
      <c r="CD18" s="618" t="s">
        <v>263</v>
      </c>
      <c r="CE18" s="619"/>
      <c r="CF18" s="619"/>
      <c r="CG18" s="619"/>
      <c r="CH18" s="619"/>
      <c r="CI18" s="619"/>
      <c r="CJ18" s="619"/>
      <c r="CK18" s="619"/>
      <c r="CL18" s="619"/>
      <c r="CM18" s="619"/>
      <c r="CN18" s="619"/>
      <c r="CO18" s="619"/>
      <c r="CP18" s="619"/>
      <c r="CQ18" s="620"/>
      <c r="CR18" s="621">
        <v>43700</v>
      </c>
      <c r="CS18" s="622"/>
      <c r="CT18" s="622"/>
      <c r="CU18" s="622"/>
      <c r="CV18" s="622"/>
      <c r="CW18" s="622"/>
      <c r="CX18" s="622"/>
      <c r="CY18" s="623"/>
      <c r="CZ18" s="659">
        <v>0.7</v>
      </c>
      <c r="DA18" s="659"/>
      <c r="DB18" s="659"/>
      <c r="DC18" s="659"/>
      <c r="DD18" s="627" t="s">
        <v>126</v>
      </c>
      <c r="DE18" s="622"/>
      <c r="DF18" s="622"/>
      <c r="DG18" s="622"/>
      <c r="DH18" s="622"/>
      <c r="DI18" s="622"/>
      <c r="DJ18" s="622"/>
      <c r="DK18" s="622"/>
      <c r="DL18" s="622"/>
      <c r="DM18" s="622"/>
      <c r="DN18" s="622"/>
      <c r="DO18" s="622"/>
      <c r="DP18" s="623"/>
      <c r="DQ18" s="627">
        <v>43700</v>
      </c>
      <c r="DR18" s="622"/>
      <c r="DS18" s="622"/>
      <c r="DT18" s="622"/>
      <c r="DU18" s="622"/>
      <c r="DV18" s="622"/>
      <c r="DW18" s="622"/>
      <c r="DX18" s="622"/>
      <c r="DY18" s="622"/>
      <c r="DZ18" s="622"/>
      <c r="EA18" s="622"/>
      <c r="EB18" s="622"/>
      <c r="EC18" s="658"/>
    </row>
    <row r="19" spans="2:133" ht="11.25" customHeight="1" x14ac:dyDescent="0.15">
      <c r="B19" s="618" t="s">
        <v>264</v>
      </c>
      <c r="C19" s="619"/>
      <c r="D19" s="619"/>
      <c r="E19" s="619"/>
      <c r="F19" s="619"/>
      <c r="G19" s="619"/>
      <c r="H19" s="619"/>
      <c r="I19" s="619"/>
      <c r="J19" s="619"/>
      <c r="K19" s="619"/>
      <c r="L19" s="619"/>
      <c r="M19" s="619"/>
      <c r="N19" s="619"/>
      <c r="O19" s="619"/>
      <c r="P19" s="619"/>
      <c r="Q19" s="620"/>
      <c r="R19" s="621">
        <v>2618</v>
      </c>
      <c r="S19" s="622"/>
      <c r="T19" s="622"/>
      <c r="U19" s="622"/>
      <c r="V19" s="622"/>
      <c r="W19" s="622"/>
      <c r="X19" s="622"/>
      <c r="Y19" s="623"/>
      <c r="Z19" s="659">
        <v>0</v>
      </c>
      <c r="AA19" s="659"/>
      <c r="AB19" s="659"/>
      <c r="AC19" s="659"/>
      <c r="AD19" s="660">
        <v>2618</v>
      </c>
      <c r="AE19" s="660"/>
      <c r="AF19" s="660"/>
      <c r="AG19" s="660"/>
      <c r="AH19" s="660"/>
      <c r="AI19" s="660"/>
      <c r="AJ19" s="660"/>
      <c r="AK19" s="660"/>
      <c r="AL19" s="624">
        <v>0.1</v>
      </c>
      <c r="AM19" s="625"/>
      <c r="AN19" s="625"/>
      <c r="AO19" s="661"/>
      <c r="AP19" s="618" t="s">
        <v>265</v>
      </c>
      <c r="AQ19" s="619"/>
      <c r="AR19" s="619"/>
      <c r="AS19" s="619"/>
      <c r="AT19" s="619"/>
      <c r="AU19" s="619"/>
      <c r="AV19" s="619"/>
      <c r="AW19" s="619"/>
      <c r="AX19" s="619"/>
      <c r="AY19" s="619"/>
      <c r="AZ19" s="619"/>
      <c r="BA19" s="619"/>
      <c r="BB19" s="619"/>
      <c r="BC19" s="619"/>
      <c r="BD19" s="619"/>
      <c r="BE19" s="619"/>
      <c r="BF19" s="620"/>
      <c r="BG19" s="621" t="s">
        <v>126</v>
      </c>
      <c r="BH19" s="622"/>
      <c r="BI19" s="622"/>
      <c r="BJ19" s="622"/>
      <c r="BK19" s="622"/>
      <c r="BL19" s="622"/>
      <c r="BM19" s="622"/>
      <c r="BN19" s="623"/>
      <c r="BO19" s="659" t="s">
        <v>126</v>
      </c>
      <c r="BP19" s="659"/>
      <c r="BQ19" s="659"/>
      <c r="BR19" s="659"/>
      <c r="BS19" s="660" t="s">
        <v>126</v>
      </c>
      <c r="BT19" s="660"/>
      <c r="BU19" s="660"/>
      <c r="BV19" s="660"/>
      <c r="BW19" s="660"/>
      <c r="BX19" s="660"/>
      <c r="BY19" s="660"/>
      <c r="BZ19" s="660"/>
      <c r="CA19" s="660"/>
      <c r="CB19" s="695"/>
      <c r="CD19" s="618" t="s">
        <v>266</v>
      </c>
      <c r="CE19" s="619"/>
      <c r="CF19" s="619"/>
      <c r="CG19" s="619"/>
      <c r="CH19" s="619"/>
      <c r="CI19" s="619"/>
      <c r="CJ19" s="619"/>
      <c r="CK19" s="619"/>
      <c r="CL19" s="619"/>
      <c r="CM19" s="619"/>
      <c r="CN19" s="619"/>
      <c r="CO19" s="619"/>
      <c r="CP19" s="619"/>
      <c r="CQ19" s="620"/>
      <c r="CR19" s="621" t="s">
        <v>126</v>
      </c>
      <c r="CS19" s="622"/>
      <c r="CT19" s="622"/>
      <c r="CU19" s="622"/>
      <c r="CV19" s="622"/>
      <c r="CW19" s="622"/>
      <c r="CX19" s="622"/>
      <c r="CY19" s="623"/>
      <c r="CZ19" s="659" t="s">
        <v>126</v>
      </c>
      <c r="DA19" s="659"/>
      <c r="DB19" s="659"/>
      <c r="DC19" s="659"/>
      <c r="DD19" s="627" t="s">
        <v>126</v>
      </c>
      <c r="DE19" s="622"/>
      <c r="DF19" s="622"/>
      <c r="DG19" s="622"/>
      <c r="DH19" s="622"/>
      <c r="DI19" s="622"/>
      <c r="DJ19" s="622"/>
      <c r="DK19" s="622"/>
      <c r="DL19" s="622"/>
      <c r="DM19" s="622"/>
      <c r="DN19" s="622"/>
      <c r="DO19" s="622"/>
      <c r="DP19" s="623"/>
      <c r="DQ19" s="627" t="s">
        <v>126</v>
      </c>
      <c r="DR19" s="622"/>
      <c r="DS19" s="622"/>
      <c r="DT19" s="622"/>
      <c r="DU19" s="622"/>
      <c r="DV19" s="622"/>
      <c r="DW19" s="622"/>
      <c r="DX19" s="622"/>
      <c r="DY19" s="622"/>
      <c r="DZ19" s="622"/>
      <c r="EA19" s="622"/>
      <c r="EB19" s="622"/>
      <c r="EC19" s="658"/>
    </row>
    <row r="20" spans="2:133" ht="11.25" customHeight="1" x14ac:dyDescent="0.15">
      <c r="B20" s="696" t="s">
        <v>267</v>
      </c>
      <c r="C20" s="697"/>
      <c r="D20" s="697"/>
      <c r="E20" s="697"/>
      <c r="F20" s="697"/>
      <c r="G20" s="697"/>
      <c r="H20" s="697"/>
      <c r="I20" s="697"/>
      <c r="J20" s="697"/>
      <c r="K20" s="697"/>
      <c r="L20" s="697"/>
      <c r="M20" s="697"/>
      <c r="N20" s="697"/>
      <c r="O20" s="697"/>
      <c r="P20" s="697"/>
      <c r="Q20" s="698"/>
      <c r="R20" s="621" t="s">
        <v>126</v>
      </c>
      <c r="S20" s="622"/>
      <c r="T20" s="622"/>
      <c r="U20" s="622"/>
      <c r="V20" s="622"/>
      <c r="W20" s="622"/>
      <c r="X20" s="622"/>
      <c r="Y20" s="623"/>
      <c r="Z20" s="659" t="s">
        <v>126</v>
      </c>
      <c r="AA20" s="659"/>
      <c r="AB20" s="659"/>
      <c r="AC20" s="659"/>
      <c r="AD20" s="660" t="s">
        <v>126</v>
      </c>
      <c r="AE20" s="660"/>
      <c r="AF20" s="660"/>
      <c r="AG20" s="660"/>
      <c r="AH20" s="660"/>
      <c r="AI20" s="660"/>
      <c r="AJ20" s="660"/>
      <c r="AK20" s="660"/>
      <c r="AL20" s="624" t="s">
        <v>126</v>
      </c>
      <c r="AM20" s="625"/>
      <c r="AN20" s="625"/>
      <c r="AO20" s="661"/>
      <c r="AP20" s="618" t="s">
        <v>268</v>
      </c>
      <c r="AQ20" s="619"/>
      <c r="AR20" s="619"/>
      <c r="AS20" s="619"/>
      <c r="AT20" s="619"/>
      <c r="AU20" s="619"/>
      <c r="AV20" s="619"/>
      <c r="AW20" s="619"/>
      <c r="AX20" s="619"/>
      <c r="AY20" s="619"/>
      <c r="AZ20" s="619"/>
      <c r="BA20" s="619"/>
      <c r="BB20" s="619"/>
      <c r="BC20" s="619"/>
      <c r="BD20" s="619"/>
      <c r="BE20" s="619"/>
      <c r="BF20" s="620"/>
      <c r="BG20" s="621" t="s">
        <v>126</v>
      </c>
      <c r="BH20" s="622"/>
      <c r="BI20" s="622"/>
      <c r="BJ20" s="622"/>
      <c r="BK20" s="622"/>
      <c r="BL20" s="622"/>
      <c r="BM20" s="622"/>
      <c r="BN20" s="623"/>
      <c r="BO20" s="659" t="s">
        <v>126</v>
      </c>
      <c r="BP20" s="659"/>
      <c r="BQ20" s="659"/>
      <c r="BR20" s="659"/>
      <c r="BS20" s="660" t="s">
        <v>126</v>
      </c>
      <c r="BT20" s="660"/>
      <c r="BU20" s="660"/>
      <c r="BV20" s="660"/>
      <c r="BW20" s="660"/>
      <c r="BX20" s="660"/>
      <c r="BY20" s="660"/>
      <c r="BZ20" s="660"/>
      <c r="CA20" s="660"/>
      <c r="CB20" s="695"/>
      <c r="CD20" s="618" t="s">
        <v>269</v>
      </c>
      <c r="CE20" s="619"/>
      <c r="CF20" s="619"/>
      <c r="CG20" s="619"/>
      <c r="CH20" s="619"/>
      <c r="CI20" s="619"/>
      <c r="CJ20" s="619"/>
      <c r="CK20" s="619"/>
      <c r="CL20" s="619"/>
      <c r="CM20" s="619"/>
      <c r="CN20" s="619"/>
      <c r="CO20" s="619"/>
      <c r="CP20" s="619"/>
      <c r="CQ20" s="620"/>
      <c r="CR20" s="621">
        <v>6469444</v>
      </c>
      <c r="CS20" s="622"/>
      <c r="CT20" s="622"/>
      <c r="CU20" s="622"/>
      <c r="CV20" s="622"/>
      <c r="CW20" s="622"/>
      <c r="CX20" s="622"/>
      <c r="CY20" s="623"/>
      <c r="CZ20" s="659">
        <v>100</v>
      </c>
      <c r="DA20" s="659"/>
      <c r="DB20" s="659"/>
      <c r="DC20" s="659"/>
      <c r="DD20" s="627">
        <v>841503</v>
      </c>
      <c r="DE20" s="622"/>
      <c r="DF20" s="622"/>
      <c r="DG20" s="622"/>
      <c r="DH20" s="622"/>
      <c r="DI20" s="622"/>
      <c r="DJ20" s="622"/>
      <c r="DK20" s="622"/>
      <c r="DL20" s="622"/>
      <c r="DM20" s="622"/>
      <c r="DN20" s="622"/>
      <c r="DO20" s="622"/>
      <c r="DP20" s="623"/>
      <c r="DQ20" s="627">
        <v>5007984</v>
      </c>
      <c r="DR20" s="622"/>
      <c r="DS20" s="622"/>
      <c r="DT20" s="622"/>
      <c r="DU20" s="622"/>
      <c r="DV20" s="622"/>
      <c r="DW20" s="622"/>
      <c r="DX20" s="622"/>
      <c r="DY20" s="622"/>
      <c r="DZ20" s="622"/>
      <c r="EA20" s="622"/>
      <c r="EB20" s="622"/>
      <c r="EC20" s="658"/>
    </row>
    <row r="21" spans="2:133" ht="11.25" customHeight="1" x14ac:dyDescent="0.15">
      <c r="B21" s="618" t="s">
        <v>270</v>
      </c>
      <c r="C21" s="619"/>
      <c r="D21" s="619"/>
      <c r="E21" s="619"/>
      <c r="F21" s="619"/>
      <c r="G21" s="619"/>
      <c r="H21" s="619"/>
      <c r="I21" s="619"/>
      <c r="J21" s="619"/>
      <c r="K21" s="619"/>
      <c r="L21" s="619"/>
      <c r="M21" s="619"/>
      <c r="N21" s="619"/>
      <c r="O21" s="619"/>
      <c r="P21" s="619"/>
      <c r="Q21" s="620"/>
      <c r="R21" s="621">
        <v>3779664</v>
      </c>
      <c r="S21" s="622"/>
      <c r="T21" s="622"/>
      <c r="U21" s="622"/>
      <c r="V21" s="622"/>
      <c r="W21" s="622"/>
      <c r="X21" s="622"/>
      <c r="Y21" s="623"/>
      <c r="Z21" s="659">
        <v>57.1</v>
      </c>
      <c r="AA21" s="659"/>
      <c r="AB21" s="659"/>
      <c r="AC21" s="659"/>
      <c r="AD21" s="660">
        <v>3299892</v>
      </c>
      <c r="AE21" s="660"/>
      <c r="AF21" s="660"/>
      <c r="AG21" s="660"/>
      <c r="AH21" s="660"/>
      <c r="AI21" s="660"/>
      <c r="AJ21" s="660"/>
      <c r="AK21" s="660"/>
      <c r="AL21" s="624">
        <v>81.3</v>
      </c>
      <c r="AM21" s="625"/>
      <c r="AN21" s="625"/>
      <c r="AO21" s="661"/>
      <c r="AP21" s="618" t="s">
        <v>271</v>
      </c>
      <c r="AQ21" s="699"/>
      <c r="AR21" s="699"/>
      <c r="AS21" s="699"/>
      <c r="AT21" s="699"/>
      <c r="AU21" s="699"/>
      <c r="AV21" s="699"/>
      <c r="AW21" s="699"/>
      <c r="AX21" s="699"/>
      <c r="AY21" s="699"/>
      <c r="AZ21" s="699"/>
      <c r="BA21" s="699"/>
      <c r="BB21" s="699"/>
      <c r="BC21" s="699"/>
      <c r="BD21" s="699"/>
      <c r="BE21" s="699"/>
      <c r="BF21" s="700"/>
      <c r="BG21" s="621" t="s">
        <v>126</v>
      </c>
      <c r="BH21" s="622"/>
      <c r="BI21" s="622"/>
      <c r="BJ21" s="622"/>
      <c r="BK21" s="622"/>
      <c r="BL21" s="622"/>
      <c r="BM21" s="622"/>
      <c r="BN21" s="623"/>
      <c r="BO21" s="659" t="s">
        <v>126</v>
      </c>
      <c r="BP21" s="659"/>
      <c r="BQ21" s="659"/>
      <c r="BR21" s="659"/>
      <c r="BS21" s="660" t="s">
        <v>126</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272</v>
      </c>
      <c r="C22" s="619"/>
      <c r="D22" s="619"/>
      <c r="E22" s="619"/>
      <c r="F22" s="619"/>
      <c r="G22" s="619"/>
      <c r="H22" s="619"/>
      <c r="I22" s="619"/>
      <c r="J22" s="619"/>
      <c r="K22" s="619"/>
      <c r="L22" s="619"/>
      <c r="M22" s="619"/>
      <c r="N22" s="619"/>
      <c r="O22" s="619"/>
      <c r="P22" s="619"/>
      <c r="Q22" s="620"/>
      <c r="R22" s="621">
        <v>3299892</v>
      </c>
      <c r="S22" s="622"/>
      <c r="T22" s="622"/>
      <c r="U22" s="622"/>
      <c r="V22" s="622"/>
      <c r="W22" s="622"/>
      <c r="X22" s="622"/>
      <c r="Y22" s="623"/>
      <c r="Z22" s="659">
        <v>49.9</v>
      </c>
      <c r="AA22" s="659"/>
      <c r="AB22" s="659"/>
      <c r="AC22" s="659"/>
      <c r="AD22" s="660">
        <v>3299892</v>
      </c>
      <c r="AE22" s="660"/>
      <c r="AF22" s="660"/>
      <c r="AG22" s="660"/>
      <c r="AH22" s="660"/>
      <c r="AI22" s="660"/>
      <c r="AJ22" s="660"/>
      <c r="AK22" s="660"/>
      <c r="AL22" s="624">
        <v>81.3</v>
      </c>
      <c r="AM22" s="625"/>
      <c r="AN22" s="625"/>
      <c r="AO22" s="661"/>
      <c r="AP22" s="618" t="s">
        <v>273</v>
      </c>
      <c r="AQ22" s="699"/>
      <c r="AR22" s="699"/>
      <c r="AS22" s="699"/>
      <c r="AT22" s="699"/>
      <c r="AU22" s="699"/>
      <c r="AV22" s="699"/>
      <c r="AW22" s="699"/>
      <c r="AX22" s="699"/>
      <c r="AY22" s="699"/>
      <c r="AZ22" s="699"/>
      <c r="BA22" s="699"/>
      <c r="BB22" s="699"/>
      <c r="BC22" s="699"/>
      <c r="BD22" s="699"/>
      <c r="BE22" s="699"/>
      <c r="BF22" s="700"/>
      <c r="BG22" s="621" t="s">
        <v>126</v>
      </c>
      <c r="BH22" s="622"/>
      <c r="BI22" s="622"/>
      <c r="BJ22" s="622"/>
      <c r="BK22" s="622"/>
      <c r="BL22" s="622"/>
      <c r="BM22" s="622"/>
      <c r="BN22" s="623"/>
      <c r="BO22" s="659" t="s">
        <v>126</v>
      </c>
      <c r="BP22" s="659"/>
      <c r="BQ22" s="659"/>
      <c r="BR22" s="659"/>
      <c r="BS22" s="660" t="s">
        <v>126</v>
      </c>
      <c r="BT22" s="660"/>
      <c r="BU22" s="660"/>
      <c r="BV22" s="660"/>
      <c r="BW22" s="660"/>
      <c r="BX22" s="660"/>
      <c r="BY22" s="660"/>
      <c r="BZ22" s="660"/>
      <c r="CA22" s="660"/>
      <c r="CB22" s="695"/>
      <c r="CD22" s="679" t="s">
        <v>274</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275</v>
      </c>
      <c r="C23" s="619"/>
      <c r="D23" s="619"/>
      <c r="E23" s="619"/>
      <c r="F23" s="619"/>
      <c r="G23" s="619"/>
      <c r="H23" s="619"/>
      <c r="I23" s="619"/>
      <c r="J23" s="619"/>
      <c r="K23" s="619"/>
      <c r="L23" s="619"/>
      <c r="M23" s="619"/>
      <c r="N23" s="619"/>
      <c r="O23" s="619"/>
      <c r="P23" s="619"/>
      <c r="Q23" s="620"/>
      <c r="R23" s="621">
        <v>479772</v>
      </c>
      <c r="S23" s="622"/>
      <c r="T23" s="622"/>
      <c r="U23" s="622"/>
      <c r="V23" s="622"/>
      <c r="W23" s="622"/>
      <c r="X23" s="622"/>
      <c r="Y23" s="623"/>
      <c r="Z23" s="659">
        <v>7.3</v>
      </c>
      <c r="AA23" s="659"/>
      <c r="AB23" s="659"/>
      <c r="AC23" s="659"/>
      <c r="AD23" s="660" t="s">
        <v>126</v>
      </c>
      <c r="AE23" s="660"/>
      <c r="AF23" s="660"/>
      <c r="AG23" s="660"/>
      <c r="AH23" s="660"/>
      <c r="AI23" s="660"/>
      <c r="AJ23" s="660"/>
      <c r="AK23" s="660"/>
      <c r="AL23" s="624" t="s">
        <v>126</v>
      </c>
      <c r="AM23" s="625"/>
      <c r="AN23" s="625"/>
      <c r="AO23" s="661"/>
      <c r="AP23" s="618" t="s">
        <v>276</v>
      </c>
      <c r="AQ23" s="699"/>
      <c r="AR23" s="699"/>
      <c r="AS23" s="699"/>
      <c r="AT23" s="699"/>
      <c r="AU23" s="699"/>
      <c r="AV23" s="699"/>
      <c r="AW23" s="699"/>
      <c r="AX23" s="699"/>
      <c r="AY23" s="699"/>
      <c r="AZ23" s="699"/>
      <c r="BA23" s="699"/>
      <c r="BB23" s="699"/>
      <c r="BC23" s="699"/>
      <c r="BD23" s="699"/>
      <c r="BE23" s="699"/>
      <c r="BF23" s="700"/>
      <c r="BG23" s="621" t="s">
        <v>126</v>
      </c>
      <c r="BH23" s="622"/>
      <c r="BI23" s="622"/>
      <c r="BJ23" s="622"/>
      <c r="BK23" s="622"/>
      <c r="BL23" s="622"/>
      <c r="BM23" s="622"/>
      <c r="BN23" s="623"/>
      <c r="BO23" s="659" t="s">
        <v>126</v>
      </c>
      <c r="BP23" s="659"/>
      <c r="BQ23" s="659"/>
      <c r="BR23" s="659"/>
      <c r="BS23" s="660" t="s">
        <v>126</v>
      </c>
      <c r="BT23" s="660"/>
      <c r="BU23" s="660"/>
      <c r="BV23" s="660"/>
      <c r="BW23" s="660"/>
      <c r="BX23" s="660"/>
      <c r="BY23" s="660"/>
      <c r="BZ23" s="660"/>
      <c r="CA23" s="660"/>
      <c r="CB23" s="695"/>
      <c r="CD23" s="679" t="s">
        <v>216</v>
      </c>
      <c r="CE23" s="680"/>
      <c r="CF23" s="680"/>
      <c r="CG23" s="680"/>
      <c r="CH23" s="680"/>
      <c r="CI23" s="680"/>
      <c r="CJ23" s="680"/>
      <c r="CK23" s="680"/>
      <c r="CL23" s="680"/>
      <c r="CM23" s="680"/>
      <c r="CN23" s="680"/>
      <c r="CO23" s="680"/>
      <c r="CP23" s="680"/>
      <c r="CQ23" s="681"/>
      <c r="CR23" s="679" t="s">
        <v>277</v>
      </c>
      <c r="CS23" s="680"/>
      <c r="CT23" s="680"/>
      <c r="CU23" s="680"/>
      <c r="CV23" s="680"/>
      <c r="CW23" s="680"/>
      <c r="CX23" s="680"/>
      <c r="CY23" s="681"/>
      <c r="CZ23" s="679" t="s">
        <v>278</v>
      </c>
      <c r="DA23" s="680"/>
      <c r="DB23" s="680"/>
      <c r="DC23" s="681"/>
      <c r="DD23" s="679" t="s">
        <v>279</v>
      </c>
      <c r="DE23" s="680"/>
      <c r="DF23" s="680"/>
      <c r="DG23" s="680"/>
      <c r="DH23" s="680"/>
      <c r="DI23" s="680"/>
      <c r="DJ23" s="680"/>
      <c r="DK23" s="681"/>
      <c r="DL23" s="711" t="s">
        <v>280</v>
      </c>
      <c r="DM23" s="712"/>
      <c r="DN23" s="712"/>
      <c r="DO23" s="712"/>
      <c r="DP23" s="712"/>
      <c r="DQ23" s="712"/>
      <c r="DR23" s="712"/>
      <c r="DS23" s="712"/>
      <c r="DT23" s="712"/>
      <c r="DU23" s="712"/>
      <c r="DV23" s="713"/>
      <c r="DW23" s="679" t="s">
        <v>281</v>
      </c>
      <c r="DX23" s="680"/>
      <c r="DY23" s="680"/>
      <c r="DZ23" s="680"/>
      <c r="EA23" s="680"/>
      <c r="EB23" s="680"/>
      <c r="EC23" s="681"/>
    </row>
    <row r="24" spans="2:133" ht="11.25" customHeight="1" x14ac:dyDescent="0.15">
      <c r="B24" s="618" t="s">
        <v>282</v>
      </c>
      <c r="C24" s="619"/>
      <c r="D24" s="619"/>
      <c r="E24" s="619"/>
      <c r="F24" s="619"/>
      <c r="G24" s="619"/>
      <c r="H24" s="619"/>
      <c r="I24" s="619"/>
      <c r="J24" s="619"/>
      <c r="K24" s="619"/>
      <c r="L24" s="619"/>
      <c r="M24" s="619"/>
      <c r="N24" s="619"/>
      <c r="O24" s="619"/>
      <c r="P24" s="619"/>
      <c r="Q24" s="620"/>
      <c r="R24" s="621" t="s">
        <v>126</v>
      </c>
      <c r="S24" s="622"/>
      <c r="T24" s="622"/>
      <c r="U24" s="622"/>
      <c r="V24" s="622"/>
      <c r="W24" s="622"/>
      <c r="X24" s="622"/>
      <c r="Y24" s="623"/>
      <c r="Z24" s="659" t="s">
        <v>126</v>
      </c>
      <c r="AA24" s="659"/>
      <c r="AB24" s="659"/>
      <c r="AC24" s="659"/>
      <c r="AD24" s="660" t="s">
        <v>126</v>
      </c>
      <c r="AE24" s="660"/>
      <c r="AF24" s="660"/>
      <c r="AG24" s="660"/>
      <c r="AH24" s="660"/>
      <c r="AI24" s="660"/>
      <c r="AJ24" s="660"/>
      <c r="AK24" s="660"/>
      <c r="AL24" s="624" t="s">
        <v>126</v>
      </c>
      <c r="AM24" s="625"/>
      <c r="AN24" s="625"/>
      <c r="AO24" s="661"/>
      <c r="AP24" s="618" t="s">
        <v>283</v>
      </c>
      <c r="AQ24" s="699"/>
      <c r="AR24" s="699"/>
      <c r="AS24" s="699"/>
      <c r="AT24" s="699"/>
      <c r="AU24" s="699"/>
      <c r="AV24" s="699"/>
      <c r="AW24" s="699"/>
      <c r="AX24" s="699"/>
      <c r="AY24" s="699"/>
      <c r="AZ24" s="699"/>
      <c r="BA24" s="699"/>
      <c r="BB24" s="699"/>
      <c r="BC24" s="699"/>
      <c r="BD24" s="699"/>
      <c r="BE24" s="699"/>
      <c r="BF24" s="700"/>
      <c r="BG24" s="621" t="s">
        <v>126</v>
      </c>
      <c r="BH24" s="622"/>
      <c r="BI24" s="622"/>
      <c r="BJ24" s="622"/>
      <c r="BK24" s="622"/>
      <c r="BL24" s="622"/>
      <c r="BM24" s="622"/>
      <c r="BN24" s="623"/>
      <c r="BO24" s="659" t="s">
        <v>126</v>
      </c>
      <c r="BP24" s="659"/>
      <c r="BQ24" s="659"/>
      <c r="BR24" s="659"/>
      <c r="BS24" s="660" t="s">
        <v>126</v>
      </c>
      <c r="BT24" s="660"/>
      <c r="BU24" s="660"/>
      <c r="BV24" s="660"/>
      <c r="BW24" s="660"/>
      <c r="BX24" s="660"/>
      <c r="BY24" s="660"/>
      <c r="BZ24" s="660"/>
      <c r="CA24" s="660"/>
      <c r="CB24" s="695"/>
      <c r="CD24" s="676" t="s">
        <v>284</v>
      </c>
      <c r="CE24" s="677"/>
      <c r="CF24" s="677"/>
      <c r="CG24" s="677"/>
      <c r="CH24" s="677"/>
      <c r="CI24" s="677"/>
      <c r="CJ24" s="677"/>
      <c r="CK24" s="677"/>
      <c r="CL24" s="677"/>
      <c r="CM24" s="677"/>
      <c r="CN24" s="677"/>
      <c r="CO24" s="677"/>
      <c r="CP24" s="677"/>
      <c r="CQ24" s="678"/>
      <c r="CR24" s="673">
        <v>2781469</v>
      </c>
      <c r="CS24" s="674"/>
      <c r="CT24" s="674"/>
      <c r="CU24" s="674"/>
      <c r="CV24" s="674"/>
      <c r="CW24" s="674"/>
      <c r="CX24" s="674"/>
      <c r="CY24" s="702"/>
      <c r="CZ24" s="703">
        <v>43</v>
      </c>
      <c r="DA24" s="685"/>
      <c r="DB24" s="685"/>
      <c r="DC24" s="705"/>
      <c r="DD24" s="701">
        <v>2485041</v>
      </c>
      <c r="DE24" s="674"/>
      <c r="DF24" s="674"/>
      <c r="DG24" s="674"/>
      <c r="DH24" s="674"/>
      <c r="DI24" s="674"/>
      <c r="DJ24" s="674"/>
      <c r="DK24" s="702"/>
      <c r="DL24" s="701">
        <v>2377018</v>
      </c>
      <c r="DM24" s="674"/>
      <c r="DN24" s="674"/>
      <c r="DO24" s="674"/>
      <c r="DP24" s="674"/>
      <c r="DQ24" s="674"/>
      <c r="DR24" s="674"/>
      <c r="DS24" s="674"/>
      <c r="DT24" s="674"/>
      <c r="DU24" s="674"/>
      <c r="DV24" s="702"/>
      <c r="DW24" s="703">
        <v>58.1</v>
      </c>
      <c r="DX24" s="685"/>
      <c r="DY24" s="685"/>
      <c r="DZ24" s="685"/>
      <c r="EA24" s="685"/>
      <c r="EB24" s="685"/>
      <c r="EC24" s="704"/>
    </row>
    <row r="25" spans="2:133" ht="11.25" customHeight="1" x14ac:dyDescent="0.15">
      <c r="B25" s="618" t="s">
        <v>285</v>
      </c>
      <c r="C25" s="619"/>
      <c r="D25" s="619"/>
      <c r="E25" s="619"/>
      <c r="F25" s="619"/>
      <c r="G25" s="619"/>
      <c r="H25" s="619"/>
      <c r="I25" s="619"/>
      <c r="J25" s="619"/>
      <c r="K25" s="619"/>
      <c r="L25" s="619"/>
      <c r="M25" s="619"/>
      <c r="N25" s="619"/>
      <c r="O25" s="619"/>
      <c r="P25" s="619"/>
      <c r="Q25" s="620"/>
      <c r="R25" s="621">
        <v>4513963</v>
      </c>
      <c r="S25" s="622"/>
      <c r="T25" s="622"/>
      <c r="U25" s="622"/>
      <c r="V25" s="622"/>
      <c r="W25" s="622"/>
      <c r="X25" s="622"/>
      <c r="Y25" s="623"/>
      <c r="Z25" s="659">
        <v>68.2</v>
      </c>
      <c r="AA25" s="659"/>
      <c r="AB25" s="659"/>
      <c r="AC25" s="659"/>
      <c r="AD25" s="660">
        <v>4034191</v>
      </c>
      <c r="AE25" s="660"/>
      <c r="AF25" s="660"/>
      <c r="AG25" s="660"/>
      <c r="AH25" s="660"/>
      <c r="AI25" s="660"/>
      <c r="AJ25" s="660"/>
      <c r="AK25" s="660"/>
      <c r="AL25" s="624">
        <v>99.3</v>
      </c>
      <c r="AM25" s="625"/>
      <c r="AN25" s="625"/>
      <c r="AO25" s="661"/>
      <c r="AP25" s="618" t="s">
        <v>286</v>
      </c>
      <c r="AQ25" s="699"/>
      <c r="AR25" s="699"/>
      <c r="AS25" s="699"/>
      <c r="AT25" s="699"/>
      <c r="AU25" s="699"/>
      <c r="AV25" s="699"/>
      <c r="AW25" s="699"/>
      <c r="AX25" s="699"/>
      <c r="AY25" s="699"/>
      <c r="AZ25" s="699"/>
      <c r="BA25" s="699"/>
      <c r="BB25" s="699"/>
      <c r="BC25" s="699"/>
      <c r="BD25" s="699"/>
      <c r="BE25" s="699"/>
      <c r="BF25" s="700"/>
      <c r="BG25" s="621" t="s">
        <v>126</v>
      </c>
      <c r="BH25" s="622"/>
      <c r="BI25" s="622"/>
      <c r="BJ25" s="622"/>
      <c r="BK25" s="622"/>
      <c r="BL25" s="622"/>
      <c r="BM25" s="622"/>
      <c r="BN25" s="623"/>
      <c r="BO25" s="659" t="s">
        <v>126</v>
      </c>
      <c r="BP25" s="659"/>
      <c r="BQ25" s="659"/>
      <c r="BR25" s="659"/>
      <c r="BS25" s="660" t="s">
        <v>126</v>
      </c>
      <c r="BT25" s="660"/>
      <c r="BU25" s="660"/>
      <c r="BV25" s="660"/>
      <c r="BW25" s="660"/>
      <c r="BX25" s="660"/>
      <c r="BY25" s="660"/>
      <c r="BZ25" s="660"/>
      <c r="CA25" s="660"/>
      <c r="CB25" s="695"/>
      <c r="CD25" s="618" t="s">
        <v>287</v>
      </c>
      <c r="CE25" s="619"/>
      <c r="CF25" s="619"/>
      <c r="CG25" s="619"/>
      <c r="CH25" s="619"/>
      <c r="CI25" s="619"/>
      <c r="CJ25" s="619"/>
      <c r="CK25" s="619"/>
      <c r="CL25" s="619"/>
      <c r="CM25" s="619"/>
      <c r="CN25" s="619"/>
      <c r="CO25" s="619"/>
      <c r="CP25" s="619"/>
      <c r="CQ25" s="620"/>
      <c r="CR25" s="621">
        <v>1294931</v>
      </c>
      <c r="CS25" s="634"/>
      <c r="CT25" s="634"/>
      <c r="CU25" s="634"/>
      <c r="CV25" s="634"/>
      <c r="CW25" s="634"/>
      <c r="CX25" s="634"/>
      <c r="CY25" s="635"/>
      <c r="CZ25" s="624">
        <v>20</v>
      </c>
      <c r="DA25" s="636"/>
      <c r="DB25" s="636"/>
      <c r="DC25" s="637"/>
      <c r="DD25" s="627">
        <v>1200796</v>
      </c>
      <c r="DE25" s="634"/>
      <c r="DF25" s="634"/>
      <c r="DG25" s="634"/>
      <c r="DH25" s="634"/>
      <c r="DI25" s="634"/>
      <c r="DJ25" s="634"/>
      <c r="DK25" s="635"/>
      <c r="DL25" s="627">
        <v>1178143</v>
      </c>
      <c r="DM25" s="634"/>
      <c r="DN25" s="634"/>
      <c r="DO25" s="634"/>
      <c r="DP25" s="634"/>
      <c r="DQ25" s="634"/>
      <c r="DR25" s="634"/>
      <c r="DS25" s="634"/>
      <c r="DT25" s="634"/>
      <c r="DU25" s="634"/>
      <c r="DV25" s="635"/>
      <c r="DW25" s="624">
        <v>28.8</v>
      </c>
      <c r="DX25" s="636"/>
      <c r="DY25" s="636"/>
      <c r="DZ25" s="636"/>
      <c r="EA25" s="636"/>
      <c r="EB25" s="636"/>
      <c r="EC25" s="648"/>
    </row>
    <row r="26" spans="2:133" ht="11.25" customHeight="1" x14ac:dyDescent="0.15">
      <c r="B26" s="618" t="s">
        <v>288</v>
      </c>
      <c r="C26" s="619"/>
      <c r="D26" s="619"/>
      <c r="E26" s="619"/>
      <c r="F26" s="619"/>
      <c r="G26" s="619"/>
      <c r="H26" s="619"/>
      <c r="I26" s="619"/>
      <c r="J26" s="619"/>
      <c r="K26" s="619"/>
      <c r="L26" s="619"/>
      <c r="M26" s="619"/>
      <c r="N26" s="619"/>
      <c r="O26" s="619"/>
      <c r="P26" s="619"/>
      <c r="Q26" s="620"/>
      <c r="R26" s="621" t="s">
        <v>126</v>
      </c>
      <c r="S26" s="622"/>
      <c r="T26" s="622"/>
      <c r="U26" s="622"/>
      <c r="V26" s="622"/>
      <c r="W26" s="622"/>
      <c r="X26" s="622"/>
      <c r="Y26" s="623"/>
      <c r="Z26" s="659" t="s">
        <v>126</v>
      </c>
      <c r="AA26" s="659"/>
      <c r="AB26" s="659"/>
      <c r="AC26" s="659"/>
      <c r="AD26" s="660" t="s">
        <v>126</v>
      </c>
      <c r="AE26" s="660"/>
      <c r="AF26" s="660"/>
      <c r="AG26" s="660"/>
      <c r="AH26" s="660"/>
      <c r="AI26" s="660"/>
      <c r="AJ26" s="660"/>
      <c r="AK26" s="660"/>
      <c r="AL26" s="624" t="s">
        <v>126</v>
      </c>
      <c r="AM26" s="625"/>
      <c r="AN26" s="625"/>
      <c r="AO26" s="661"/>
      <c r="AP26" s="618" t="s">
        <v>289</v>
      </c>
      <c r="AQ26" s="699"/>
      <c r="AR26" s="699"/>
      <c r="AS26" s="699"/>
      <c r="AT26" s="699"/>
      <c r="AU26" s="699"/>
      <c r="AV26" s="699"/>
      <c r="AW26" s="699"/>
      <c r="AX26" s="699"/>
      <c r="AY26" s="699"/>
      <c r="AZ26" s="699"/>
      <c r="BA26" s="699"/>
      <c r="BB26" s="699"/>
      <c r="BC26" s="699"/>
      <c r="BD26" s="699"/>
      <c r="BE26" s="699"/>
      <c r="BF26" s="700"/>
      <c r="BG26" s="621" t="s">
        <v>126</v>
      </c>
      <c r="BH26" s="622"/>
      <c r="BI26" s="622"/>
      <c r="BJ26" s="622"/>
      <c r="BK26" s="622"/>
      <c r="BL26" s="622"/>
      <c r="BM26" s="622"/>
      <c r="BN26" s="623"/>
      <c r="BO26" s="659" t="s">
        <v>126</v>
      </c>
      <c r="BP26" s="659"/>
      <c r="BQ26" s="659"/>
      <c r="BR26" s="659"/>
      <c r="BS26" s="660" t="s">
        <v>126</v>
      </c>
      <c r="BT26" s="660"/>
      <c r="BU26" s="660"/>
      <c r="BV26" s="660"/>
      <c r="BW26" s="660"/>
      <c r="BX26" s="660"/>
      <c r="BY26" s="660"/>
      <c r="BZ26" s="660"/>
      <c r="CA26" s="660"/>
      <c r="CB26" s="695"/>
      <c r="CD26" s="618" t="s">
        <v>290</v>
      </c>
      <c r="CE26" s="619"/>
      <c r="CF26" s="619"/>
      <c r="CG26" s="619"/>
      <c r="CH26" s="619"/>
      <c r="CI26" s="619"/>
      <c r="CJ26" s="619"/>
      <c r="CK26" s="619"/>
      <c r="CL26" s="619"/>
      <c r="CM26" s="619"/>
      <c r="CN26" s="619"/>
      <c r="CO26" s="619"/>
      <c r="CP26" s="619"/>
      <c r="CQ26" s="620"/>
      <c r="CR26" s="621">
        <v>824116</v>
      </c>
      <c r="CS26" s="622"/>
      <c r="CT26" s="622"/>
      <c r="CU26" s="622"/>
      <c r="CV26" s="622"/>
      <c r="CW26" s="622"/>
      <c r="CX26" s="622"/>
      <c r="CY26" s="623"/>
      <c r="CZ26" s="624">
        <v>12.7</v>
      </c>
      <c r="DA26" s="636"/>
      <c r="DB26" s="636"/>
      <c r="DC26" s="637"/>
      <c r="DD26" s="627">
        <v>747707</v>
      </c>
      <c r="DE26" s="622"/>
      <c r="DF26" s="622"/>
      <c r="DG26" s="622"/>
      <c r="DH26" s="622"/>
      <c r="DI26" s="622"/>
      <c r="DJ26" s="622"/>
      <c r="DK26" s="623"/>
      <c r="DL26" s="627" t="s">
        <v>126</v>
      </c>
      <c r="DM26" s="622"/>
      <c r="DN26" s="622"/>
      <c r="DO26" s="622"/>
      <c r="DP26" s="622"/>
      <c r="DQ26" s="622"/>
      <c r="DR26" s="622"/>
      <c r="DS26" s="622"/>
      <c r="DT26" s="622"/>
      <c r="DU26" s="622"/>
      <c r="DV26" s="623"/>
      <c r="DW26" s="624" t="s">
        <v>126</v>
      </c>
      <c r="DX26" s="636"/>
      <c r="DY26" s="636"/>
      <c r="DZ26" s="636"/>
      <c r="EA26" s="636"/>
      <c r="EB26" s="636"/>
      <c r="EC26" s="648"/>
    </row>
    <row r="27" spans="2:133" ht="11.25" customHeight="1" x14ac:dyDescent="0.15">
      <c r="B27" s="618" t="s">
        <v>291</v>
      </c>
      <c r="C27" s="619"/>
      <c r="D27" s="619"/>
      <c r="E27" s="619"/>
      <c r="F27" s="619"/>
      <c r="G27" s="619"/>
      <c r="H27" s="619"/>
      <c r="I27" s="619"/>
      <c r="J27" s="619"/>
      <c r="K27" s="619"/>
      <c r="L27" s="619"/>
      <c r="M27" s="619"/>
      <c r="N27" s="619"/>
      <c r="O27" s="619"/>
      <c r="P27" s="619"/>
      <c r="Q27" s="620"/>
      <c r="R27" s="621">
        <v>28222</v>
      </c>
      <c r="S27" s="622"/>
      <c r="T27" s="622"/>
      <c r="U27" s="622"/>
      <c r="V27" s="622"/>
      <c r="W27" s="622"/>
      <c r="X27" s="622"/>
      <c r="Y27" s="623"/>
      <c r="Z27" s="659">
        <v>0.4</v>
      </c>
      <c r="AA27" s="659"/>
      <c r="AB27" s="659"/>
      <c r="AC27" s="659"/>
      <c r="AD27" s="660">
        <v>51</v>
      </c>
      <c r="AE27" s="660"/>
      <c r="AF27" s="660"/>
      <c r="AG27" s="660"/>
      <c r="AH27" s="660"/>
      <c r="AI27" s="660"/>
      <c r="AJ27" s="660"/>
      <c r="AK27" s="660"/>
      <c r="AL27" s="624">
        <v>0</v>
      </c>
      <c r="AM27" s="625"/>
      <c r="AN27" s="625"/>
      <c r="AO27" s="661"/>
      <c r="AP27" s="618" t="s">
        <v>292</v>
      </c>
      <c r="AQ27" s="619"/>
      <c r="AR27" s="619"/>
      <c r="AS27" s="619"/>
      <c r="AT27" s="619"/>
      <c r="AU27" s="619"/>
      <c r="AV27" s="619"/>
      <c r="AW27" s="619"/>
      <c r="AX27" s="619"/>
      <c r="AY27" s="619"/>
      <c r="AZ27" s="619"/>
      <c r="BA27" s="619"/>
      <c r="BB27" s="619"/>
      <c r="BC27" s="619"/>
      <c r="BD27" s="619"/>
      <c r="BE27" s="619"/>
      <c r="BF27" s="620"/>
      <c r="BG27" s="621">
        <v>532273</v>
      </c>
      <c r="BH27" s="622"/>
      <c r="BI27" s="622"/>
      <c r="BJ27" s="622"/>
      <c r="BK27" s="622"/>
      <c r="BL27" s="622"/>
      <c r="BM27" s="622"/>
      <c r="BN27" s="623"/>
      <c r="BO27" s="659">
        <v>100</v>
      </c>
      <c r="BP27" s="659"/>
      <c r="BQ27" s="659"/>
      <c r="BR27" s="659"/>
      <c r="BS27" s="660" t="s">
        <v>126</v>
      </c>
      <c r="BT27" s="660"/>
      <c r="BU27" s="660"/>
      <c r="BV27" s="660"/>
      <c r="BW27" s="660"/>
      <c r="BX27" s="660"/>
      <c r="BY27" s="660"/>
      <c r="BZ27" s="660"/>
      <c r="CA27" s="660"/>
      <c r="CB27" s="695"/>
      <c r="CD27" s="618" t="s">
        <v>293</v>
      </c>
      <c r="CE27" s="619"/>
      <c r="CF27" s="619"/>
      <c r="CG27" s="619"/>
      <c r="CH27" s="619"/>
      <c r="CI27" s="619"/>
      <c r="CJ27" s="619"/>
      <c r="CK27" s="619"/>
      <c r="CL27" s="619"/>
      <c r="CM27" s="619"/>
      <c r="CN27" s="619"/>
      <c r="CO27" s="619"/>
      <c r="CP27" s="619"/>
      <c r="CQ27" s="620"/>
      <c r="CR27" s="621">
        <v>298968</v>
      </c>
      <c r="CS27" s="634"/>
      <c r="CT27" s="634"/>
      <c r="CU27" s="634"/>
      <c r="CV27" s="634"/>
      <c r="CW27" s="634"/>
      <c r="CX27" s="634"/>
      <c r="CY27" s="635"/>
      <c r="CZ27" s="624">
        <v>4.5999999999999996</v>
      </c>
      <c r="DA27" s="636"/>
      <c r="DB27" s="636"/>
      <c r="DC27" s="637"/>
      <c r="DD27" s="627">
        <v>157862</v>
      </c>
      <c r="DE27" s="634"/>
      <c r="DF27" s="634"/>
      <c r="DG27" s="634"/>
      <c r="DH27" s="634"/>
      <c r="DI27" s="634"/>
      <c r="DJ27" s="634"/>
      <c r="DK27" s="635"/>
      <c r="DL27" s="627">
        <v>72492</v>
      </c>
      <c r="DM27" s="634"/>
      <c r="DN27" s="634"/>
      <c r="DO27" s="634"/>
      <c r="DP27" s="634"/>
      <c r="DQ27" s="634"/>
      <c r="DR27" s="634"/>
      <c r="DS27" s="634"/>
      <c r="DT27" s="634"/>
      <c r="DU27" s="634"/>
      <c r="DV27" s="635"/>
      <c r="DW27" s="624">
        <v>1.8</v>
      </c>
      <c r="DX27" s="636"/>
      <c r="DY27" s="636"/>
      <c r="DZ27" s="636"/>
      <c r="EA27" s="636"/>
      <c r="EB27" s="636"/>
      <c r="EC27" s="648"/>
    </row>
    <row r="28" spans="2:133" ht="11.25" customHeight="1" x14ac:dyDescent="0.15">
      <c r="B28" s="618" t="s">
        <v>294</v>
      </c>
      <c r="C28" s="619"/>
      <c r="D28" s="619"/>
      <c r="E28" s="619"/>
      <c r="F28" s="619"/>
      <c r="G28" s="619"/>
      <c r="H28" s="619"/>
      <c r="I28" s="619"/>
      <c r="J28" s="619"/>
      <c r="K28" s="619"/>
      <c r="L28" s="619"/>
      <c r="M28" s="619"/>
      <c r="N28" s="619"/>
      <c r="O28" s="619"/>
      <c r="P28" s="619"/>
      <c r="Q28" s="620"/>
      <c r="R28" s="621">
        <v>152133</v>
      </c>
      <c r="S28" s="622"/>
      <c r="T28" s="622"/>
      <c r="U28" s="622"/>
      <c r="V28" s="622"/>
      <c r="W28" s="622"/>
      <c r="X28" s="622"/>
      <c r="Y28" s="623"/>
      <c r="Z28" s="659">
        <v>2.2999999999999998</v>
      </c>
      <c r="AA28" s="659"/>
      <c r="AB28" s="659"/>
      <c r="AC28" s="659"/>
      <c r="AD28" s="660">
        <v>1919</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295</v>
      </c>
      <c r="CE28" s="619"/>
      <c r="CF28" s="619"/>
      <c r="CG28" s="619"/>
      <c r="CH28" s="619"/>
      <c r="CI28" s="619"/>
      <c r="CJ28" s="619"/>
      <c r="CK28" s="619"/>
      <c r="CL28" s="619"/>
      <c r="CM28" s="619"/>
      <c r="CN28" s="619"/>
      <c r="CO28" s="619"/>
      <c r="CP28" s="619"/>
      <c r="CQ28" s="620"/>
      <c r="CR28" s="621">
        <v>1187570</v>
      </c>
      <c r="CS28" s="622"/>
      <c r="CT28" s="622"/>
      <c r="CU28" s="622"/>
      <c r="CV28" s="622"/>
      <c r="CW28" s="622"/>
      <c r="CX28" s="622"/>
      <c r="CY28" s="623"/>
      <c r="CZ28" s="624">
        <v>18.399999999999999</v>
      </c>
      <c r="DA28" s="636"/>
      <c r="DB28" s="636"/>
      <c r="DC28" s="637"/>
      <c r="DD28" s="627">
        <v>1126383</v>
      </c>
      <c r="DE28" s="622"/>
      <c r="DF28" s="622"/>
      <c r="DG28" s="622"/>
      <c r="DH28" s="622"/>
      <c r="DI28" s="622"/>
      <c r="DJ28" s="622"/>
      <c r="DK28" s="623"/>
      <c r="DL28" s="627">
        <v>1126383</v>
      </c>
      <c r="DM28" s="622"/>
      <c r="DN28" s="622"/>
      <c r="DO28" s="622"/>
      <c r="DP28" s="622"/>
      <c r="DQ28" s="622"/>
      <c r="DR28" s="622"/>
      <c r="DS28" s="622"/>
      <c r="DT28" s="622"/>
      <c r="DU28" s="622"/>
      <c r="DV28" s="623"/>
      <c r="DW28" s="624">
        <v>27.5</v>
      </c>
      <c r="DX28" s="636"/>
      <c r="DY28" s="636"/>
      <c r="DZ28" s="636"/>
      <c r="EA28" s="636"/>
      <c r="EB28" s="636"/>
      <c r="EC28" s="648"/>
    </row>
    <row r="29" spans="2:133" ht="11.25" customHeight="1" x14ac:dyDescent="0.15">
      <c r="B29" s="618" t="s">
        <v>296</v>
      </c>
      <c r="C29" s="619"/>
      <c r="D29" s="619"/>
      <c r="E29" s="619"/>
      <c r="F29" s="619"/>
      <c r="G29" s="619"/>
      <c r="H29" s="619"/>
      <c r="I29" s="619"/>
      <c r="J29" s="619"/>
      <c r="K29" s="619"/>
      <c r="L29" s="619"/>
      <c r="M29" s="619"/>
      <c r="N29" s="619"/>
      <c r="O29" s="619"/>
      <c r="P29" s="619"/>
      <c r="Q29" s="620"/>
      <c r="R29" s="621">
        <v>16970</v>
      </c>
      <c r="S29" s="622"/>
      <c r="T29" s="622"/>
      <c r="U29" s="622"/>
      <c r="V29" s="622"/>
      <c r="W29" s="622"/>
      <c r="X29" s="622"/>
      <c r="Y29" s="623"/>
      <c r="Z29" s="659">
        <v>0.3</v>
      </c>
      <c r="AA29" s="659"/>
      <c r="AB29" s="659"/>
      <c r="AC29" s="659"/>
      <c r="AD29" s="660" t="s">
        <v>126</v>
      </c>
      <c r="AE29" s="660"/>
      <c r="AF29" s="660"/>
      <c r="AG29" s="660"/>
      <c r="AH29" s="660"/>
      <c r="AI29" s="660"/>
      <c r="AJ29" s="660"/>
      <c r="AK29" s="660"/>
      <c r="AL29" s="624" t="s">
        <v>126</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297</v>
      </c>
      <c r="CE29" s="641"/>
      <c r="CF29" s="618" t="s">
        <v>70</v>
      </c>
      <c r="CG29" s="619"/>
      <c r="CH29" s="619"/>
      <c r="CI29" s="619"/>
      <c r="CJ29" s="619"/>
      <c r="CK29" s="619"/>
      <c r="CL29" s="619"/>
      <c r="CM29" s="619"/>
      <c r="CN29" s="619"/>
      <c r="CO29" s="619"/>
      <c r="CP29" s="619"/>
      <c r="CQ29" s="620"/>
      <c r="CR29" s="621">
        <v>1187570</v>
      </c>
      <c r="CS29" s="634"/>
      <c r="CT29" s="634"/>
      <c r="CU29" s="634"/>
      <c r="CV29" s="634"/>
      <c r="CW29" s="634"/>
      <c r="CX29" s="634"/>
      <c r="CY29" s="635"/>
      <c r="CZ29" s="624">
        <v>18.399999999999999</v>
      </c>
      <c r="DA29" s="636"/>
      <c r="DB29" s="636"/>
      <c r="DC29" s="637"/>
      <c r="DD29" s="627">
        <v>1126383</v>
      </c>
      <c r="DE29" s="634"/>
      <c r="DF29" s="634"/>
      <c r="DG29" s="634"/>
      <c r="DH29" s="634"/>
      <c r="DI29" s="634"/>
      <c r="DJ29" s="634"/>
      <c r="DK29" s="635"/>
      <c r="DL29" s="627">
        <v>1126383</v>
      </c>
      <c r="DM29" s="634"/>
      <c r="DN29" s="634"/>
      <c r="DO29" s="634"/>
      <c r="DP29" s="634"/>
      <c r="DQ29" s="634"/>
      <c r="DR29" s="634"/>
      <c r="DS29" s="634"/>
      <c r="DT29" s="634"/>
      <c r="DU29" s="634"/>
      <c r="DV29" s="635"/>
      <c r="DW29" s="624">
        <v>27.5</v>
      </c>
      <c r="DX29" s="636"/>
      <c r="DY29" s="636"/>
      <c r="DZ29" s="636"/>
      <c r="EA29" s="636"/>
      <c r="EB29" s="636"/>
      <c r="EC29" s="648"/>
    </row>
    <row r="30" spans="2:133" ht="11.25" customHeight="1" x14ac:dyDescent="0.15">
      <c r="B30" s="618" t="s">
        <v>298</v>
      </c>
      <c r="C30" s="619"/>
      <c r="D30" s="619"/>
      <c r="E30" s="619"/>
      <c r="F30" s="619"/>
      <c r="G30" s="619"/>
      <c r="H30" s="619"/>
      <c r="I30" s="619"/>
      <c r="J30" s="619"/>
      <c r="K30" s="619"/>
      <c r="L30" s="619"/>
      <c r="M30" s="619"/>
      <c r="N30" s="619"/>
      <c r="O30" s="619"/>
      <c r="P30" s="619"/>
      <c r="Q30" s="620"/>
      <c r="R30" s="621">
        <v>642617</v>
      </c>
      <c r="S30" s="622"/>
      <c r="T30" s="622"/>
      <c r="U30" s="622"/>
      <c r="V30" s="622"/>
      <c r="W30" s="622"/>
      <c r="X30" s="622"/>
      <c r="Y30" s="623"/>
      <c r="Z30" s="659">
        <v>9.6999999999999993</v>
      </c>
      <c r="AA30" s="659"/>
      <c r="AB30" s="659"/>
      <c r="AC30" s="659"/>
      <c r="AD30" s="660" t="s">
        <v>126</v>
      </c>
      <c r="AE30" s="660"/>
      <c r="AF30" s="660"/>
      <c r="AG30" s="660"/>
      <c r="AH30" s="660"/>
      <c r="AI30" s="660"/>
      <c r="AJ30" s="660"/>
      <c r="AK30" s="660"/>
      <c r="AL30" s="624" t="s">
        <v>126</v>
      </c>
      <c r="AM30" s="625"/>
      <c r="AN30" s="625"/>
      <c r="AO30" s="661"/>
      <c r="AP30" s="679" t="s">
        <v>216</v>
      </c>
      <c r="AQ30" s="680"/>
      <c r="AR30" s="680"/>
      <c r="AS30" s="680"/>
      <c r="AT30" s="680"/>
      <c r="AU30" s="680"/>
      <c r="AV30" s="680"/>
      <c r="AW30" s="680"/>
      <c r="AX30" s="680"/>
      <c r="AY30" s="680"/>
      <c r="AZ30" s="680"/>
      <c r="BA30" s="680"/>
      <c r="BB30" s="680"/>
      <c r="BC30" s="680"/>
      <c r="BD30" s="680"/>
      <c r="BE30" s="680"/>
      <c r="BF30" s="681"/>
      <c r="BG30" s="679" t="s">
        <v>299</v>
      </c>
      <c r="BH30" s="693"/>
      <c r="BI30" s="693"/>
      <c r="BJ30" s="693"/>
      <c r="BK30" s="693"/>
      <c r="BL30" s="693"/>
      <c r="BM30" s="693"/>
      <c r="BN30" s="693"/>
      <c r="BO30" s="693"/>
      <c r="BP30" s="693"/>
      <c r="BQ30" s="694"/>
      <c r="BR30" s="679" t="s">
        <v>300</v>
      </c>
      <c r="BS30" s="693"/>
      <c r="BT30" s="693"/>
      <c r="BU30" s="693"/>
      <c r="BV30" s="693"/>
      <c r="BW30" s="693"/>
      <c r="BX30" s="693"/>
      <c r="BY30" s="693"/>
      <c r="BZ30" s="693"/>
      <c r="CA30" s="693"/>
      <c r="CB30" s="694"/>
      <c r="CD30" s="642"/>
      <c r="CE30" s="643"/>
      <c r="CF30" s="618" t="s">
        <v>301</v>
      </c>
      <c r="CG30" s="619"/>
      <c r="CH30" s="619"/>
      <c r="CI30" s="619"/>
      <c r="CJ30" s="619"/>
      <c r="CK30" s="619"/>
      <c r="CL30" s="619"/>
      <c r="CM30" s="619"/>
      <c r="CN30" s="619"/>
      <c r="CO30" s="619"/>
      <c r="CP30" s="619"/>
      <c r="CQ30" s="620"/>
      <c r="CR30" s="621">
        <v>1145313</v>
      </c>
      <c r="CS30" s="622"/>
      <c r="CT30" s="622"/>
      <c r="CU30" s="622"/>
      <c r="CV30" s="622"/>
      <c r="CW30" s="622"/>
      <c r="CX30" s="622"/>
      <c r="CY30" s="623"/>
      <c r="CZ30" s="624">
        <v>17.7</v>
      </c>
      <c r="DA30" s="636"/>
      <c r="DB30" s="636"/>
      <c r="DC30" s="637"/>
      <c r="DD30" s="627">
        <v>1084126</v>
      </c>
      <c r="DE30" s="622"/>
      <c r="DF30" s="622"/>
      <c r="DG30" s="622"/>
      <c r="DH30" s="622"/>
      <c r="DI30" s="622"/>
      <c r="DJ30" s="622"/>
      <c r="DK30" s="623"/>
      <c r="DL30" s="627">
        <v>1084126</v>
      </c>
      <c r="DM30" s="622"/>
      <c r="DN30" s="622"/>
      <c r="DO30" s="622"/>
      <c r="DP30" s="622"/>
      <c r="DQ30" s="622"/>
      <c r="DR30" s="622"/>
      <c r="DS30" s="622"/>
      <c r="DT30" s="622"/>
      <c r="DU30" s="622"/>
      <c r="DV30" s="623"/>
      <c r="DW30" s="624">
        <v>26.5</v>
      </c>
      <c r="DX30" s="636"/>
      <c r="DY30" s="636"/>
      <c r="DZ30" s="636"/>
      <c r="EA30" s="636"/>
      <c r="EB30" s="636"/>
      <c r="EC30" s="648"/>
    </row>
    <row r="31" spans="2:133" ht="11.25" customHeight="1" x14ac:dyDescent="0.15">
      <c r="B31" s="696" t="s">
        <v>302</v>
      </c>
      <c r="C31" s="697"/>
      <c r="D31" s="697"/>
      <c r="E31" s="697"/>
      <c r="F31" s="697"/>
      <c r="G31" s="697"/>
      <c r="H31" s="697"/>
      <c r="I31" s="697"/>
      <c r="J31" s="697"/>
      <c r="K31" s="697"/>
      <c r="L31" s="697"/>
      <c r="M31" s="697"/>
      <c r="N31" s="697"/>
      <c r="O31" s="697"/>
      <c r="P31" s="697"/>
      <c r="Q31" s="698"/>
      <c r="R31" s="621" t="s">
        <v>126</v>
      </c>
      <c r="S31" s="622"/>
      <c r="T31" s="622"/>
      <c r="U31" s="622"/>
      <c r="V31" s="622"/>
      <c r="W31" s="622"/>
      <c r="X31" s="622"/>
      <c r="Y31" s="623"/>
      <c r="Z31" s="659" t="s">
        <v>126</v>
      </c>
      <c r="AA31" s="659"/>
      <c r="AB31" s="659"/>
      <c r="AC31" s="659"/>
      <c r="AD31" s="660" t="s">
        <v>126</v>
      </c>
      <c r="AE31" s="660"/>
      <c r="AF31" s="660"/>
      <c r="AG31" s="660"/>
      <c r="AH31" s="660"/>
      <c r="AI31" s="660"/>
      <c r="AJ31" s="660"/>
      <c r="AK31" s="660"/>
      <c r="AL31" s="624" t="s">
        <v>126</v>
      </c>
      <c r="AM31" s="625"/>
      <c r="AN31" s="625"/>
      <c r="AO31" s="661"/>
      <c r="AP31" s="687" t="s">
        <v>303</v>
      </c>
      <c r="AQ31" s="688"/>
      <c r="AR31" s="688"/>
      <c r="AS31" s="688"/>
      <c r="AT31" s="689" t="s">
        <v>304</v>
      </c>
      <c r="AU31" s="218"/>
      <c r="AV31" s="218"/>
      <c r="AW31" s="218"/>
      <c r="AX31" s="676" t="s">
        <v>182</v>
      </c>
      <c r="AY31" s="677"/>
      <c r="AZ31" s="677"/>
      <c r="BA31" s="677"/>
      <c r="BB31" s="677"/>
      <c r="BC31" s="677"/>
      <c r="BD31" s="677"/>
      <c r="BE31" s="677"/>
      <c r="BF31" s="678"/>
      <c r="BG31" s="683">
        <v>99.6</v>
      </c>
      <c r="BH31" s="684"/>
      <c r="BI31" s="684"/>
      <c r="BJ31" s="684"/>
      <c r="BK31" s="684"/>
      <c r="BL31" s="684"/>
      <c r="BM31" s="685">
        <v>98.6</v>
      </c>
      <c r="BN31" s="684"/>
      <c r="BO31" s="684"/>
      <c r="BP31" s="684"/>
      <c r="BQ31" s="686"/>
      <c r="BR31" s="683">
        <v>99.6</v>
      </c>
      <c r="BS31" s="684"/>
      <c r="BT31" s="684"/>
      <c r="BU31" s="684"/>
      <c r="BV31" s="684"/>
      <c r="BW31" s="684"/>
      <c r="BX31" s="685">
        <v>98.6</v>
      </c>
      <c r="BY31" s="684"/>
      <c r="BZ31" s="684"/>
      <c r="CA31" s="684"/>
      <c r="CB31" s="686"/>
      <c r="CD31" s="642"/>
      <c r="CE31" s="643"/>
      <c r="CF31" s="618" t="s">
        <v>305</v>
      </c>
      <c r="CG31" s="619"/>
      <c r="CH31" s="619"/>
      <c r="CI31" s="619"/>
      <c r="CJ31" s="619"/>
      <c r="CK31" s="619"/>
      <c r="CL31" s="619"/>
      <c r="CM31" s="619"/>
      <c r="CN31" s="619"/>
      <c r="CO31" s="619"/>
      <c r="CP31" s="619"/>
      <c r="CQ31" s="620"/>
      <c r="CR31" s="621">
        <v>42257</v>
      </c>
      <c r="CS31" s="634"/>
      <c r="CT31" s="634"/>
      <c r="CU31" s="634"/>
      <c r="CV31" s="634"/>
      <c r="CW31" s="634"/>
      <c r="CX31" s="634"/>
      <c r="CY31" s="635"/>
      <c r="CZ31" s="624">
        <v>0.7</v>
      </c>
      <c r="DA31" s="636"/>
      <c r="DB31" s="636"/>
      <c r="DC31" s="637"/>
      <c r="DD31" s="627">
        <v>42257</v>
      </c>
      <c r="DE31" s="634"/>
      <c r="DF31" s="634"/>
      <c r="DG31" s="634"/>
      <c r="DH31" s="634"/>
      <c r="DI31" s="634"/>
      <c r="DJ31" s="634"/>
      <c r="DK31" s="635"/>
      <c r="DL31" s="627">
        <v>42257</v>
      </c>
      <c r="DM31" s="634"/>
      <c r="DN31" s="634"/>
      <c r="DO31" s="634"/>
      <c r="DP31" s="634"/>
      <c r="DQ31" s="634"/>
      <c r="DR31" s="634"/>
      <c r="DS31" s="634"/>
      <c r="DT31" s="634"/>
      <c r="DU31" s="634"/>
      <c r="DV31" s="635"/>
      <c r="DW31" s="624">
        <v>1</v>
      </c>
      <c r="DX31" s="636"/>
      <c r="DY31" s="636"/>
      <c r="DZ31" s="636"/>
      <c r="EA31" s="636"/>
      <c r="EB31" s="636"/>
      <c r="EC31" s="648"/>
    </row>
    <row r="32" spans="2:133" ht="11.25" customHeight="1" x14ac:dyDescent="0.15">
      <c r="B32" s="618" t="s">
        <v>306</v>
      </c>
      <c r="C32" s="619"/>
      <c r="D32" s="619"/>
      <c r="E32" s="619"/>
      <c r="F32" s="619"/>
      <c r="G32" s="619"/>
      <c r="H32" s="619"/>
      <c r="I32" s="619"/>
      <c r="J32" s="619"/>
      <c r="K32" s="619"/>
      <c r="L32" s="619"/>
      <c r="M32" s="619"/>
      <c r="N32" s="619"/>
      <c r="O32" s="619"/>
      <c r="P32" s="619"/>
      <c r="Q32" s="620"/>
      <c r="R32" s="621">
        <v>460297</v>
      </c>
      <c r="S32" s="622"/>
      <c r="T32" s="622"/>
      <c r="U32" s="622"/>
      <c r="V32" s="622"/>
      <c r="W32" s="622"/>
      <c r="X32" s="622"/>
      <c r="Y32" s="623"/>
      <c r="Z32" s="659">
        <v>7</v>
      </c>
      <c r="AA32" s="659"/>
      <c r="AB32" s="659"/>
      <c r="AC32" s="659"/>
      <c r="AD32" s="660" t="s">
        <v>126</v>
      </c>
      <c r="AE32" s="660"/>
      <c r="AF32" s="660"/>
      <c r="AG32" s="660"/>
      <c r="AH32" s="660"/>
      <c r="AI32" s="660"/>
      <c r="AJ32" s="660"/>
      <c r="AK32" s="660"/>
      <c r="AL32" s="624" t="s">
        <v>126</v>
      </c>
      <c r="AM32" s="625"/>
      <c r="AN32" s="625"/>
      <c r="AO32" s="661"/>
      <c r="AP32" s="662"/>
      <c r="AQ32" s="663"/>
      <c r="AR32" s="663"/>
      <c r="AS32" s="663"/>
      <c r="AT32" s="690"/>
      <c r="AU32" s="217" t="s">
        <v>307</v>
      </c>
      <c r="AX32" s="618" t="s">
        <v>308</v>
      </c>
      <c r="AY32" s="619"/>
      <c r="AZ32" s="619"/>
      <c r="BA32" s="619"/>
      <c r="BB32" s="619"/>
      <c r="BC32" s="619"/>
      <c r="BD32" s="619"/>
      <c r="BE32" s="619"/>
      <c r="BF32" s="620"/>
      <c r="BG32" s="692">
        <v>99.7</v>
      </c>
      <c r="BH32" s="634"/>
      <c r="BI32" s="634"/>
      <c r="BJ32" s="634"/>
      <c r="BK32" s="634"/>
      <c r="BL32" s="634"/>
      <c r="BM32" s="625">
        <v>99.2</v>
      </c>
      <c r="BN32" s="634"/>
      <c r="BO32" s="634"/>
      <c r="BP32" s="634"/>
      <c r="BQ32" s="657"/>
      <c r="BR32" s="692">
        <v>99.8</v>
      </c>
      <c r="BS32" s="634"/>
      <c r="BT32" s="634"/>
      <c r="BU32" s="634"/>
      <c r="BV32" s="634"/>
      <c r="BW32" s="634"/>
      <c r="BX32" s="625">
        <v>99.2</v>
      </c>
      <c r="BY32" s="634"/>
      <c r="BZ32" s="634"/>
      <c r="CA32" s="634"/>
      <c r="CB32" s="657"/>
      <c r="CD32" s="644"/>
      <c r="CE32" s="645"/>
      <c r="CF32" s="618" t="s">
        <v>309</v>
      </c>
      <c r="CG32" s="619"/>
      <c r="CH32" s="619"/>
      <c r="CI32" s="619"/>
      <c r="CJ32" s="619"/>
      <c r="CK32" s="619"/>
      <c r="CL32" s="619"/>
      <c r="CM32" s="619"/>
      <c r="CN32" s="619"/>
      <c r="CO32" s="619"/>
      <c r="CP32" s="619"/>
      <c r="CQ32" s="620"/>
      <c r="CR32" s="621" t="s">
        <v>126</v>
      </c>
      <c r="CS32" s="622"/>
      <c r="CT32" s="622"/>
      <c r="CU32" s="622"/>
      <c r="CV32" s="622"/>
      <c r="CW32" s="622"/>
      <c r="CX32" s="622"/>
      <c r="CY32" s="623"/>
      <c r="CZ32" s="624" t="s">
        <v>126</v>
      </c>
      <c r="DA32" s="636"/>
      <c r="DB32" s="636"/>
      <c r="DC32" s="637"/>
      <c r="DD32" s="627" t="s">
        <v>126</v>
      </c>
      <c r="DE32" s="622"/>
      <c r="DF32" s="622"/>
      <c r="DG32" s="622"/>
      <c r="DH32" s="622"/>
      <c r="DI32" s="622"/>
      <c r="DJ32" s="622"/>
      <c r="DK32" s="623"/>
      <c r="DL32" s="627" t="s">
        <v>126</v>
      </c>
      <c r="DM32" s="622"/>
      <c r="DN32" s="622"/>
      <c r="DO32" s="622"/>
      <c r="DP32" s="622"/>
      <c r="DQ32" s="622"/>
      <c r="DR32" s="622"/>
      <c r="DS32" s="622"/>
      <c r="DT32" s="622"/>
      <c r="DU32" s="622"/>
      <c r="DV32" s="623"/>
      <c r="DW32" s="624" t="s">
        <v>126</v>
      </c>
      <c r="DX32" s="636"/>
      <c r="DY32" s="636"/>
      <c r="DZ32" s="636"/>
      <c r="EA32" s="636"/>
      <c r="EB32" s="636"/>
      <c r="EC32" s="648"/>
    </row>
    <row r="33" spans="2:133" ht="11.25" customHeight="1" x14ac:dyDescent="0.15">
      <c r="B33" s="618" t="s">
        <v>310</v>
      </c>
      <c r="C33" s="619"/>
      <c r="D33" s="619"/>
      <c r="E33" s="619"/>
      <c r="F33" s="619"/>
      <c r="G33" s="619"/>
      <c r="H33" s="619"/>
      <c r="I33" s="619"/>
      <c r="J33" s="619"/>
      <c r="K33" s="619"/>
      <c r="L33" s="619"/>
      <c r="M33" s="619"/>
      <c r="N33" s="619"/>
      <c r="O33" s="619"/>
      <c r="P33" s="619"/>
      <c r="Q33" s="620"/>
      <c r="R33" s="621">
        <v>25582</v>
      </c>
      <c r="S33" s="622"/>
      <c r="T33" s="622"/>
      <c r="U33" s="622"/>
      <c r="V33" s="622"/>
      <c r="W33" s="622"/>
      <c r="X33" s="622"/>
      <c r="Y33" s="623"/>
      <c r="Z33" s="659">
        <v>0.4</v>
      </c>
      <c r="AA33" s="659"/>
      <c r="AB33" s="659"/>
      <c r="AC33" s="659"/>
      <c r="AD33" s="660">
        <v>21981</v>
      </c>
      <c r="AE33" s="660"/>
      <c r="AF33" s="660"/>
      <c r="AG33" s="660"/>
      <c r="AH33" s="660"/>
      <c r="AI33" s="660"/>
      <c r="AJ33" s="660"/>
      <c r="AK33" s="660"/>
      <c r="AL33" s="624">
        <v>0.5</v>
      </c>
      <c r="AM33" s="625"/>
      <c r="AN33" s="625"/>
      <c r="AO33" s="661"/>
      <c r="AP33" s="664"/>
      <c r="AQ33" s="665"/>
      <c r="AR33" s="665"/>
      <c r="AS33" s="665"/>
      <c r="AT33" s="691"/>
      <c r="AU33" s="219"/>
      <c r="AV33" s="219"/>
      <c r="AW33" s="219"/>
      <c r="AX33" s="602" t="s">
        <v>311</v>
      </c>
      <c r="AY33" s="603"/>
      <c r="AZ33" s="603"/>
      <c r="BA33" s="603"/>
      <c r="BB33" s="603"/>
      <c r="BC33" s="603"/>
      <c r="BD33" s="603"/>
      <c r="BE33" s="603"/>
      <c r="BF33" s="604"/>
      <c r="BG33" s="682">
        <v>99.4</v>
      </c>
      <c r="BH33" s="606"/>
      <c r="BI33" s="606"/>
      <c r="BJ33" s="606"/>
      <c r="BK33" s="606"/>
      <c r="BL33" s="606"/>
      <c r="BM33" s="652">
        <v>97.9</v>
      </c>
      <c r="BN33" s="606"/>
      <c r="BO33" s="606"/>
      <c r="BP33" s="606"/>
      <c r="BQ33" s="669"/>
      <c r="BR33" s="682">
        <v>99.3</v>
      </c>
      <c r="BS33" s="606"/>
      <c r="BT33" s="606"/>
      <c r="BU33" s="606"/>
      <c r="BV33" s="606"/>
      <c r="BW33" s="606"/>
      <c r="BX33" s="652">
        <v>97.9</v>
      </c>
      <c r="BY33" s="606"/>
      <c r="BZ33" s="606"/>
      <c r="CA33" s="606"/>
      <c r="CB33" s="669"/>
      <c r="CD33" s="618" t="s">
        <v>312</v>
      </c>
      <c r="CE33" s="619"/>
      <c r="CF33" s="619"/>
      <c r="CG33" s="619"/>
      <c r="CH33" s="619"/>
      <c r="CI33" s="619"/>
      <c r="CJ33" s="619"/>
      <c r="CK33" s="619"/>
      <c r="CL33" s="619"/>
      <c r="CM33" s="619"/>
      <c r="CN33" s="619"/>
      <c r="CO33" s="619"/>
      <c r="CP33" s="619"/>
      <c r="CQ33" s="620"/>
      <c r="CR33" s="621">
        <v>2846472</v>
      </c>
      <c r="CS33" s="634"/>
      <c r="CT33" s="634"/>
      <c r="CU33" s="634"/>
      <c r="CV33" s="634"/>
      <c r="CW33" s="634"/>
      <c r="CX33" s="634"/>
      <c r="CY33" s="635"/>
      <c r="CZ33" s="624">
        <v>44</v>
      </c>
      <c r="DA33" s="636"/>
      <c r="DB33" s="636"/>
      <c r="DC33" s="637"/>
      <c r="DD33" s="627">
        <v>2236965</v>
      </c>
      <c r="DE33" s="634"/>
      <c r="DF33" s="634"/>
      <c r="DG33" s="634"/>
      <c r="DH33" s="634"/>
      <c r="DI33" s="634"/>
      <c r="DJ33" s="634"/>
      <c r="DK33" s="635"/>
      <c r="DL33" s="627">
        <v>1438619</v>
      </c>
      <c r="DM33" s="634"/>
      <c r="DN33" s="634"/>
      <c r="DO33" s="634"/>
      <c r="DP33" s="634"/>
      <c r="DQ33" s="634"/>
      <c r="DR33" s="634"/>
      <c r="DS33" s="634"/>
      <c r="DT33" s="634"/>
      <c r="DU33" s="634"/>
      <c r="DV33" s="635"/>
      <c r="DW33" s="624">
        <v>35.1</v>
      </c>
      <c r="DX33" s="636"/>
      <c r="DY33" s="636"/>
      <c r="DZ33" s="636"/>
      <c r="EA33" s="636"/>
      <c r="EB33" s="636"/>
      <c r="EC33" s="648"/>
    </row>
    <row r="34" spans="2:133" ht="11.25" customHeight="1" x14ac:dyDescent="0.15">
      <c r="B34" s="618" t="s">
        <v>313</v>
      </c>
      <c r="C34" s="619"/>
      <c r="D34" s="619"/>
      <c r="E34" s="619"/>
      <c r="F34" s="619"/>
      <c r="G34" s="619"/>
      <c r="H34" s="619"/>
      <c r="I34" s="619"/>
      <c r="J34" s="619"/>
      <c r="K34" s="619"/>
      <c r="L34" s="619"/>
      <c r="M34" s="619"/>
      <c r="N34" s="619"/>
      <c r="O34" s="619"/>
      <c r="P34" s="619"/>
      <c r="Q34" s="620"/>
      <c r="R34" s="621">
        <v>33098</v>
      </c>
      <c r="S34" s="622"/>
      <c r="T34" s="622"/>
      <c r="U34" s="622"/>
      <c r="V34" s="622"/>
      <c r="W34" s="622"/>
      <c r="X34" s="622"/>
      <c r="Y34" s="623"/>
      <c r="Z34" s="659">
        <v>0.5</v>
      </c>
      <c r="AA34" s="659"/>
      <c r="AB34" s="659"/>
      <c r="AC34" s="659"/>
      <c r="AD34" s="660" t="s">
        <v>126</v>
      </c>
      <c r="AE34" s="660"/>
      <c r="AF34" s="660"/>
      <c r="AG34" s="660"/>
      <c r="AH34" s="660"/>
      <c r="AI34" s="660"/>
      <c r="AJ34" s="660"/>
      <c r="AK34" s="660"/>
      <c r="AL34" s="624" t="s">
        <v>126</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314</v>
      </c>
      <c r="CE34" s="619"/>
      <c r="CF34" s="619"/>
      <c r="CG34" s="619"/>
      <c r="CH34" s="619"/>
      <c r="CI34" s="619"/>
      <c r="CJ34" s="619"/>
      <c r="CK34" s="619"/>
      <c r="CL34" s="619"/>
      <c r="CM34" s="619"/>
      <c r="CN34" s="619"/>
      <c r="CO34" s="619"/>
      <c r="CP34" s="619"/>
      <c r="CQ34" s="620"/>
      <c r="CR34" s="621">
        <v>1120872</v>
      </c>
      <c r="CS34" s="622"/>
      <c r="CT34" s="622"/>
      <c r="CU34" s="622"/>
      <c r="CV34" s="622"/>
      <c r="CW34" s="622"/>
      <c r="CX34" s="622"/>
      <c r="CY34" s="623"/>
      <c r="CZ34" s="624">
        <v>17.3</v>
      </c>
      <c r="DA34" s="636"/>
      <c r="DB34" s="636"/>
      <c r="DC34" s="637"/>
      <c r="DD34" s="627">
        <v>842841</v>
      </c>
      <c r="DE34" s="622"/>
      <c r="DF34" s="622"/>
      <c r="DG34" s="622"/>
      <c r="DH34" s="622"/>
      <c r="DI34" s="622"/>
      <c r="DJ34" s="622"/>
      <c r="DK34" s="623"/>
      <c r="DL34" s="627">
        <v>673583</v>
      </c>
      <c r="DM34" s="622"/>
      <c r="DN34" s="622"/>
      <c r="DO34" s="622"/>
      <c r="DP34" s="622"/>
      <c r="DQ34" s="622"/>
      <c r="DR34" s="622"/>
      <c r="DS34" s="622"/>
      <c r="DT34" s="622"/>
      <c r="DU34" s="622"/>
      <c r="DV34" s="623"/>
      <c r="DW34" s="624">
        <v>16.5</v>
      </c>
      <c r="DX34" s="636"/>
      <c r="DY34" s="636"/>
      <c r="DZ34" s="636"/>
      <c r="EA34" s="636"/>
      <c r="EB34" s="636"/>
      <c r="EC34" s="648"/>
    </row>
    <row r="35" spans="2:133" ht="11.25" customHeight="1" x14ac:dyDescent="0.15">
      <c r="B35" s="618" t="s">
        <v>315</v>
      </c>
      <c r="C35" s="619"/>
      <c r="D35" s="619"/>
      <c r="E35" s="619"/>
      <c r="F35" s="619"/>
      <c r="G35" s="619"/>
      <c r="H35" s="619"/>
      <c r="I35" s="619"/>
      <c r="J35" s="619"/>
      <c r="K35" s="619"/>
      <c r="L35" s="619"/>
      <c r="M35" s="619"/>
      <c r="N35" s="619"/>
      <c r="O35" s="619"/>
      <c r="P35" s="619"/>
      <c r="Q35" s="620"/>
      <c r="R35" s="621">
        <v>30160</v>
      </c>
      <c r="S35" s="622"/>
      <c r="T35" s="622"/>
      <c r="U35" s="622"/>
      <c r="V35" s="622"/>
      <c r="W35" s="622"/>
      <c r="X35" s="622"/>
      <c r="Y35" s="623"/>
      <c r="Z35" s="659">
        <v>0.5</v>
      </c>
      <c r="AA35" s="659"/>
      <c r="AB35" s="659"/>
      <c r="AC35" s="659"/>
      <c r="AD35" s="660" t="s">
        <v>126</v>
      </c>
      <c r="AE35" s="660"/>
      <c r="AF35" s="660"/>
      <c r="AG35" s="660"/>
      <c r="AH35" s="660"/>
      <c r="AI35" s="660"/>
      <c r="AJ35" s="660"/>
      <c r="AK35" s="660"/>
      <c r="AL35" s="624" t="s">
        <v>126</v>
      </c>
      <c r="AM35" s="625"/>
      <c r="AN35" s="625"/>
      <c r="AO35" s="661"/>
      <c r="AP35" s="222"/>
      <c r="AQ35" s="679" t="s">
        <v>316</v>
      </c>
      <c r="AR35" s="680"/>
      <c r="AS35" s="680"/>
      <c r="AT35" s="680"/>
      <c r="AU35" s="680"/>
      <c r="AV35" s="680"/>
      <c r="AW35" s="680"/>
      <c r="AX35" s="680"/>
      <c r="AY35" s="680"/>
      <c r="AZ35" s="680"/>
      <c r="BA35" s="680"/>
      <c r="BB35" s="680"/>
      <c r="BC35" s="680"/>
      <c r="BD35" s="680"/>
      <c r="BE35" s="680"/>
      <c r="BF35" s="681"/>
      <c r="BG35" s="679" t="s">
        <v>317</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318</v>
      </c>
      <c r="CE35" s="619"/>
      <c r="CF35" s="619"/>
      <c r="CG35" s="619"/>
      <c r="CH35" s="619"/>
      <c r="CI35" s="619"/>
      <c r="CJ35" s="619"/>
      <c r="CK35" s="619"/>
      <c r="CL35" s="619"/>
      <c r="CM35" s="619"/>
      <c r="CN35" s="619"/>
      <c r="CO35" s="619"/>
      <c r="CP35" s="619"/>
      <c r="CQ35" s="620"/>
      <c r="CR35" s="621">
        <v>53429</v>
      </c>
      <c r="CS35" s="634"/>
      <c r="CT35" s="634"/>
      <c r="CU35" s="634"/>
      <c r="CV35" s="634"/>
      <c r="CW35" s="634"/>
      <c r="CX35" s="634"/>
      <c r="CY35" s="635"/>
      <c r="CZ35" s="624">
        <v>0.8</v>
      </c>
      <c r="DA35" s="636"/>
      <c r="DB35" s="636"/>
      <c r="DC35" s="637"/>
      <c r="DD35" s="627">
        <v>41277</v>
      </c>
      <c r="DE35" s="634"/>
      <c r="DF35" s="634"/>
      <c r="DG35" s="634"/>
      <c r="DH35" s="634"/>
      <c r="DI35" s="634"/>
      <c r="DJ35" s="634"/>
      <c r="DK35" s="635"/>
      <c r="DL35" s="627">
        <v>38458</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15">
      <c r="B36" s="618" t="s">
        <v>319</v>
      </c>
      <c r="C36" s="619"/>
      <c r="D36" s="619"/>
      <c r="E36" s="619"/>
      <c r="F36" s="619"/>
      <c r="G36" s="619"/>
      <c r="H36" s="619"/>
      <c r="I36" s="619"/>
      <c r="J36" s="619"/>
      <c r="K36" s="619"/>
      <c r="L36" s="619"/>
      <c r="M36" s="619"/>
      <c r="N36" s="619"/>
      <c r="O36" s="619"/>
      <c r="P36" s="619"/>
      <c r="Q36" s="620"/>
      <c r="R36" s="621">
        <v>163886</v>
      </c>
      <c r="S36" s="622"/>
      <c r="T36" s="622"/>
      <c r="U36" s="622"/>
      <c r="V36" s="622"/>
      <c r="W36" s="622"/>
      <c r="X36" s="622"/>
      <c r="Y36" s="623"/>
      <c r="Z36" s="659">
        <v>2.5</v>
      </c>
      <c r="AA36" s="659"/>
      <c r="AB36" s="659"/>
      <c r="AC36" s="659"/>
      <c r="AD36" s="660" t="s">
        <v>126</v>
      </c>
      <c r="AE36" s="660"/>
      <c r="AF36" s="660"/>
      <c r="AG36" s="660"/>
      <c r="AH36" s="660"/>
      <c r="AI36" s="660"/>
      <c r="AJ36" s="660"/>
      <c r="AK36" s="660"/>
      <c r="AL36" s="624" t="s">
        <v>126</v>
      </c>
      <c r="AM36" s="625"/>
      <c r="AN36" s="625"/>
      <c r="AO36" s="661"/>
      <c r="AP36" s="222"/>
      <c r="AQ36" s="670" t="s">
        <v>320</v>
      </c>
      <c r="AR36" s="671"/>
      <c r="AS36" s="671"/>
      <c r="AT36" s="671"/>
      <c r="AU36" s="671"/>
      <c r="AV36" s="671"/>
      <c r="AW36" s="671"/>
      <c r="AX36" s="671"/>
      <c r="AY36" s="672"/>
      <c r="AZ36" s="673">
        <v>993476</v>
      </c>
      <c r="BA36" s="674"/>
      <c r="BB36" s="674"/>
      <c r="BC36" s="674"/>
      <c r="BD36" s="674"/>
      <c r="BE36" s="674"/>
      <c r="BF36" s="675"/>
      <c r="BG36" s="676" t="s">
        <v>321</v>
      </c>
      <c r="BH36" s="677"/>
      <c r="BI36" s="677"/>
      <c r="BJ36" s="677"/>
      <c r="BK36" s="677"/>
      <c r="BL36" s="677"/>
      <c r="BM36" s="677"/>
      <c r="BN36" s="677"/>
      <c r="BO36" s="677"/>
      <c r="BP36" s="677"/>
      <c r="BQ36" s="677"/>
      <c r="BR36" s="677"/>
      <c r="BS36" s="677"/>
      <c r="BT36" s="677"/>
      <c r="BU36" s="678"/>
      <c r="BV36" s="673">
        <v>14903</v>
      </c>
      <c r="BW36" s="674"/>
      <c r="BX36" s="674"/>
      <c r="BY36" s="674"/>
      <c r="BZ36" s="674"/>
      <c r="CA36" s="674"/>
      <c r="CB36" s="675"/>
      <c r="CD36" s="618" t="s">
        <v>322</v>
      </c>
      <c r="CE36" s="619"/>
      <c r="CF36" s="619"/>
      <c r="CG36" s="619"/>
      <c r="CH36" s="619"/>
      <c r="CI36" s="619"/>
      <c r="CJ36" s="619"/>
      <c r="CK36" s="619"/>
      <c r="CL36" s="619"/>
      <c r="CM36" s="619"/>
      <c r="CN36" s="619"/>
      <c r="CO36" s="619"/>
      <c r="CP36" s="619"/>
      <c r="CQ36" s="620"/>
      <c r="CR36" s="621">
        <v>579180</v>
      </c>
      <c r="CS36" s="622"/>
      <c r="CT36" s="622"/>
      <c r="CU36" s="622"/>
      <c r="CV36" s="622"/>
      <c r="CW36" s="622"/>
      <c r="CX36" s="622"/>
      <c r="CY36" s="623"/>
      <c r="CZ36" s="624">
        <v>9</v>
      </c>
      <c r="DA36" s="636"/>
      <c r="DB36" s="636"/>
      <c r="DC36" s="637"/>
      <c r="DD36" s="627">
        <v>331030</v>
      </c>
      <c r="DE36" s="622"/>
      <c r="DF36" s="622"/>
      <c r="DG36" s="622"/>
      <c r="DH36" s="622"/>
      <c r="DI36" s="622"/>
      <c r="DJ36" s="622"/>
      <c r="DK36" s="623"/>
      <c r="DL36" s="627">
        <v>125943</v>
      </c>
      <c r="DM36" s="622"/>
      <c r="DN36" s="622"/>
      <c r="DO36" s="622"/>
      <c r="DP36" s="622"/>
      <c r="DQ36" s="622"/>
      <c r="DR36" s="622"/>
      <c r="DS36" s="622"/>
      <c r="DT36" s="622"/>
      <c r="DU36" s="622"/>
      <c r="DV36" s="623"/>
      <c r="DW36" s="624">
        <v>3.1</v>
      </c>
      <c r="DX36" s="636"/>
      <c r="DY36" s="636"/>
      <c r="DZ36" s="636"/>
      <c r="EA36" s="636"/>
      <c r="EB36" s="636"/>
      <c r="EC36" s="648"/>
    </row>
    <row r="37" spans="2:133" ht="11.25" customHeight="1" x14ac:dyDescent="0.15">
      <c r="B37" s="618" t="s">
        <v>323</v>
      </c>
      <c r="C37" s="619"/>
      <c r="D37" s="619"/>
      <c r="E37" s="619"/>
      <c r="F37" s="619"/>
      <c r="G37" s="619"/>
      <c r="H37" s="619"/>
      <c r="I37" s="619"/>
      <c r="J37" s="619"/>
      <c r="K37" s="619"/>
      <c r="L37" s="619"/>
      <c r="M37" s="619"/>
      <c r="N37" s="619"/>
      <c r="O37" s="619"/>
      <c r="P37" s="619"/>
      <c r="Q37" s="620"/>
      <c r="R37" s="621">
        <v>175365</v>
      </c>
      <c r="S37" s="622"/>
      <c r="T37" s="622"/>
      <c r="U37" s="622"/>
      <c r="V37" s="622"/>
      <c r="W37" s="622"/>
      <c r="X37" s="622"/>
      <c r="Y37" s="623"/>
      <c r="Z37" s="659">
        <v>2.7</v>
      </c>
      <c r="AA37" s="659"/>
      <c r="AB37" s="659"/>
      <c r="AC37" s="659"/>
      <c r="AD37" s="660">
        <v>2930</v>
      </c>
      <c r="AE37" s="660"/>
      <c r="AF37" s="660"/>
      <c r="AG37" s="660"/>
      <c r="AH37" s="660"/>
      <c r="AI37" s="660"/>
      <c r="AJ37" s="660"/>
      <c r="AK37" s="660"/>
      <c r="AL37" s="624">
        <v>0.1</v>
      </c>
      <c r="AM37" s="625"/>
      <c r="AN37" s="625"/>
      <c r="AO37" s="661"/>
      <c r="AQ37" s="654" t="s">
        <v>324</v>
      </c>
      <c r="AR37" s="655"/>
      <c r="AS37" s="655"/>
      <c r="AT37" s="655"/>
      <c r="AU37" s="655"/>
      <c r="AV37" s="655"/>
      <c r="AW37" s="655"/>
      <c r="AX37" s="655"/>
      <c r="AY37" s="656"/>
      <c r="AZ37" s="621">
        <v>304200</v>
      </c>
      <c r="BA37" s="622"/>
      <c r="BB37" s="622"/>
      <c r="BC37" s="622"/>
      <c r="BD37" s="634"/>
      <c r="BE37" s="634"/>
      <c r="BF37" s="657"/>
      <c r="BG37" s="618" t="s">
        <v>325</v>
      </c>
      <c r="BH37" s="619"/>
      <c r="BI37" s="619"/>
      <c r="BJ37" s="619"/>
      <c r="BK37" s="619"/>
      <c r="BL37" s="619"/>
      <c r="BM37" s="619"/>
      <c r="BN37" s="619"/>
      <c r="BO37" s="619"/>
      <c r="BP37" s="619"/>
      <c r="BQ37" s="619"/>
      <c r="BR37" s="619"/>
      <c r="BS37" s="619"/>
      <c r="BT37" s="619"/>
      <c r="BU37" s="620"/>
      <c r="BV37" s="621">
        <v>-25528</v>
      </c>
      <c r="BW37" s="622"/>
      <c r="BX37" s="622"/>
      <c r="BY37" s="622"/>
      <c r="BZ37" s="622"/>
      <c r="CA37" s="622"/>
      <c r="CB37" s="658"/>
      <c r="CD37" s="618" t="s">
        <v>326</v>
      </c>
      <c r="CE37" s="619"/>
      <c r="CF37" s="619"/>
      <c r="CG37" s="619"/>
      <c r="CH37" s="619"/>
      <c r="CI37" s="619"/>
      <c r="CJ37" s="619"/>
      <c r="CK37" s="619"/>
      <c r="CL37" s="619"/>
      <c r="CM37" s="619"/>
      <c r="CN37" s="619"/>
      <c r="CO37" s="619"/>
      <c r="CP37" s="619"/>
      <c r="CQ37" s="620"/>
      <c r="CR37" s="621">
        <v>10339</v>
      </c>
      <c r="CS37" s="634"/>
      <c r="CT37" s="634"/>
      <c r="CU37" s="634"/>
      <c r="CV37" s="634"/>
      <c r="CW37" s="634"/>
      <c r="CX37" s="634"/>
      <c r="CY37" s="635"/>
      <c r="CZ37" s="624">
        <v>0.2</v>
      </c>
      <c r="DA37" s="636"/>
      <c r="DB37" s="636"/>
      <c r="DC37" s="637"/>
      <c r="DD37" s="627">
        <v>10339</v>
      </c>
      <c r="DE37" s="634"/>
      <c r="DF37" s="634"/>
      <c r="DG37" s="634"/>
      <c r="DH37" s="634"/>
      <c r="DI37" s="634"/>
      <c r="DJ37" s="634"/>
      <c r="DK37" s="635"/>
      <c r="DL37" s="627">
        <v>10339</v>
      </c>
      <c r="DM37" s="634"/>
      <c r="DN37" s="634"/>
      <c r="DO37" s="634"/>
      <c r="DP37" s="634"/>
      <c r="DQ37" s="634"/>
      <c r="DR37" s="634"/>
      <c r="DS37" s="634"/>
      <c r="DT37" s="634"/>
      <c r="DU37" s="634"/>
      <c r="DV37" s="635"/>
      <c r="DW37" s="624">
        <v>0.3</v>
      </c>
      <c r="DX37" s="636"/>
      <c r="DY37" s="636"/>
      <c r="DZ37" s="636"/>
      <c r="EA37" s="636"/>
      <c r="EB37" s="636"/>
      <c r="EC37" s="648"/>
    </row>
    <row r="38" spans="2:133" ht="11.25" customHeight="1" x14ac:dyDescent="0.15">
      <c r="B38" s="618" t="s">
        <v>327</v>
      </c>
      <c r="C38" s="619"/>
      <c r="D38" s="619"/>
      <c r="E38" s="619"/>
      <c r="F38" s="619"/>
      <c r="G38" s="619"/>
      <c r="H38" s="619"/>
      <c r="I38" s="619"/>
      <c r="J38" s="619"/>
      <c r="K38" s="619"/>
      <c r="L38" s="619"/>
      <c r="M38" s="619"/>
      <c r="N38" s="619"/>
      <c r="O38" s="619"/>
      <c r="P38" s="619"/>
      <c r="Q38" s="620"/>
      <c r="R38" s="621">
        <v>372400</v>
      </c>
      <c r="S38" s="622"/>
      <c r="T38" s="622"/>
      <c r="U38" s="622"/>
      <c r="V38" s="622"/>
      <c r="W38" s="622"/>
      <c r="X38" s="622"/>
      <c r="Y38" s="623"/>
      <c r="Z38" s="659">
        <v>5.6</v>
      </c>
      <c r="AA38" s="659"/>
      <c r="AB38" s="659"/>
      <c r="AC38" s="659"/>
      <c r="AD38" s="660" t="s">
        <v>126</v>
      </c>
      <c r="AE38" s="660"/>
      <c r="AF38" s="660"/>
      <c r="AG38" s="660"/>
      <c r="AH38" s="660"/>
      <c r="AI38" s="660"/>
      <c r="AJ38" s="660"/>
      <c r="AK38" s="660"/>
      <c r="AL38" s="624" t="s">
        <v>126</v>
      </c>
      <c r="AM38" s="625"/>
      <c r="AN38" s="625"/>
      <c r="AO38" s="661"/>
      <c r="AQ38" s="654" t="s">
        <v>328</v>
      </c>
      <c r="AR38" s="655"/>
      <c r="AS38" s="655"/>
      <c r="AT38" s="655"/>
      <c r="AU38" s="655"/>
      <c r="AV38" s="655"/>
      <c r="AW38" s="655"/>
      <c r="AX38" s="655"/>
      <c r="AY38" s="656"/>
      <c r="AZ38" s="621">
        <v>117000</v>
      </c>
      <c r="BA38" s="622"/>
      <c r="BB38" s="622"/>
      <c r="BC38" s="622"/>
      <c r="BD38" s="634"/>
      <c r="BE38" s="634"/>
      <c r="BF38" s="657"/>
      <c r="BG38" s="618" t="s">
        <v>329</v>
      </c>
      <c r="BH38" s="619"/>
      <c r="BI38" s="619"/>
      <c r="BJ38" s="619"/>
      <c r="BK38" s="619"/>
      <c r="BL38" s="619"/>
      <c r="BM38" s="619"/>
      <c r="BN38" s="619"/>
      <c r="BO38" s="619"/>
      <c r="BP38" s="619"/>
      <c r="BQ38" s="619"/>
      <c r="BR38" s="619"/>
      <c r="BS38" s="619"/>
      <c r="BT38" s="619"/>
      <c r="BU38" s="620"/>
      <c r="BV38" s="621">
        <v>1079</v>
      </c>
      <c r="BW38" s="622"/>
      <c r="BX38" s="622"/>
      <c r="BY38" s="622"/>
      <c r="BZ38" s="622"/>
      <c r="CA38" s="622"/>
      <c r="CB38" s="658"/>
      <c r="CD38" s="618" t="s">
        <v>330</v>
      </c>
      <c r="CE38" s="619"/>
      <c r="CF38" s="619"/>
      <c r="CG38" s="619"/>
      <c r="CH38" s="619"/>
      <c r="CI38" s="619"/>
      <c r="CJ38" s="619"/>
      <c r="CK38" s="619"/>
      <c r="CL38" s="619"/>
      <c r="CM38" s="619"/>
      <c r="CN38" s="619"/>
      <c r="CO38" s="619"/>
      <c r="CP38" s="619"/>
      <c r="CQ38" s="620"/>
      <c r="CR38" s="621">
        <v>991876</v>
      </c>
      <c r="CS38" s="622"/>
      <c r="CT38" s="622"/>
      <c r="CU38" s="622"/>
      <c r="CV38" s="622"/>
      <c r="CW38" s="622"/>
      <c r="CX38" s="622"/>
      <c r="CY38" s="623"/>
      <c r="CZ38" s="624">
        <v>15.3</v>
      </c>
      <c r="DA38" s="636"/>
      <c r="DB38" s="636"/>
      <c r="DC38" s="637"/>
      <c r="DD38" s="627">
        <v>921101</v>
      </c>
      <c r="DE38" s="622"/>
      <c r="DF38" s="622"/>
      <c r="DG38" s="622"/>
      <c r="DH38" s="622"/>
      <c r="DI38" s="622"/>
      <c r="DJ38" s="622"/>
      <c r="DK38" s="623"/>
      <c r="DL38" s="627">
        <v>600635</v>
      </c>
      <c r="DM38" s="622"/>
      <c r="DN38" s="622"/>
      <c r="DO38" s="622"/>
      <c r="DP38" s="622"/>
      <c r="DQ38" s="622"/>
      <c r="DR38" s="622"/>
      <c r="DS38" s="622"/>
      <c r="DT38" s="622"/>
      <c r="DU38" s="622"/>
      <c r="DV38" s="623"/>
      <c r="DW38" s="624">
        <v>14.7</v>
      </c>
      <c r="DX38" s="636"/>
      <c r="DY38" s="636"/>
      <c r="DZ38" s="636"/>
      <c r="EA38" s="636"/>
      <c r="EB38" s="636"/>
      <c r="EC38" s="648"/>
    </row>
    <row r="39" spans="2:133" ht="11.25" customHeight="1" x14ac:dyDescent="0.15">
      <c r="B39" s="618" t="s">
        <v>331</v>
      </c>
      <c r="C39" s="619"/>
      <c r="D39" s="619"/>
      <c r="E39" s="619"/>
      <c r="F39" s="619"/>
      <c r="G39" s="619"/>
      <c r="H39" s="619"/>
      <c r="I39" s="619"/>
      <c r="J39" s="619"/>
      <c r="K39" s="619"/>
      <c r="L39" s="619"/>
      <c r="M39" s="619"/>
      <c r="N39" s="619"/>
      <c r="O39" s="619"/>
      <c r="P39" s="619"/>
      <c r="Q39" s="620"/>
      <c r="R39" s="621" t="s">
        <v>126</v>
      </c>
      <c r="S39" s="622"/>
      <c r="T39" s="622"/>
      <c r="U39" s="622"/>
      <c r="V39" s="622"/>
      <c r="W39" s="622"/>
      <c r="X39" s="622"/>
      <c r="Y39" s="623"/>
      <c r="Z39" s="659" t="s">
        <v>126</v>
      </c>
      <c r="AA39" s="659"/>
      <c r="AB39" s="659"/>
      <c r="AC39" s="659"/>
      <c r="AD39" s="660" t="s">
        <v>126</v>
      </c>
      <c r="AE39" s="660"/>
      <c r="AF39" s="660"/>
      <c r="AG39" s="660"/>
      <c r="AH39" s="660"/>
      <c r="AI39" s="660"/>
      <c r="AJ39" s="660"/>
      <c r="AK39" s="660"/>
      <c r="AL39" s="624" t="s">
        <v>126</v>
      </c>
      <c r="AM39" s="625"/>
      <c r="AN39" s="625"/>
      <c r="AO39" s="661"/>
      <c r="AQ39" s="654" t="s">
        <v>332</v>
      </c>
      <c r="AR39" s="655"/>
      <c r="AS39" s="655"/>
      <c r="AT39" s="655"/>
      <c r="AU39" s="655"/>
      <c r="AV39" s="655"/>
      <c r="AW39" s="655"/>
      <c r="AX39" s="655"/>
      <c r="AY39" s="656"/>
      <c r="AZ39" s="621">
        <v>55000</v>
      </c>
      <c r="BA39" s="622"/>
      <c r="BB39" s="622"/>
      <c r="BC39" s="622"/>
      <c r="BD39" s="634"/>
      <c r="BE39" s="634"/>
      <c r="BF39" s="657"/>
      <c r="BG39" s="618" t="s">
        <v>333</v>
      </c>
      <c r="BH39" s="619"/>
      <c r="BI39" s="619"/>
      <c r="BJ39" s="619"/>
      <c r="BK39" s="619"/>
      <c r="BL39" s="619"/>
      <c r="BM39" s="619"/>
      <c r="BN39" s="619"/>
      <c r="BO39" s="619"/>
      <c r="BP39" s="619"/>
      <c r="BQ39" s="619"/>
      <c r="BR39" s="619"/>
      <c r="BS39" s="619"/>
      <c r="BT39" s="619"/>
      <c r="BU39" s="620"/>
      <c r="BV39" s="621">
        <v>1533</v>
      </c>
      <c r="BW39" s="622"/>
      <c r="BX39" s="622"/>
      <c r="BY39" s="622"/>
      <c r="BZ39" s="622"/>
      <c r="CA39" s="622"/>
      <c r="CB39" s="658"/>
      <c r="CD39" s="618" t="s">
        <v>334</v>
      </c>
      <c r="CE39" s="619"/>
      <c r="CF39" s="619"/>
      <c r="CG39" s="619"/>
      <c r="CH39" s="619"/>
      <c r="CI39" s="619"/>
      <c r="CJ39" s="619"/>
      <c r="CK39" s="619"/>
      <c r="CL39" s="619"/>
      <c r="CM39" s="619"/>
      <c r="CN39" s="619"/>
      <c r="CO39" s="619"/>
      <c r="CP39" s="619"/>
      <c r="CQ39" s="620"/>
      <c r="CR39" s="621">
        <v>101115</v>
      </c>
      <c r="CS39" s="634"/>
      <c r="CT39" s="634"/>
      <c r="CU39" s="634"/>
      <c r="CV39" s="634"/>
      <c r="CW39" s="634"/>
      <c r="CX39" s="634"/>
      <c r="CY39" s="635"/>
      <c r="CZ39" s="624">
        <v>1.6</v>
      </c>
      <c r="DA39" s="636"/>
      <c r="DB39" s="636"/>
      <c r="DC39" s="637"/>
      <c r="DD39" s="627">
        <v>100716</v>
      </c>
      <c r="DE39" s="634"/>
      <c r="DF39" s="634"/>
      <c r="DG39" s="634"/>
      <c r="DH39" s="634"/>
      <c r="DI39" s="634"/>
      <c r="DJ39" s="634"/>
      <c r="DK39" s="635"/>
      <c r="DL39" s="627" t="s">
        <v>126</v>
      </c>
      <c r="DM39" s="634"/>
      <c r="DN39" s="634"/>
      <c r="DO39" s="634"/>
      <c r="DP39" s="634"/>
      <c r="DQ39" s="634"/>
      <c r="DR39" s="634"/>
      <c r="DS39" s="634"/>
      <c r="DT39" s="634"/>
      <c r="DU39" s="634"/>
      <c r="DV39" s="635"/>
      <c r="DW39" s="624" t="s">
        <v>126</v>
      </c>
      <c r="DX39" s="636"/>
      <c r="DY39" s="636"/>
      <c r="DZ39" s="636"/>
      <c r="EA39" s="636"/>
      <c r="EB39" s="636"/>
      <c r="EC39" s="648"/>
    </row>
    <row r="40" spans="2:133" ht="11.25" customHeight="1" x14ac:dyDescent="0.15">
      <c r="B40" s="618" t="s">
        <v>335</v>
      </c>
      <c r="C40" s="619"/>
      <c r="D40" s="619"/>
      <c r="E40" s="619"/>
      <c r="F40" s="619"/>
      <c r="G40" s="619"/>
      <c r="H40" s="619"/>
      <c r="I40" s="619"/>
      <c r="J40" s="619"/>
      <c r="K40" s="619"/>
      <c r="L40" s="619"/>
      <c r="M40" s="619"/>
      <c r="N40" s="619"/>
      <c r="O40" s="619"/>
      <c r="P40" s="619"/>
      <c r="Q40" s="620"/>
      <c r="R40" s="621">
        <v>32800</v>
      </c>
      <c r="S40" s="622"/>
      <c r="T40" s="622"/>
      <c r="U40" s="622"/>
      <c r="V40" s="622"/>
      <c r="W40" s="622"/>
      <c r="X40" s="622"/>
      <c r="Y40" s="623"/>
      <c r="Z40" s="659">
        <v>0.5</v>
      </c>
      <c r="AA40" s="659"/>
      <c r="AB40" s="659"/>
      <c r="AC40" s="659"/>
      <c r="AD40" s="660" t="s">
        <v>126</v>
      </c>
      <c r="AE40" s="660"/>
      <c r="AF40" s="660"/>
      <c r="AG40" s="660"/>
      <c r="AH40" s="660"/>
      <c r="AI40" s="660"/>
      <c r="AJ40" s="660"/>
      <c r="AK40" s="660"/>
      <c r="AL40" s="624" t="s">
        <v>126</v>
      </c>
      <c r="AM40" s="625"/>
      <c r="AN40" s="625"/>
      <c r="AO40" s="661"/>
      <c r="AQ40" s="654" t="s">
        <v>336</v>
      </c>
      <c r="AR40" s="655"/>
      <c r="AS40" s="655"/>
      <c r="AT40" s="655"/>
      <c r="AU40" s="655"/>
      <c r="AV40" s="655"/>
      <c r="AW40" s="655"/>
      <c r="AX40" s="655"/>
      <c r="AY40" s="656"/>
      <c r="AZ40" s="621">
        <v>43700</v>
      </c>
      <c r="BA40" s="622"/>
      <c r="BB40" s="622"/>
      <c r="BC40" s="622"/>
      <c r="BD40" s="634"/>
      <c r="BE40" s="634"/>
      <c r="BF40" s="657"/>
      <c r="BG40" s="662" t="s">
        <v>337</v>
      </c>
      <c r="BH40" s="663"/>
      <c r="BI40" s="663"/>
      <c r="BJ40" s="663"/>
      <c r="BK40" s="663"/>
      <c r="BL40" s="223"/>
      <c r="BM40" s="619" t="s">
        <v>338</v>
      </c>
      <c r="BN40" s="619"/>
      <c r="BO40" s="619"/>
      <c r="BP40" s="619"/>
      <c r="BQ40" s="619"/>
      <c r="BR40" s="619"/>
      <c r="BS40" s="619"/>
      <c r="BT40" s="619"/>
      <c r="BU40" s="620"/>
      <c r="BV40" s="621">
        <v>90</v>
      </c>
      <c r="BW40" s="622"/>
      <c r="BX40" s="622"/>
      <c r="BY40" s="622"/>
      <c r="BZ40" s="622"/>
      <c r="CA40" s="622"/>
      <c r="CB40" s="658"/>
      <c r="CD40" s="618" t="s">
        <v>339</v>
      </c>
      <c r="CE40" s="619"/>
      <c r="CF40" s="619"/>
      <c r="CG40" s="619"/>
      <c r="CH40" s="619"/>
      <c r="CI40" s="619"/>
      <c r="CJ40" s="619"/>
      <c r="CK40" s="619"/>
      <c r="CL40" s="619"/>
      <c r="CM40" s="619"/>
      <c r="CN40" s="619"/>
      <c r="CO40" s="619"/>
      <c r="CP40" s="619"/>
      <c r="CQ40" s="620"/>
      <c r="CR40" s="621" t="s">
        <v>126</v>
      </c>
      <c r="CS40" s="622"/>
      <c r="CT40" s="622"/>
      <c r="CU40" s="622"/>
      <c r="CV40" s="622"/>
      <c r="CW40" s="622"/>
      <c r="CX40" s="622"/>
      <c r="CY40" s="623"/>
      <c r="CZ40" s="624" t="s">
        <v>126</v>
      </c>
      <c r="DA40" s="636"/>
      <c r="DB40" s="636"/>
      <c r="DC40" s="637"/>
      <c r="DD40" s="627" t="s">
        <v>126</v>
      </c>
      <c r="DE40" s="622"/>
      <c r="DF40" s="622"/>
      <c r="DG40" s="622"/>
      <c r="DH40" s="622"/>
      <c r="DI40" s="622"/>
      <c r="DJ40" s="622"/>
      <c r="DK40" s="623"/>
      <c r="DL40" s="627" t="s">
        <v>126</v>
      </c>
      <c r="DM40" s="622"/>
      <c r="DN40" s="622"/>
      <c r="DO40" s="622"/>
      <c r="DP40" s="622"/>
      <c r="DQ40" s="622"/>
      <c r="DR40" s="622"/>
      <c r="DS40" s="622"/>
      <c r="DT40" s="622"/>
      <c r="DU40" s="622"/>
      <c r="DV40" s="623"/>
      <c r="DW40" s="624" t="s">
        <v>126</v>
      </c>
      <c r="DX40" s="636"/>
      <c r="DY40" s="636"/>
      <c r="DZ40" s="636"/>
      <c r="EA40" s="636"/>
      <c r="EB40" s="636"/>
      <c r="EC40" s="648"/>
    </row>
    <row r="41" spans="2:133" ht="11.25" customHeight="1" x14ac:dyDescent="0.15">
      <c r="B41" s="602" t="s">
        <v>340</v>
      </c>
      <c r="C41" s="603"/>
      <c r="D41" s="603"/>
      <c r="E41" s="603"/>
      <c r="F41" s="603"/>
      <c r="G41" s="603"/>
      <c r="H41" s="603"/>
      <c r="I41" s="603"/>
      <c r="J41" s="603"/>
      <c r="K41" s="603"/>
      <c r="L41" s="603"/>
      <c r="M41" s="603"/>
      <c r="N41" s="603"/>
      <c r="O41" s="603"/>
      <c r="P41" s="603"/>
      <c r="Q41" s="604"/>
      <c r="R41" s="605">
        <v>6614693</v>
      </c>
      <c r="S41" s="646"/>
      <c r="T41" s="646"/>
      <c r="U41" s="646"/>
      <c r="V41" s="646"/>
      <c r="W41" s="646"/>
      <c r="X41" s="646"/>
      <c r="Y41" s="649"/>
      <c r="Z41" s="650">
        <v>100</v>
      </c>
      <c r="AA41" s="650"/>
      <c r="AB41" s="650"/>
      <c r="AC41" s="650"/>
      <c r="AD41" s="651">
        <v>4061072</v>
      </c>
      <c r="AE41" s="651"/>
      <c r="AF41" s="651"/>
      <c r="AG41" s="651"/>
      <c r="AH41" s="651"/>
      <c r="AI41" s="651"/>
      <c r="AJ41" s="651"/>
      <c r="AK41" s="651"/>
      <c r="AL41" s="608">
        <v>100</v>
      </c>
      <c r="AM41" s="652"/>
      <c r="AN41" s="652"/>
      <c r="AO41" s="653"/>
      <c r="AQ41" s="654" t="s">
        <v>341</v>
      </c>
      <c r="AR41" s="655"/>
      <c r="AS41" s="655"/>
      <c r="AT41" s="655"/>
      <c r="AU41" s="655"/>
      <c r="AV41" s="655"/>
      <c r="AW41" s="655"/>
      <c r="AX41" s="655"/>
      <c r="AY41" s="656"/>
      <c r="AZ41" s="621">
        <v>139937</v>
      </c>
      <c r="BA41" s="622"/>
      <c r="BB41" s="622"/>
      <c r="BC41" s="622"/>
      <c r="BD41" s="634"/>
      <c r="BE41" s="634"/>
      <c r="BF41" s="657"/>
      <c r="BG41" s="662"/>
      <c r="BH41" s="663"/>
      <c r="BI41" s="663"/>
      <c r="BJ41" s="663"/>
      <c r="BK41" s="663"/>
      <c r="BL41" s="223"/>
      <c r="BM41" s="619" t="s">
        <v>342</v>
      </c>
      <c r="BN41" s="619"/>
      <c r="BO41" s="619"/>
      <c r="BP41" s="619"/>
      <c r="BQ41" s="619"/>
      <c r="BR41" s="619"/>
      <c r="BS41" s="619"/>
      <c r="BT41" s="619"/>
      <c r="BU41" s="620"/>
      <c r="BV41" s="621" t="s">
        <v>126</v>
      </c>
      <c r="BW41" s="622"/>
      <c r="BX41" s="622"/>
      <c r="BY41" s="622"/>
      <c r="BZ41" s="622"/>
      <c r="CA41" s="622"/>
      <c r="CB41" s="658"/>
      <c r="CD41" s="618" t="s">
        <v>343</v>
      </c>
      <c r="CE41" s="619"/>
      <c r="CF41" s="619"/>
      <c r="CG41" s="619"/>
      <c r="CH41" s="619"/>
      <c r="CI41" s="619"/>
      <c r="CJ41" s="619"/>
      <c r="CK41" s="619"/>
      <c r="CL41" s="619"/>
      <c r="CM41" s="619"/>
      <c r="CN41" s="619"/>
      <c r="CO41" s="619"/>
      <c r="CP41" s="619"/>
      <c r="CQ41" s="620"/>
      <c r="CR41" s="621" t="s">
        <v>126</v>
      </c>
      <c r="CS41" s="634"/>
      <c r="CT41" s="634"/>
      <c r="CU41" s="634"/>
      <c r="CV41" s="634"/>
      <c r="CW41" s="634"/>
      <c r="CX41" s="634"/>
      <c r="CY41" s="635"/>
      <c r="CZ41" s="624" t="s">
        <v>126</v>
      </c>
      <c r="DA41" s="636"/>
      <c r="DB41" s="636"/>
      <c r="DC41" s="637"/>
      <c r="DD41" s="627" t="s">
        <v>126</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344</v>
      </c>
      <c r="AR42" s="667"/>
      <c r="AS42" s="667"/>
      <c r="AT42" s="667"/>
      <c r="AU42" s="667"/>
      <c r="AV42" s="667"/>
      <c r="AW42" s="667"/>
      <c r="AX42" s="667"/>
      <c r="AY42" s="668"/>
      <c r="AZ42" s="605">
        <v>333639</v>
      </c>
      <c r="BA42" s="646"/>
      <c r="BB42" s="646"/>
      <c r="BC42" s="646"/>
      <c r="BD42" s="606"/>
      <c r="BE42" s="606"/>
      <c r="BF42" s="669"/>
      <c r="BG42" s="664"/>
      <c r="BH42" s="665"/>
      <c r="BI42" s="665"/>
      <c r="BJ42" s="665"/>
      <c r="BK42" s="665"/>
      <c r="BL42" s="224"/>
      <c r="BM42" s="603" t="s">
        <v>345</v>
      </c>
      <c r="BN42" s="603"/>
      <c r="BO42" s="603"/>
      <c r="BP42" s="603"/>
      <c r="BQ42" s="603"/>
      <c r="BR42" s="603"/>
      <c r="BS42" s="603"/>
      <c r="BT42" s="603"/>
      <c r="BU42" s="604"/>
      <c r="BV42" s="605">
        <v>416</v>
      </c>
      <c r="BW42" s="646"/>
      <c r="BX42" s="646"/>
      <c r="BY42" s="646"/>
      <c r="BZ42" s="646"/>
      <c r="CA42" s="646"/>
      <c r="CB42" s="647"/>
      <c r="CD42" s="618" t="s">
        <v>346</v>
      </c>
      <c r="CE42" s="619"/>
      <c r="CF42" s="619"/>
      <c r="CG42" s="619"/>
      <c r="CH42" s="619"/>
      <c r="CI42" s="619"/>
      <c r="CJ42" s="619"/>
      <c r="CK42" s="619"/>
      <c r="CL42" s="619"/>
      <c r="CM42" s="619"/>
      <c r="CN42" s="619"/>
      <c r="CO42" s="619"/>
      <c r="CP42" s="619"/>
      <c r="CQ42" s="620"/>
      <c r="CR42" s="621">
        <v>841503</v>
      </c>
      <c r="CS42" s="634"/>
      <c r="CT42" s="634"/>
      <c r="CU42" s="634"/>
      <c r="CV42" s="634"/>
      <c r="CW42" s="634"/>
      <c r="CX42" s="634"/>
      <c r="CY42" s="635"/>
      <c r="CZ42" s="624">
        <v>13</v>
      </c>
      <c r="DA42" s="636"/>
      <c r="DB42" s="636"/>
      <c r="DC42" s="637"/>
      <c r="DD42" s="627">
        <v>285978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7" t="s">
        <v>347</v>
      </c>
      <c r="CD43" s="618" t="s">
        <v>348</v>
      </c>
      <c r="CE43" s="619"/>
      <c r="CF43" s="619"/>
      <c r="CG43" s="619"/>
      <c r="CH43" s="619"/>
      <c r="CI43" s="619"/>
      <c r="CJ43" s="619"/>
      <c r="CK43" s="619"/>
      <c r="CL43" s="619"/>
      <c r="CM43" s="619"/>
      <c r="CN43" s="619"/>
      <c r="CO43" s="619"/>
      <c r="CP43" s="619"/>
      <c r="CQ43" s="620"/>
      <c r="CR43" s="621">
        <v>79832</v>
      </c>
      <c r="CS43" s="634"/>
      <c r="CT43" s="634"/>
      <c r="CU43" s="634"/>
      <c r="CV43" s="634"/>
      <c r="CW43" s="634"/>
      <c r="CX43" s="634"/>
      <c r="CY43" s="635"/>
      <c r="CZ43" s="624">
        <v>1.2</v>
      </c>
      <c r="DA43" s="636"/>
      <c r="DB43" s="636"/>
      <c r="DC43" s="637"/>
      <c r="DD43" s="627">
        <v>79832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349</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297</v>
      </c>
      <c r="CE44" s="641"/>
      <c r="CF44" s="618" t="s">
        <v>350</v>
      </c>
      <c r="CG44" s="619"/>
      <c r="CH44" s="619"/>
      <c r="CI44" s="619"/>
      <c r="CJ44" s="619"/>
      <c r="CK44" s="619"/>
      <c r="CL44" s="619"/>
      <c r="CM44" s="619"/>
      <c r="CN44" s="619"/>
      <c r="CO44" s="619"/>
      <c r="CP44" s="619"/>
      <c r="CQ44" s="620"/>
      <c r="CR44" s="621">
        <v>841503</v>
      </c>
      <c r="CS44" s="622"/>
      <c r="CT44" s="622"/>
      <c r="CU44" s="622"/>
      <c r="CV44" s="622"/>
      <c r="CW44" s="622"/>
      <c r="CX44" s="622"/>
      <c r="CY44" s="623"/>
      <c r="CZ44" s="624">
        <v>13</v>
      </c>
      <c r="DA44" s="625"/>
      <c r="DB44" s="625"/>
      <c r="DC44" s="626"/>
      <c r="DD44" s="627">
        <v>285978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351</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352</v>
      </c>
      <c r="CG45" s="619"/>
      <c r="CH45" s="619"/>
      <c r="CI45" s="619"/>
      <c r="CJ45" s="619"/>
      <c r="CK45" s="619"/>
      <c r="CL45" s="619"/>
      <c r="CM45" s="619"/>
      <c r="CN45" s="619"/>
      <c r="CO45" s="619"/>
      <c r="CP45" s="619"/>
      <c r="CQ45" s="620"/>
      <c r="CR45" s="621">
        <v>407415</v>
      </c>
      <c r="CS45" s="634"/>
      <c r="CT45" s="634"/>
      <c r="CU45" s="634"/>
      <c r="CV45" s="634"/>
      <c r="CW45" s="634"/>
      <c r="CX45" s="634"/>
      <c r="CY45" s="635"/>
      <c r="CZ45" s="624">
        <v>6.3</v>
      </c>
      <c r="DA45" s="636"/>
      <c r="DB45" s="636"/>
      <c r="DC45" s="637"/>
      <c r="DD45" s="627">
        <v>8420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353</v>
      </c>
      <c r="CG46" s="619"/>
      <c r="CH46" s="619"/>
      <c r="CI46" s="619"/>
      <c r="CJ46" s="619"/>
      <c r="CK46" s="619"/>
      <c r="CL46" s="619"/>
      <c r="CM46" s="619"/>
      <c r="CN46" s="619"/>
      <c r="CO46" s="619"/>
      <c r="CP46" s="619"/>
      <c r="CQ46" s="620"/>
      <c r="CR46" s="621">
        <v>423596</v>
      </c>
      <c r="CS46" s="622"/>
      <c r="CT46" s="622"/>
      <c r="CU46" s="622"/>
      <c r="CV46" s="622"/>
      <c r="CW46" s="622"/>
      <c r="CX46" s="622"/>
      <c r="CY46" s="623"/>
      <c r="CZ46" s="624">
        <v>6.5</v>
      </c>
      <c r="DA46" s="625"/>
      <c r="DB46" s="625"/>
      <c r="DC46" s="626"/>
      <c r="DD46" s="627">
        <v>273966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354</v>
      </c>
      <c r="CG47" s="619"/>
      <c r="CH47" s="619"/>
      <c r="CI47" s="619"/>
      <c r="CJ47" s="619"/>
      <c r="CK47" s="619"/>
      <c r="CL47" s="619"/>
      <c r="CM47" s="619"/>
      <c r="CN47" s="619"/>
      <c r="CO47" s="619"/>
      <c r="CP47" s="619"/>
      <c r="CQ47" s="620"/>
      <c r="CR47" s="621" t="s">
        <v>126</v>
      </c>
      <c r="CS47" s="634"/>
      <c r="CT47" s="634"/>
      <c r="CU47" s="634"/>
      <c r="CV47" s="634"/>
      <c r="CW47" s="634"/>
      <c r="CX47" s="634"/>
      <c r="CY47" s="635"/>
      <c r="CZ47" s="624" t="s">
        <v>126</v>
      </c>
      <c r="DA47" s="636"/>
      <c r="DB47" s="636"/>
      <c r="DC47" s="637"/>
      <c r="DD47" s="627" t="s">
        <v>126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355</v>
      </c>
      <c r="CG48" s="619"/>
      <c r="CH48" s="619"/>
      <c r="CI48" s="619"/>
      <c r="CJ48" s="619"/>
      <c r="CK48" s="619"/>
      <c r="CL48" s="619"/>
      <c r="CM48" s="619"/>
      <c r="CN48" s="619"/>
      <c r="CO48" s="619"/>
      <c r="CP48" s="619"/>
      <c r="CQ48" s="620"/>
      <c r="CR48" s="621" t="s">
        <v>126</v>
      </c>
      <c r="CS48" s="622"/>
      <c r="CT48" s="622"/>
      <c r="CU48" s="622"/>
      <c r="CV48" s="622"/>
      <c r="CW48" s="622"/>
      <c r="CX48" s="622"/>
      <c r="CY48" s="623"/>
      <c r="CZ48" s="624" t="s">
        <v>126</v>
      </c>
      <c r="DA48" s="625"/>
      <c r="DB48" s="625"/>
      <c r="DC48" s="626"/>
      <c r="DD48" s="627" t="s">
        <v>126</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356</v>
      </c>
      <c r="CE49" s="603"/>
      <c r="CF49" s="603"/>
      <c r="CG49" s="603"/>
      <c r="CH49" s="603"/>
      <c r="CI49" s="603"/>
      <c r="CJ49" s="603"/>
      <c r="CK49" s="603"/>
      <c r="CL49" s="603"/>
      <c r="CM49" s="603"/>
      <c r="CN49" s="603"/>
      <c r="CO49" s="603"/>
      <c r="CP49" s="603"/>
      <c r="CQ49" s="604"/>
      <c r="CR49" s="605">
        <v>6469444</v>
      </c>
      <c r="CS49" s="606"/>
      <c r="CT49" s="606"/>
      <c r="CU49" s="606"/>
      <c r="CV49" s="606"/>
      <c r="CW49" s="606"/>
      <c r="CX49" s="606"/>
      <c r="CY49" s="607"/>
      <c r="CZ49" s="608">
        <v>100</v>
      </c>
      <c r="DA49" s="609"/>
      <c r="DB49" s="609"/>
      <c r="DC49" s="610"/>
      <c r="DD49" s="611">
        <v>5007984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iSF/n3d42UBpY+ihYm39gZdWxGSIt6mSlzwp90j7UgqfcCbONjzybUcjZfQRA8vof9jCGRhYN5StINFAJDrwA==" saltValue="x/63da7KyaTUe+1syhlW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3" t="s">
        <v>357</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4" t="s">
        <v>358</v>
      </c>
      <c r="DK2" s="1095"/>
      <c r="DL2" s="1095"/>
      <c r="DM2" s="1095"/>
      <c r="DN2" s="1095"/>
      <c r="DO2" s="1096"/>
      <c r="DP2" s="228"/>
      <c r="DQ2" s="1094" t="s">
        <v>359</v>
      </c>
      <c r="DR2" s="1095"/>
      <c r="DS2" s="1095"/>
      <c r="DT2" s="1095"/>
      <c r="DU2" s="1095"/>
      <c r="DV2" s="1095"/>
      <c r="DW2" s="1095"/>
      <c r="DX2" s="1095"/>
      <c r="DY2" s="1095"/>
      <c r="DZ2" s="1096"/>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4" customFormat="1" ht="26.25" customHeight="1" thickBot="1" x14ac:dyDescent="0.2">
      <c r="A4" s="1062" t="s">
        <v>360</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49"/>
      <c r="BA4" s="249"/>
      <c r="BB4" s="249"/>
      <c r="BC4" s="249"/>
      <c r="BD4" s="249"/>
      <c r="BE4" s="232"/>
      <c r="BF4" s="232"/>
      <c r="BG4" s="232"/>
      <c r="BH4" s="232"/>
      <c r="BI4" s="232"/>
      <c r="BJ4" s="232"/>
      <c r="BK4" s="232"/>
      <c r="BL4" s="232"/>
      <c r="BM4" s="232"/>
      <c r="BN4" s="232"/>
      <c r="BO4" s="232"/>
      <c r="BP4" s="232"/>
      <c r="BQ4" s="730" t="s">
        <v>361</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3"/>
    </row>
    <row r="5" spans="1:131" s="234" customFormat="1" ht="26.25" customHeight="1" x14ac:dyDescent="0.15">
      <c r="A5" s="995" t="s">
        <v>362</v>
      </c>
      <c r="B5" s="996"/>
      <c r="C5" s="996"/>
      <c r="D5" s="996"/>
      <c r="E5" s="996"/>
      <c r="F5" s="996"/>
      <c r="G5" s="996"/>
      <c r="H5" s="996"/>
      <c r="I5" s="996"/>
      <c r="J5" s="996"/>
      <c r="K5" s="996"/>
      <c r="L5" s="996"/>
      <c r="M5" s="996"/>
      <c r="N5" s="996"/>
      <c r="O5" s="996"/>
      <c r="P5" s="997"/>
      <c r="Q5" s="1001" t="s">
        <v>363</v>
      </c>
      <c r="R5" s="1002"/>
      <c r="S5" s="1002"/>
      <c r="T5" s="1002"/>
      <c r="U5" s="1003"/>
      <c r="V5" s="1001" t="s">
        <v>364</v>
      </c>
      <c r="W5" s="1002"/>
      <c r="X5" s="1002"/>
      <c r="Y5" s="1002"/>
      <c r="Z5" s="1003"/>
      <c r="AA5" s="1001" t="s">
        <v>365</v>
      </c>
      <c r="AB5" s="1002"/>
      <c r="AC5" s="1002"/>
      <c r="AD5" s="1002"/>
      <c r="AE5" s="1002"/>
      <c r="AF5" s="1097" t="s">
        <v>366</v>
      </c>
      <c r="AG5" s="1002"/>
      <c r="AH5" s="1002"/>
      <c r="AI5" s="1002"/>
      <c r="AJ5" s="1015"/>
      <c r="AK5" s="1002" t="s">
        <v>367</v>
      </c>
      <c r="AL5" s="1002"/>
      <c r="AM5" s="1002"/>
      <c r="AN5" s="1002"/>
      <c r="AO5" s="1003"/>
      <c r="AP5" s="1001" t="s">
        <v>368</v>
      </c>
      <c r="AQ5" s="1002"/>
      <c r="AR5" s="1002"/>
      <c r="AS5" s="1002"/>
      <c r="AT5" s="1003"/>
      <c r="AU5" s="1001" t="s">
        <v>369</v>
      </c>
      <c r="AV5" s="1002"/>
      <c r="AW5" s="1002"/>
      <c r="AX5" s="1002"/>
      <c r="AY5" s="1015"/>
      <c r="AZ5" s="249"/>
      <c r="BA5" s="249"/>
      <c r="BB5" s="249"/>
      <c r="BC5" s="249"/>
      <c r="BD5" s="249"/>
      <c r="BE5" s="232"/>
      <c r="BF5" s="232"/>
      <c r="BG5" s="232"/>
      <c r="BH5" s="232"/>
      <c r="BI5" s="232"/>
      <c r="BJ5" s="232"/>
      <c r="BK5" s="232"/>
      <c r="BL5" s="232"/>
      <c r="BM5" s="232"/>
      <c r="BN5" s="232"/>
      <c r="BO5" s="232"/>
      <c r="BP5" s="232"/>
      <c r="BQ5" s="995" t="s">
        <v>370</v>
      </c>
      <c r="BR5" s="996"/>
      <c r="BS5" s="996"/>
      <c r="BT5" s="996"/>
      <c r="BU5" s="996"/>
      <c r="BV5" s="996"/>
      <c r="BW5" s="996"/>
      <c r="BX5" s="996"/>
      <c r="BY5" s="996"/>
      <c r="BZ5" s="996"/>
      <c r="CA5" s="996"/>
      <c r="CB5" s="996"/>
      <c r="CC5" s="996"/>
      <c r="CD5" s="996"/>
      <c r="CE5" s="996"/>
      <c r="CF5" s="996"/>
      <c r="CG5" s="997"/>
      <c r="CH5" s="1001" t="s">
        <v>371</v>
      </c>
      <c r="CI5" s="1002"/>
      <c r="CJ5" s="1002"/>
      <c r="CK5" s="1002"/>
      <c r="CL5" s="1003"/>
      <c r="CM5" s="1001" t="s">
        <v>372</v>
      </c>
      <c r="CN5" s="1002"/>
      <c r="CO5" s="1002"/>
      <c r="CP5" s="1002"/>
      <c r="CQ5" s="1003"/>
      <c r="CR5" s="1001" t="s">
        <v>373</v>
      </c>
      <c r="CS5" s="1002"/>
      <c r="CT5" s="1002"/>
      <c r="CU5" s="1002"/>
      <c r="CV5" s="1003"/>
      <c r="CW5" s="1001" t="s">
        <v>374</v>
      </c>
      <c r="CX5" s="1002"/>
      <c r="CY5" s="1002"/>
      <c r="CZ5" s="1002"/>
      <c r="DA5" s="1003"/>
      <c r="DB5" s="1001" t="s">
        <v>375</v>
      </c>
      <c r="DC5" s="1002"/>
      <c r="DD5" s="1002"/>
      <c r="DE5" s="1002"/>
      <c r="DF5" s="1003"/>
      <c r="DG5" s="1087" t="s">
        <v>376</v>
      </c>
      <c r="DH5" s="1088"/>
      <c r="DI5" s="1088"/>
      <c r="DJ5" s="1088"/>
      <c r="DK5" s="1089"/>
      <c r="DL5" s="1087" t="s">
        <v>377</v>
      </c>
      <c r="DM5" s="1088"/>
      <c r="DN5" s="1088"/>
      <c r="DO5" s="1088"/>
      <c r="DP5" s="1089"/>
      <c r="DQ5" s="1001" t="s">
        <v>378</v>
      </c>
      <c r="DR5" s="1002"/>
      <c r="DS5" s="1002"/>
      <c r="DT5" s="1002"/>
      <c r="DU5" s="1003"/>
      <c r="DV5" s="1001" t="s">
        <v>369</v>
      </c>
      <c r="DW5" s="1002"/>
      <c r="DX5" s="1002"/>
      <c r="DY5" s="1002"/>
      <c r="DZ5" s="1015"/>
      <c r="EA5" s="233"/>
    </row>
    <row r="6" spans="1:131" s="234"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8"/>
      <c r="AG6" s="1005"/>
      <c r="AH6" s="1005"/>
      <c r="AI6" s="1005"/>
      <c r="AJ6" s="1016"/>
      <c r="AK6" s="1005"/>
      <c r="AL6" s="1005"/>
      <c r="AM6" s="1005"/>
      <c r="AN6" s="1005"/>
      <c r="AO6" s="1006"/>
      <c r="AP6" s="1004"/>
      <c r="AQ6" s="1005"/>
      <c r="AR6" s="1005"/>
      <c r="AS6" s="1005"/>
      <c r="AT6" s="1006"/>
      <c r="AU6" s="1004"/>
      <c r="AV6" s="1005"/>
      <c r="AW6" s="1005"/>
      <c r="AX6" s="1005"/>
      <c r="AY6" s="1016"/>
      <c r="AZ6" s="249"/>
      <c r="BA6" s="249"/>
      <c r="BB6" s="249"/>
      <c r="BC6" s="249"/>
      <c r="BD6" s="249"/>
      <c r="BE6" s="232"/>
      <c r="BF6" s="232"/>
      <c r="BG6" s="232"/>
      <c r="BH6" s="232"/>
      <c r="BI6" s="232"/>
      <c r="BJ6" s="232"/>
      <c r="BK6" s="232"/>
      <c r="BL6" s="232"/>
      <c r="BM6" s="232"/>
      <c r="BN6" s="232"/>
      <c r="BO6" s="232"/>
      <c r="BP6" s="232"/>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0"/>
      <c r="DH6" s="1091"/>
      <c r="DI6" s="1091"/>
      <c r="DJ6" s="1091"/>
      <c r="DK6" s="1092"/>
      <c r="DL6" s="1090"/>
      <c r="DM6" s="1091"/>
      <c r="DN6" s="1091"/>
      <c r="DO6" s="1091"/>
      <c r="DP6" s="1092"/>
      <c r="DQ6" s="1004"/>
      <c r="DR6" s="1005"/>
      <c r="DS6" s="1005"/>
      <c r="DT6" s="1005"/>
      <c r="DU6" s="1006"/>
      <c r="DV6" s="1004"/>
      <c r="DW6" s="1005"/>
      <c r="DX6" s="1005"/>
      <c r="DY6" s="1005"/>
      <c r="DZ6" s="1016"/>
      <c r="EA6" s="233"/>
    </row>
    <row r="7" spans="1:131" s="234" customFormat="1" ht="26.25" customHeight="1" thickTop="1" x14ac:dyDescent="0.15">
      <c r="A7" s="235">
        <v>1</v>
      </c>
      <c r="B7" s="1050" t="s">
        <v>379</v>
      </c>
      <c r="C7" s="1051"/>
      <c r="D7" s="1051"/>
      <c r="E7" s="1051"/>
      <c r="F7" s="1051"/>
      <c r="G7" s="1051"/>
      <c r="H7" s="1051"/>
      <c r="I7" s="1051"/>
      <c r="J7" s="1051"/>
      <c r="K7" s="1051"/>
      <c r="L7" s="1051"/>
      <c r="M7" s="1051"/>
      <c r="N7" s="1051"/>
      <c r="O7" s="1051"/>
      <c r="P7" s="1052"/>
      <c r="Q7" s="1105">
        <v>6584</v>
      </c>
      <c r="R7" s="1106"/>
      <c r="S7" s="1106"/>
      <c r="T7" s="1106"/>
      <c r="U7" s="1106"/>
      <c r="V7" s="1106">
        <v>6440</v>
      </c>
      <c r="W7" s="1106"/>
      <c r="X7" s="1106"/>
      <c r="Y7" s="1106"/>
      <c r="Z7" s="1106"/>
      <c r="AA7" s="1106">
        <v>144</v>
      </c>
      <c r="AB7" s="1106"/>
      <c r="AC7" s="1106"/>
      <c r="AD7" s="1106"/>
      <c r="AE7" s="1107"/>
      <c r="AF7" s="1108">
        <v>71</v>
      </c>
      <c r="AG7" s="1109"/>
      <c r="AH7" s="1109"/>
      <c r="AI7" s="1109"/>
      <c r="AJ7" s="1110"/>
      <c r="AK7" s="1111">
        <v>30</v>
      </c>
      <c r="AL7" s="1112"/>
      <c r="AM7" s="1112"/>
      <c r="AN7" s="1112"/>
      <c r="AO7" s="1112"/>
      <c r="AP7" s="1112">
        <v>9004</v>
      </c>
      <c r="AQ7" s="1112"/>
      <c r="AR7" s="1112"/>
      <c r="AS7" s="1112"/>
      <c r="AT7" s="1112"/>
      <c r="AU7" s="1113"/>
      <c r="AV7" s="1113"/>
      <c r="AW7" s="1113"/>
      <c r="AX7" s="1113"/>
      <c r="AY7" s="1114"/>
      <c r="AZ7" s="249"/>
      <c r="BA7" s="249"/>
      <c r="BB7" s="249"/>
      <c r="BC7" s="249"/>
      <c r="BD7" s="249"/>
      <c r="BE7" s="232"/>
      <c r="BF7" s="232"/>
      <c r="BG7" s="232"/>
      <c r="BH7" s="232"/>
      <c r="BI7" s="232"/>
      <c r="BJ7" s="232"/>
      <c r="BK7" s="232"/>
      <c r="BL7" s="232"/>
      <c r="BM7" s="232"/>
      <c r="BN7" s="232"/>
      <c r="BO7" s="232"/>
      <c r="BP7" s="232"/>
      <c r="BQ7" s="235">
        <v>1</v>
      </c>
      <c r="BR7" s="236"/>
      <c r="BS7" s="1102" t="s">
        <v>564</v>
      </c>
      <c r="BT7" s="1103"/>
      <c r="BU7" s="1103"/>
      <c r="BV7" s="1103"/>
      <c r="BW7" s="1103"/>
      <c r="BX7" s="1103"/>
      <c r="BY7" s="1103"/>
      <c r="BZ7" s="1103"/>
      <c r="CA7" s="1103"/>
      <c r="CB7" s="1103"/>
      <c r="CC7" s="1103"/>
      <c r="CD7" s="1103"/>
      <c r="CE7" s="1103"/>
      <c r="CF7" s="1103"/>
      <c r="CG7" s="1115"/>
      <c r="CH7" s="1099">
        <v>7</v>
      </c>
      <c r="CI7" s="1100"/>
      <c r="CJ7" s="1100"/>
      <c r="CK7" s="1100"/>
      <c r="CL7" s="1101"/>
      <c r="CM7" s="1099">
        <v>62</v>
      </c>
      <c r="CN7" s="1100"/>
      <c r="CO7" s="1100"/>
      <c r="CP7" s="1100"/>
      <c r="CQ7" s="1101"/>
      <c r="CR7" s="1099">
        <v>9</v>
      </c>
      <c r="CS7" s="1100"/>
      <c r="CT7" s="1100"/>
      <c r="CU7" s="1100"/>
      <c r="CV7" s="1101"/>
      <c r="CW7" s="1099" t="s">
        <v>565</v>
      </c>
      <c r="CX7" s="1100"/>
      <c r="CY7" s="1100"/>
      <c r="CZ7" s="1100"/>
      <c r="DA7" s="1101"/>
      <c r="DB7" s="1099" t="s">
        <v>565</v>
      </c>
      <c r="DC7" s="1100"/>
      <c r="DD7" s="1100"/>
      <c r="DE7" s="1100"/>
      <c r="DF7" s="1101"/>
      <c r="DG7" s="1099" t="s">
        <v>565</v>
      </c>
      <c r="DH7" s="1100"/>
      <c r="DI7" s="1100"/>
      <c r="DJ7" s="1100"/>
      <c r="DK7" s="1101"/>
      <c r="DL7" s="1099" t="s">
        <v>565</v>
      </c>
      <c r="DM7" s="1100"/>
      <c r="DN7" s="1100"/>
      <c r="DO7" s="1100"/>
      <c r="DP7" s="1101"/>
      <c r="DQ7" s="1099" t="s">
        <v>565</v>
      </c>
      <c r="DR7" s="1100"/>
      <c r="DS7" s="1100"/>
      <c r="DT7" s="1100"/>
      <c r="DU7" s="1101"/>
      <c r="DV7" s="1102"/>
      <c r="DW7" s="1103"/>
      <c r="DX7" s="1103"/>
      <c r="DY7" s="1103"/>
      <c r="DZ7" s="1104"/>
      <c r="EA7" s="233"/>
    </row>
    <row r="8" spans="1:131" s="234" customFormat="1" ht="26.25" customHeight="1" x14ac:dyDescent="0.15">
      <c r="A8" s="237">
        <v>2</v>
      </c>
      <c r="B8" s="1030" t="s">
        <v>380</v>
      </c>
      <c r="C8" s="1031"/>
      <c r="D8" s="1031"/>
      <c r="E8" s="1031"/>
      <c r="F8" s="1031"/>
      <c r="G8" s="1031"/>
      <c r="H8" s="1031"/>
      <c r="I8" s="1031"/>
      <c r="J8" s="1031"/>
      <c r="K8" s="1031"/>
      <c r="L8" s="1031"/>
      <c r="M8" s="1031"/>
      <c r="N8" s="1031"/>
      <c r="O8" s="1031"/>
      <c r="P8" s="1032"/>
      <c r="Q8" s="1038">
        <v>52</v>
      </c>
      <c r="R8" s="1039"/>
      <c r="S8" s="1039"/>
      <c r="T8" s="1039"/>
      <c r="U8" s="1039"/>
      <c r="V8" s="1039">
        <v>51</v>
      </c>
      <c r="W8" s="1039"/>
      <c r="X8" s="1039"/>
      <c r="Y8" s="1039"/>
      <c r="Z8" s="1039"/>
      <c r="AA8" s="1039">
        <v>1</v>
      </c>
      <c r="AB8" s="1039"/>
      <c r="AC8" s="1039"/>
      <c r="AD8" s="1039"/>
      <c r="AE8" s="1040"/>
      <c r="AF8" s="1035">
        <v>1</v>
      </c>
      <c r="AG8" s="1036"/>
      <c r="AH8" s="1036"/>
      <c r="AI8" s="1036"/>
      <c r="AJ8" s="1037"/>
      <c r="AK8" s="1083">
        <v>17</v>
      </c>
      <c r="AL8" s="1084"/>
      <c r="AM8" s="1084"/>
      <c r="AN8" s="1084"/>
      <c r="AO8" s="1084"/>
      <c r="AP8" s="1084" t="s">
        <v>565</v>
      </c>
      <c r="AQ8" s="1084"/>
      <c r="AR8" s="1084"/>
      <c r="AS8" s="1084"/>
      <c r="AT8" s="1084"/>
      <c r="AU8" s="1085"/>
      <c r="AV8" s="1085"/>
      <c r="AW8" s="1085"/>
      <c r="AX8" s="1085"/>
      <c r="AY8" s="1086"/>
      <c r="AZ8" s="249"/>
      <c r="BA8" s="249"/>
      <c r="BB8" s="249"/>
      <c r="BC8" s="249"/>
      <c r="BD8" s="249"/>
      <c r="BE8" s="232"/>
      <c r="BF8" s="232"/>
      <c r="BG8" s="232"/>
      <c r="BH8" s="232"/>
      <c r="BI8" s="232"/>
      <c r="BJ8" s="232"/>
      <c r="BK8" s="232"/>
      <c r="BL8" s="232"/>
      <c r="BM8" s="232"/>
      <c r="BN8" s="232"/>
      <c r="BO8" s="232"/>
      <c r="BP8" s="232"/>
      <c r="BQ8" s="237">
        <v>2</v>
      </c>
      <c r="BR8" s="238"/>
      <c r="BS8" s="992" t="s">
        <v>566</v>
      </c>
      <c r="BT8" s="993"/>
      <c r="BU8" s="993"/>
      <c r="BV8" s="993"/>
      <c r="BW8" s="993"/>
      <c r="BX8" s="993"/>
      <c r="BY8" s="993"/>
      <c r="BZ8" s="993"/>
      <c r="CA8" s="993"/>
      <c r="CB8" s="993"/>
      <c r="CC8" s="993"/>
      <c r="CD8" s="993"/>
      <c r="CE8" s="993"/>
      <c r="CF8" s="993"/>
      <c r="CG8" s="1014"/>
      <c r="CH8" s="989">
        <v>4</v>
      </c>
      <c r="CI8" s="990"/>
      <c r="CJ8" s="990"/>
      <c r="CK8" s="990"/>
      <c r="CL8" s="991"/>
      <c r="CM8" s="989">
        <v>-13</v>
      </c>
      <c r="CN8" s="990"/>
      <c r="CO8" s="990"/>
      <c r="CP8" s="990"/>
      <c r="CQ8" s="991"/>
      <c r="CR8" s="989">
        <v>5</v>
      </c>
      <c r="CS8" s="990"/>
      <c r="CT8" s="990"/>
      <c r="CU8" s="990"/>
      <c r="CV8" s="991"/>
      <c r="CW8" s="989" t="s">
        <v>565</v>
      </c>
      <c r="CX8" s="990"/>
      <c r="CY8" s="990"/>
      <c r="CZ8" s="990"/>
      <c r="DA8" s="991"/>
      <c r="DB8" s="989">
        <v>24</v>
      </c>
      <c r="DC8" s="990"/>
      <c r="DD8" s="990"/>
      <c r="DE8" s="990"/>
      <c r="DF8" s="991"/>
      <c r="DG8" s="989" t="s">
        <v>565</v>
      </c>
      <c r="DH8" s="990"/>
      <c r="DI8" s="990"/>
      <c r="DJ8" s="990"/>
      <c r="DK8" s="991"/>
      <c r="DL8" s="989" t="s">
        <v>565</v>
      </c>
      <c r="DM8" s="990"/>
      <c r="DN8" s="990"/>
      <c r="DO8" s="990"/>
      <c r="DP8" s="991"/>
      <c r="DQ8" s="989" t="s">
        <v>565</v>
      </c>
      <c r="DR8" s="990"/>
      <c r="DS8" s="990"/>
      <c r="DT8" s="990"/>
      <c r="DU8" s="991"/>
      <c r="DV8" s="992"/>
      <c r="DW8" s="993"/>
      <c r="DX8" s="993"/>
      <c r="DY8" s="993"/>
      <c r="DZ8" s="994"/>
      <c r="EA8" s="233"/>
    </row>
    <row r="9" spans="1:131" s="234" customFormat="1" ht="26.25" customHeight="1" x14ac:dyDescent="0.15">
      <c r="A9" s="237">
        <v>3</v>
      </c>
      <c r="B9" s="1030" t="s">
        <v>381</v>
      </c>
      <c r="C9" s="1031"/>
      <c r="D9" s="1031"/>
      <c r="E9" s="1031"/>
      <c r="F9" s="1031"/>
      <c r="G9" s="1031"/>
      <c r="H9" s="1031"/>
      <c r="I9" s="1031"/>
      <c r="J9" s="1031"/>
      <c r="K9" s="1031"/>
      <c r="L9" s="1031"/>
      <c r="M9" s="1031"/>
      <c r="N9" s="1031"/>
      <c r="O9" s="1031"/>
      <c r="P9" s="1032"/>
      <c r="Q9" s="1038">
        <v>6</v>
      </c>
      <c r="R9" s="1039"/>
      <c r="S9" s="1039"/>
      <c r="T9" s="1039"/>
      <c r="U9" s="1039"/>
      <c r="V9" s="1039">
        <v>6</v>
      </c>
      <c r="W9" s="1039"/>
      <c r="X9" s="1039"/>
      <c r="Y9" s="1039"/>
      <c r="Z9" s="1039"/>
      <c r="AA9" s="1039">
        <v>0</v>
      </c>
      <c r="AB9" s="1039"/>
      <c r="AC9" s="1039"/>
      <c r="AD9" s="1039"/>
      <c r="AE9" s="1040"/>
      <c r="AF9" s="1035">
        <v>0</v>
      </c>
      <c r="AG9" s="1036"/>
      <c r="AH9" s="1036"/>
      <c r="AI9" s="1036"/>
      <c r="AJ9" s="1037"/>
      <c r="AK9" s="1083">
        <v>1</v>
      </c>
      <c r="AL9" s="1084"/>
      <c r="AM9" s="1084"/>
      <c r="AN9" s="1084"/>
      <c r="AO9" s="1084"/>
      <c r="AP9" s="1084" t="s">
        <v>565</v>
      </c>
      <c r="AQ9" s="1084"/>
      <c r="AR9" s="1084"/>
      <c r="AS9" s="1084"/>
      <c r="AT9" s="1084"/>
      <c r="AU9" s="1085"/>
      <c r="AV9" s="1085"/>
      <c r="AW9" s="1085"/>
      <c r="AX9" s="1085"/>
      <c r="AY9" s="1086"/>
      <c r="AZ9" s="249"/>
      <c r="BA9" s="249"/>
      <c r="BB9" s="249"/>
      <c r="BC9" s="249"/>
      <c r="BD9" s="249"/>
      <c r="BE9" s="232"/>
      <c r="BF9" s="232"/>
      <c r="BG9" s="232"/>
      <c r="BH9" s="232"/>
      <c r="BI9" s="232"/>
      <c r="BJ9" s="232"/>
      <c r="BK9" s="232"/>
      <c r="BL9" s="232"/>
      <c r="BM9" s="232"/>
      <c r="BN9" s="232"/>
      <c r="BO9" s="232"/>
      <c r="BP9" s="232"/>
      <c r="BQ9" s="237">
        <v>3</v>
      </c>
      <c r="BR9" s="238"/>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3"/>
    </row>
    <row r="10" spans="1:131" s="234" customFormat="1" ht="26.25" customHeight="1" x14ac:dyDescent="0.15">
      <c r="A10" s="237">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3"/>
      <c r="AL10" s="1084"/>
      <c r="AM10" s="1084"/>
      <c r="AN10" s="1084"/>
      <c r="AO10" s="1084"/>
      <c r="AP10" s="1084"/>
      <c r="AQ10" s="1084"/>
      <c r="AR10" s="1084"/>
      <c r="AS10" s="1084"/>
      <c r="AT10" s="1084"/>
      <c r="AU10" s="1085"/>
      <c r="AV10" s="1085"/>
      <c r="AW10" s="1085"/>
      <c r="AX10" s="1085"/>
      <c r="AY10" s="1086"/>
      <c r="AZ10" s="249"/>
      <c r="BA10" s="249"/>
      <c r="BB10" s="249"/>
      <c r="BC10" s="249"/>
      <c r="BD10" s="249"/>
      <c r="BE10" s="232"/>
      <c r="BF10" s="232"/>
      <c r="BG10" s="232"/>
      <c r="BH10" s="232"/>
      <c r="BI10" s="232"/>
      <c r="BJ10" s="232"/>
      <c r="BK10" s="232"/>
      <c r="BL10" s="232"/>
      <c r="BM10" s="232"/>
      <c r="BN10" s="232"/>
      <c r="BO10" s="232"/>
      <c r="BP10" s="232"/>
      <c r="BQ10" s="237">
        <v>4</v>
      </c>
      <c r="BR10" s="238"/>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3"/>
    </row>
    <row r="11" spans="1:131" s="234" customFormat="1" ht="26.25" customHeight="1" x14ac:dyDescent="0.15">
      <c r="A11" s="237">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3"/>
      <c r="AL11" s="1084"/>
      <c r="AM11" s="1084"/>
      <c r="AN11" s="1084"/>
      <c r="AO11" s="1084"/>
      <c r="AP11" s="1084"/>
      <c r="AQ11" s="1084"/>
      <c r="AR11" s="1084"/>
      <c r="AS11" s="1084"/>
      <c r="AT11" s="1084"/>
      <c r="AU11" s="1085"/>
      <c r="AV11" s="1085"/>
      <c r="AW11" s="1085"/>
      <c r="AX11" s="1085"/>
      <c r="AY11" s="1086"/>
      <c r="AZ11" s="249"/>
      <c r="BA11" s="249"/>
      <c r="BB11" s="249"/>
      <c r="BC11" s="249"/>
      <c r="BD11" s="249"/>
      <c r="BE11" s="232"/>
      <c r="BF11" s="232"/>
      <c r="BG11" s="232"/>
      <c r="BH11" s="232"/>
      <c r="BI11" s="232"/>
      <c r="BJ11" s="232"/>
      <c r="BK11" s="232"/>
      <c r="BL11" s="232"/>
      <c r="BM11" s="232"/>
      <c r="BN11" s="232"/>
      <c r="BO11" s="232"/>
      <c r="BP11" s="232"/>
      <c r="BQ11" s="237">
        <v>5</v>
      </c>
      <c r="BR11" s="238"/>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3"/>
    </row>
    <row r="12" spans="1:131" s="234" customFormat="1" ht="26.25" customHeight="1" x14ac:dyDescent="0.15">
      <c r="A12" s="237">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3"/>
      <c r="AL12" s="1084"/>
      <c r="AM12" s="1084"/>
      <c r="AN12" s="1084"/>
      <c r="AO12" s="1084"/>
      <c r="AP12" s="1084"/>
      <c r="AQ12" s="1084"/>
      <c r="AR12" s="1084"/>
      <c r="AS12" s="1084"/>
      <c r="AT12" s="1084"/>
      <c r="AU12" s="1085"/>
      <c r="AV12" s="1085"/>
      <c r="AW12" s="1085"/>
      <c r="AX12" s="1085"/>
      <c r="AY12" s="1086"/>
      <c r="AZ12" s="249"/>
      <c r="BA12" s="249"/>
      <c r="BB12" s="249"/>
      <c r="BC12" s="249"/>
      <c r="BD12" s="249"/>
      <c r="BE12" s="232"/>
      <c r="BF12" s="232"/>
      <c r="BG12" s="232"/>
      <c r="BH12" s="232"/>
      <c r="BI12" s="232"/>
      <c r="BJ12" s="232"/>
      <c r="BK12" s="232"/>
      <c r="BL12" s="232"/>
      <c r="BM12" s="232"/>
      <c r="BN12" s="232"/>
      <c r="BO12" s="232"/>
      <c r="BP12" s="232"/>
      <c r="BQ12" s="237">
        <v>6</v>
      </c>
      <c r="BR12" s="238"/>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3"/>
    </row>
    <row r="13" spans="1:131" s="234" customFormat="1" ht="26.25" customHeight="1" x14ac:dyDescent="0.15">
      <c r="A13" s="237">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3"/>
      <c r="AL13" s="1084"/>
      <c r="AM13" s="1084"/>
      <c r="AN13" s="1084"/>
      <c r="AO13" s="1084"/>
      <c r="AP13" s="1084"/>
      <c r="AQ13" s="1084"/>
      <c r="AR13" s="1084"/>
      <c r="AS13" s="1084"/>
      <c r="AT13" s="1084"/>
      <c r="AU13" s="1085"/>
      <c r="AV13" s="1085"/>
      <c r="AW13" s="1085"/>
      <c r="AX13" s="1085"/>
      <c r="AY13" s="1086"/>
      <c r="AZ13" s="249"/>
      <c r="BA13" s="249"/>
      <c r="BB13" s="249"/>
      <c r="BC13" s="249"/>
      <c r="BD13" s="249"/>
      <c r="BE13" s="232"/>
      <c r="BF13" s="232"/>
      <c r="BG13" s="232"/>
      <c r="BH13" s="232"/>
      <c r="BI13" s="232"/>
      <c r="BJ13" s="232"/>
      <c r="BK13" s="232"/>
      <c r="BL13" s="232"/>
      <c r="BM13" s="232"/>
      <c r="BN13" s="232"/>
      <c r="BO13" s="232"/>
      <c r="BP13" s="232"/>
      <c r="BQ13" s="237">
        <v>7</v>
      </c>
      <c r="BR13" s="238"/>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3"/>
    </row>
    <row r="14" spans="1:131" s="234" customFormat="1" ht="26.25" customHeight="1" x14ac:dyDescent="0.15">
      <c r="A14" s="237">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3"/>
      <c r="AL14" s="1084"/>
      <c r="AM14" s="1084"/>
      <c r="AN14" s="1084"/>
      <c r="AO14" s="1084"/>
      <c r="AP14" s="1084"/>
      <c r="AQ14" s="1084"/>
      <c r="AR14" s="1084"/>
      <c r="AS14" s="1084"/>
      <c r="AT14" s="1084"/>
      <c r="AU14" s="1085"/>
      <c r="AV14" s="1085"/>
      <c r="AW14" s="1085"/>
      <c r="AX14" s="1085"/>
      <c r="AY14" s="1086"/>
      <c r="AZ14" s="249"/>
      <c r="BA14" s="249"/>
      <c r="BB14" s="249"/>
      <c r="BC14" s="249"/>
      <c r="BD14" s="249"/>
      <c r="BE14" s="232"/>
      <c r="BF14" s="232"/>
      <c r="BG14" s="232"/>
      <c r="BH14" s="232"/>
      <c r="BI14" s="232"/>
      <c r="BJ14" s="232"/>
      <c r="BK14" s="232"/>
      <c r="BL14" s="232"/>
      <c r="BM14" s="232"/>
      <c r="BN14" s="232"/>
      <c r="BO14" s="232"/>
      <c r="BP14" s="232"/>
      <c r="BQ14" s="237">
        <v>8</v>
      </c>
      <c r="BR14" s="238"/>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3"/>
    </row>
    <row r="15" spans="1:131" s="234" customFormat="1" ht="26.25" customHeight="1" x14ac:dyDescent="0.15">
      <c r="A15" s="237">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3"/>
      <c r="AL15" s="1084"/>
      <c r="AM15" s="1084"/>
      <c r="AN15" s="1084"/>
      <c r="AO15" s="1084"/>
      <c r="AP15" s="1084"/>
      <c r="AQ15" s="1084"/>
      <c r="AR15" s="1084"/>
      <c r="AS15" s="1084"/>
      <c r="AT15" s="1084"/>
      <c r="AU15" s="1085"/>
      <c r="AV15" s="1085"/>
      <c r="AW15" s="1085"/>
      <c r="AX15" s="1085"/>
      <c r="AY15" s="1086"/>
      <c r="AZ15" s="249"/>
      <c r="BA15" s="249"/>
      <c r="BB15" s="249"/>
      <c r="BC15" s="249"/>
      <c r="BD15" s="249"/>
      <c r="BE15" s="232"/>
      <c r="BF15" s="232"/>
      <c r="BG15" s="232"/>
      <c r="BH15" s="232"/>
      <c r="BI15" s="232"/>
      <c r="BJ15" s="232"/>
      <c r="BK15" s="232"/>
      <c r="BL15" s="232"/>
      <c r="BM15" s="232"/>
      <c r="BN15" s="232"/>
      <c r="BO15" s="232"/>
      <c r="BP15" s="232"/>
      <c r="BQ15" s="237">
        <v>9</v>
      </c>
      <c r="BR15" s="238"/>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3"/>
    </row>
    <row r="16" spans="1:131" s="234" customFormat="1" ht="26.25" customHeight="1" x14ac:dyDescent="0.15">
      <c r="A16" s="237">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3"/>
      <c r="AL16" s="1084"/>
      <c r="AM16" s="1084"/>
      <c r="AN16" s="1084"/>
      <c r="AO16" s="1084"/>
      <c r="AP16" s="1084"/>
      <c r="AQ16" s="1084"/>
      <c r="AR16" s="1084"/>
      <c r="AS16" s="1084"/>
      <c r="AT16" s="1084"/>
      <c r="AU16" s="1085"/>
      <c r="AV16" s="1085"/>
      <c r="AW16" s="1085"/>
      <c r="AX16" s="1085"/>
      <c r="AY16" s="1086"/>
      <c r="AZ16" s="249"/>
      <c r="BA16" s="249"/>
      <c r="BB16" s="249"/>
      <c r="BC16" s="249"/>
      <c r="BD16" s="249"/>
      <c r="BE16" s="232"/>
      <c r="BF16" s="232"/>
      <c r="BG16" s="232"/>
      <c r="BH16" s="232"/>
      <c r="BI16" s="232"/>
      <c r="BJ16" s="232"/>
      <c r="BK16" s="232"/>
      <c r="BL16" s="232"/>
      <c r="BM16" s="232"/>
      <c r="BN16" s="232"/>
      <c r="BO16" s="232"/>
      <c r="BP16" s="232"/>
      <c r="BQ16" s="237">
        <v>10</v>
      </c>
      <c r="BR16" s="238"/>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3"/>
    </row>
    <row r="17" spans="1:131" s="234" customFormat="1" ht="26.25" customHeight="1" x14ac:dyDescent="0.15">
      <c r="A17" s="237">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3"/>
      <c r="AL17" s="1084"/>
      <c r="AM17" s="1084"/>
      <c r="AN17" s="1084"/>
      <c r="AO17" s="1084"/>
      <c r="AP17" s="1084"/>
      <c r="AQ17" s="1084"/>
      <c r="AR17" s="1084"/>
      <c r="AS17" s="1084"/>
      <c r="AT17" s="1084"/>
      <c r="AU17" s="1085"/>
      <c r="AV17" s="1085"/>
      <c r="AW17" s="1085"/>
      <c r="AX17" s="1085"/>
      <c r="AY17" s="1086"/>
      <c r="AZ17" s="249"/>
      <c r="BA17" s="249"/>
      <c r="BB17" s="249"/>
      <c r="BC17" s="249"/>
      <c r="BD17" s="249"/>
      <c r="BE17" s="232"/>
      <c r="BF17" s="232"/>
      <c r="BG17" s="232"/>
      <c r="BH17" s="232"/>
      <c r="BI17" s="232"/>
      <c r="BJ17" s="232"/>
      <c r="BK17" s="232"/>
      <c r="BL17" s="232"/>
      <c r="BM17" s="232"/>
      <c r="BN17" s="232"/>
      <c r="BO17" s="232"/>
      <c r="BP17" s="232"/>
      <c r="BQ17" s="237">
        <v>11</v>
      </c>
      <c r="BR17" s="238"/>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3"/>
    </row>
    <row r="18" spans="1:131" s="234" customFormat="1" ht="26.25" customHeight="1" x14ac:dyDescent="0.15">
      <c r="A18" s="237">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3"/>
      <c r="AL18" s="1084"/>
      <c r="AM18" s="1084"/>
      <c r="AN18" s="1084"/>
      <c r="AO18" s="1084"/>
      <c r="AP18" s="1084"/>
      <c r="AQ18" s="1084"/>
      <c r="AR18" s="1084"/>
      <c r="AS18" s="1084"/>
      <c r="AT18" s="1084"/>
      <c r="AU18" s="1085"/>
      <c r="AV18" s="1085"/>
      <c r="AW18" s="1085"/>
      <c r="AX18" s="1085"/>
      <c r="AY18" s="1086"/>
      <c r="AZ18" s="249"/>
      <c r="BA18" s="249"/>
      <c r="BB18" s="249"/>
      <c r="BC18" s="249"/>
      <c r="BD18" s="249"/>
      <c r="BE18" s="232"/>
      <c r="BF18" s="232"/>
      <c r="BG18" s="232"/>
      <c r="BH18" s="232"/>
      <c r="BI18" s="232"/>
      <c r="BJ18" s="232"/>
      <c r="BK18" s="232"/>
      <c r="BL18" s="232"/>
      <c r="BM18" s="232"/>
      <c r="BN18" s="232"/>
      <c r="BO18" s="232"/>
      <c r="BP18" s="232"/>
      <c r="BQ18" s="237">
        <v>12</v>
      </c>
      <c r="BR18" s="238"/>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3"/>
    </row>
    <row r="19" spans="1:131" s="234" customFormat="1" ht="26.25" customHeight="1" x14ac:dyDescent="0.15">
      <c r="A19" s="237">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3"/>
      <c r="AL19" s="1084"/>
      <c r="AM19" s="1084"/>
      <c r="AN19" s="1084"/>
      <c r="AO19" s="1084"/>
      <c r="AP19" s="1084"/>
      <c r="AQ19" s="1084"/>
      <c r="AR19" s="1084"/>
      <c r="AS19" s="1084"/>
      <c r="AT19" s="1084"/>
      <c r="AU19" s="1085"/>
      <c r="AV19" s="1085"/>
      <c r="AW19" s="1085"/>
      <c r="AX19" s="1085"/>
      <c r="AY19" s="1086"/>
      <c r="AZ19" s="249"/>
      <c r="BA19" s="249"/>
      <c r="BB19" s="249"/>
      <c r="BC19" s="249"/>
      <c r="BD19" s="249"/>
      <c r="BE19" s="232"/>
      <c r="BF19" s="232"/>
      <c r="BG19" s="232"/>
      <c r="BH19" s="232"/>
      <c r="BI19" s="232"/>
      <c r="BJ19" s="232"/>
      <c r="BK19" s="232"/>
      <c r="BL19" s="232"/>
      <c r="BM19" s="232"/>
      <c r="BN19" s="232"/>
      <c r="BO19" s="232"/>
      <c r="BP19" s="232"/>
      <c r="BQ19" s="237">
        <v>13</v>
      </c>
      <c r="BR19" s="238"/>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3"/>
    </row>
    <row r="20" spans="1:131" s="234" customFormat="1" ht="26.25" customHeight="1" x14ac:dyDescent="0.15">
      <c r="A20" s="237">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3"/>
      <c r="AL20" s="1084"/>
      <c r="AM20" s="1084"/>
      <c r="AN20" s="1084"/>
      <c r="AO20" s="1084"/>
      <c r="AP20" s="1084"/>
      <c r="AQ20" s="1084"/>
      <c r="AR20" s="1084"/>
      <c r="AS20" s="1084"/>
      <c r="AT20" s="1084"/>
      <c r="AU20" s="1085"/>
      <c r="AV20" s="1085"/>
      <c r="AW20" s="1085"/>
      <c r="AX20" s="1085"/>
      <c r="AY20" s="1086"/>
      <c r="AZ20" s="249"/>
      <c r="BA20" s="249"/>
      <c r="BB20" s="249"/>
      <c r="BC20" s="249"/>
      <c r="BD20" s="249"/>
      <c r="BE20" s="232"/>
      <c r="BF20" s="232"/>
      <c r="BG20" s="232"/>
      <c r="BH20" s="232"/>
      <c r="BI20" s="232"/>
      <c r="BJ20" s="232"/>
      <c r="BK20" s="232"/>
      <c r="BL20" s="232"/>
      <c r="BM20" s="232"/>
      <c r="BN20" s="232"/>
      <c r="BO20" s="232"/>
      <c r="BP20" s="232"/>
      <c r="BQ20" s="237">
        <v>14</v>
      </c>
      <c r="BR20" s="238"/>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3"/>
    </row>
    <row r="21" spans="1:131" s="234" customFormat="1" ht="26.25" customHeight="1" thickBot="1" x14ac:dyDescent="0.2">
      <c r="A21" s="237">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3"/>
      <c r="AL21" s="1084"/>
      <c r="AM21" s="1084"/>
      <c r="AN21" s="1084"/>
      <c r="AO21" s="1084"/>
      <c r="AP21" s="1084"/>
      <c r="AQ21" s="1084"/>
      <c r="AR21" s="1084"/>
      <c r="AS21" s="1084"/>
      <c r="AT21" s="1084"/>
      <c r="AU21" s="1085"/>
      <c r="AV21" s="1085"/>
      <c r="AW21" s="1085"/>
      <c r="AX21" s="1085"/>
      <c r="AY21" s="1086"/>
      <c r="AZ21" s="249"/>
      <c r="BA21" s="249"/>
      <c r="BB21" s="249"/>
      <c r="BC21" s="249"/>
      <c r="BD21" s="249"/>
      <c r="BE21" s="232"/>
      <c r="BF21" s="232"/>
      <c r="BG21" s="232"/>
      <c r="BH21" s="232"/>
      <c r="BI21" s="232"/>
      <c r="BJ21" s="232"/>
      <c r="BK21" s="232"/>
      <c r="BL21" s="232"/>
      <c r="BM21" s="232"/>
      <c r="BN21" s="232"/>
      <c r="BO21" s="232"/>
      <c r="BP21" s="232"/>
      <c r="BQ21" s="237">
        <v>15</v>
      </c>
      <c r="BR21" s="238"/>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3"/>
    </row>
    <row r="22" spans="1:131" s="234" customFormat="1" ht="26.25" customHeight="1" x14ac:dyDescent="0.15">
      <c r="A22" s="237">
        <v>16</v>
      </c>
      <c r="B22" s="1030"/>
      <c r="C22" s="1031"/>
      <c r="D22" s="1031"/>
      <c r="E22" s="1031"/>
      <c r="F22" s="1031"/>
      <c r="G22" s="1031"/>
      <c r="H22" s="1031"/>
      <c r="I22" s="1031"/>
      <c r="J22" s="1031"/>
      <c r="K22" s="1031"/>
      <c r="L22" s="1031"/>
      <c r="M22" s="1031"/>
      <c r="N22" s="1031"/>
      <c r="O22" s="1031"/>
      <c r="P22" s="1032"/>
      <c r="Q22" s="1076"/>
      <c r="R22" s="1077"/>
      <c r="S22" s="1077"/>
      <c r="T22" s="1077"/>
      <c r="U22" s="1077"/>
      <c r="V22" s="1077"/>
      <c r="W22" s="1077"/>
      <c r="X22" s="1077"/>
      <c r="Y22" s="1077"/>
      <c r="Z22" s="1077"/>
      <c r="AA22" s="1077"/>
      <c r="AB22" s="1077"/>
      <c r="AC22" s="1077"/>
      <c r="AD22" s="1077"/>
      <c r="AE22" s="1078"/>
      <c r="AF22" s="1035"/>
      <c r="AG22" s="1036"/>
      <c r="AH22" s="1036"/>
      <c r="AI22" s="1036"/>
      <c r="AJ22" s="1037"/>
      <c r="AK22" s="1079"/>
      <c r="AL22" s="1080"/>
      <c r="AM22" s="1080"/>
      <c r="AN22" s="1080"/>
      <c r="AO22" s="1080"/>
      <c r="AP22" s="1080"/>
      <c r="AQ22" s="1080"/>
      <c r="AR22" s="1080"/>
      <c r="AS22" s="1080"/>
      <c r="AT22" s="1080"/>
      <c r="AU22" s="1081"/>
      <c r="AV22" s="1081"/>
      <c r="AW22" s="1081"/>
      <c r="AX22" s="1081"/>
      <c r="AY22" s="1082"/>
      <c r="AZ22" s="1028" t="s">
        <v>382</v>
      </c>
      <c r="BA22" s="1028"/>
      <c r="BB22" s="1028"/>
      <c r="BC22" s="1028"/>
      <c r="BD22" s="1029"/>
      <c r="BE22" s="232"/>
      <c r="BF22" s="232"/>
      <c r="BG22" s="232"/>
      <c r="BH22" s="232"/>
      <c r="BI22" s="232"/>
      <c r="BJ22" s="232"/>
      <c r="BK22" s="232"/>
      <c r="BL22" s="232"/>
      <c r="BM22" s="232"/>
      <c r="BN22" s="232"/>
      <c r="BO22" s="232"/>
      <c r="BP22" s="232"/>
      <c r="BQ22" s="237">
        <v>16</v>
      </c>
      <c r="BR22" s="238"/>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3"/>
    </row>
    <row r="23" spans="1:131" s="234" customFormat="1" ht="26.25" customHeight="1" thickBot="1" x14ac:dyDescent="0.2">
      <c r="A23" s="239" t="s">
        <v>383</v>
      </c>
      <c r="B23" s="937" t="s">
        <v>384</v>
      </c>
      <c r="C23" s="938"/>
      <c r="D23" s="938"/>
      <c r="E23" s="938"/>
      <c r="F23" s="938"/>
      <c r="G23" s="938"/>
      <c r="H23" s="938"/>
      <c r="I23" s="938"/>
      <c r="J23" s="938"/>
      <c r="K23" s="938"/>
      <c r="L23" s="938"/>
      <c r="M23" s="938"/>
      <c r="N23" s="938"/>
      <c r="O23" s="938"/>
      <c r="P23" s="948"/>
      <c r="Q23" s="1070">
        <v>6624</v>
      </c>
      <c r="R23" s="1064"/>
      <c r="S23" s="1064"/>
      <c r="T23" s="1064"/>
      <c r="U23" s="1064"/>
      <c r="V23" s="1064">
        <v>6479</v>
      </c>
      <c r="W23" s="1064"/>
      <c r="X23" s="1064"/>
      <c r="Y23" s="1064"/>
      <c r="Z23" s="1064"/>
      <c r="AA23" s="1064">
        <v>145</v>
      </c>
      <c r="AB23" s="1064"/>
      <c r="AC23" s="1064"/>
      <c r="AD23" s="1064"/>
      <c r="AE23" s="1071"/>
      <c r="AF23" s="1072">
        <v>72</v>
      </c>
      <c r="AG23" s="1064"/>
      <c r="AH23" s="1064"/>
      <c r="AI23" s="1064"/>
      <c r="AJ23" s="1073"/>
      <c r="AK23" s="1074"/>
      <c r="AL23" s="1075"/>
      <c r="AM23" s="1075"/>
      <c r="AN23" s="1075"/>
      <c r="AO23" s="1075"/>
      <c r="AP23" s="1064">
        <v>9004</v>
      </c>
      <c r="AQ23" s="1064"/>
      <c r="AR23" s="1064"/>
      <c r="AS23" s="1064"/>
      <c r="AT23" s="1064"/>
      <c r="AU23" s="1065"/>
      <c r="AV23" s="1065"/>
      <c r="AW23" s="1065"/>
      <c r="AX23" s="1065"/>
      <c r="AY23" s="1066"/>
      <c r="AZ23" s="1067" t="s">
        <v>126</v>
      </c>
      <c r="BA23" s="1068"/>
      <c r="BB23" s="1068"/>
      <c r="BC23" s="1068"/>
      <c r="BD23" s="1069"/>
      <c r="BE23" s="232"/>
      <c r="BF23" s="232"/>
      <c r="BG23" s="232"/>
      <c r="BH23" s="232"/>
      <c r="BI23" s="232"/>
      <c r="BJ23" s="232"/>
      <c r="BK23" s="232"/>
      <c r="BL23" s="232"/>
      <c r="BM23" s="232"/>
      <c r="BN23" s="232"/>
      <c r="BO23" s="232"/>
      <c r="BP23" s="232"/>
      <c r="BQ23" s="237">
        <v>17</v>
      </c>
      <c r="BR23" s="238"/>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3"/>
    </row>
    <row r="24" spans="1:131" s="234" customFormat="1" ht="26.25" customHeight="1" x14ac:dyDescent="0.15">
      <c r="A24" s="1063" t="s">
        <v>385</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49"/>
      <c r="BA24" s="249"/>
      <c r="BB24" s="249"/>
      <c r="BC24" s="249"/>
      <c r="BD24" s="249"/>
      <c r="BE24" s="232"/>
      <c r="BF24" s="232"/>
      <c r="BG24" s="232"/>
      <c r="BH24" s="232"/>
      <c r="BI24" s="232"/>
      <c r="BJ24" s="232"/>
      <c r="BK24" s="232"/>
      <c r="BL24" s="232"/>
      <c r="BM24" s="232"/>
      <c r="BN24" s="232"/>
      <c r="BO24" s="232"/>
      <c r="BP24" s="232"/>
      <c r="BQ24" s="237">
        <v>18</v>
      </c>
      <c r="BR24" s="238"/>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3"/>
    </row>
    <row r="25" spans="1:131" ht="26.25" customHeight="1" thickBot="1" x14ac:dyDescent="0.2">
      <c r="A25" s="1062" t="s">
        <v>386</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49"/>
      <c r="BK25" s="249"/>
      <c r="BL25" s="249"/>
      <c r="BM25" s="249"/>
      <c r="BN25" s="249"/>
      <c r="BO25" s="240"/>
      <c r="BP25" s="240"/>
      <c r="BQ25" s="237">
        <v>19</v>
      </c>
      <c r="BR25" s="238"/>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362</v>
      </c>
      <c r="B26" s="996"/>
      <c r="C26" s="996"/>
      <c r="D26" s="996"/>
      <c r="E26" s="996"/>
      <c r="F26" s="996"/>
      <c r="G26" s="996"/>
      <c r="H26" s="996"/>
      <c r="I26" s="996"/>
      <c r="J26" s="996"/>
      <c r="K26" s="996"/>
      <c r="L26" s="996"/>
      <c r="M26" s="996"/>
      <c r="N26" s="996"/>
      <c r="O26" s="996"/>
      <c r="P26" s="997"/>
      <c r="Q26" s="1001" t="s">
        <v>387</v>
      </c>
      <c r="R26" s="1002"/>
      <c r="S26" s="1002"/>
      <c r="T26" s="1002"/>
      <c r="U26" s="1003"/>
      <c r="V26" s="1001" t="s">
        <v>388</v>
      </c>
      <c r="W26" s="1002"/>
      <c r="X26" s="1002"/>
      <c r="Y26" s="1002"/>
      <c r="Z26" s="1003"/>
      <c r="AA26" s="1001" t="s">
        <v>389</v>
      </c>
      <c r="AB26" s="1002"/>
      <c r="AC26" s="1002"/>
      <c r="AD26" s="1002"/>
      <c r="AE26" s="1002"/>
      <c r="AF26" s="1058" t="s">
        <v>390</v>
      </c>
      <c r="AG26" s="1008"/>
      <c r="AH26" s="1008"/>
      <c r="AI26" s="1008"/>
      <c r="AJ26" s="1059"/>
      <c r="AK26" s="1002" t="s">
        <v>391</v>
      </c>
      <c r="AL26" s="1002"/>
      <c r="AM26" s="1002"/>
      <c r="AN26" s="1002"/>
      <c r="AO26" s="1003"/>
      <c r="AP26" s="1001" t="s">
        <v>392</v>
      </c>
      <c r="AQ26" s="1002"/>
      <c r="AR26" s="1002"/>
      <c r="AS26" s="1002"/>
      <c r="AT26" s="1003"/>
      <c r="AU26" s="1001" t="s">
        <v>393</v>
      </c>
      <c r="AV26" s="1002"/>
      <c r="AW26" s="1002"/>
      <c r="AX26" s="1002"/>
      <c r="AY26" s="1003"/>
      <c r="AZ26" s="1001" t="s">
        <v>394</v>
      </c>
      <c r="BA26" s="1002"/>
      <c r="BB26" s="1002"/>
      <c r="BC26" s="1002"/>
      <c r="BD26" s="1003"/>
      <c r="BE26" s="1001" t="s">
        <v>369</v>
      </c>
      <c r="BF26" s="1002"/>
      <c r="BG26" s="1002"/>
      <c r="BH26" s="1002"/>
      <c r="BI26" s="1015"/>
      <c r="BJ26" s="249"/>
      <c r="BK26" s="249"/>
      <c r="BL26" s="249"/>
      <c r="BM26" s="249"/>
      <c r="BN26" s="249"/>
      <c r="BO26" s="240"/>
      <c r="BP26" s="240"/>
      <c r="BQ26" s="237">
        <v>20</v>
      </c>
      <c r="BR26" s="238"/>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60"/>
      <c r="AG27" s="1011"/>
      <c r="AH27" s="1011"/>
      <c r="AI27" s="1011"/>
      <c r="AJ27" s="1061"/>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49"/>
      <c r="BK27" s="249"/>
      <c r="BL27" s="249"/>
      <c r="BM27" s="249"/>
      <c r="BN27" s="249"/>
      <c r="BO27" s="240"/>
      <c r="BP27" s="240"/>
      <c r="BQ27" s="237">
        <v>21</v>
      </c>
      <c r="BR27" s="238"/>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1">
        <v>1</v>
      </c>
      <c r="B28" s="1050" t="s">
        <v>395</v>
      </c>
      <c r="C28" s="1051"/>
      <c r="D28" s="1051"/>
      <c r="E28" s="1051"/>
      <c r="F28" s="1051"/>
      <c r="G28" s="1051"/>
      <c r="H28" s="1051"/>
      <c r="I28" s="1051"/>
      <c r="J28" s="1051"/>
      <c r="K28" s="1051"/>
      <c r="L28" s="1051"/>
      <c r="M28" s="1051"/>
      <c r="N28" s="1051"/>
      <c r="O28" s="1051"/>
      <c r="P28" s="1052"/>
      <c r="Q28" s="1053">
        <v>906</v>
      </c>
      <c r="R28" s="1054"/>
      <c r="S28" s="1054"/>
      <c r="T28" s="1054"/>
      <c r="U28" s="1054"/>
      <c r="V28" s="1054">
        <v>891</v>
      </c>
      <c r="W28" s="1054"/>
      <c r="X28" s="1054"/>
      <c r="Y28" s="1054"/>
      <c r="Z28" s="1054"/>
      <c r="AA28" s="1054">
        <v>15</v>
      </c>
      <c r="AB28" s="1054"/>
      <c r="AC28" s="1054"/>
      <c r="AD28" s="1054"/>
      <c r="AE28" s="1055"/>
      <c r="AF28" s="1056">
        <v>15</v>
      </c>
      <c r="AG28" s="1054"/>
      <c r="AH28" s="1054"/>
      <c r="AI28" s="1054"/>
      <c r="AJ28" s="1057"/>
      <c r="AK28" s="1045">
        <v>98</v>
      </c>
      <c r="AL28" s="1046"/>
      <c r="AM28" s="1046"/>
      <c r="AN28" s="1046"/>
      <c r="AO28" s="1046"/>
      <c r="AP28" s="1046" t="s">
        <v>565</v>
      </c>
      <c r="AQ28" s="1046"/>
      <c r="AR28" s="1046"/>
      <c r="AS28" s="1046"/>
      <c r="AT28" s="1046"/>
      <c r="AU28" s="1046" t="s">
        <v>565</v>
      </c>
      <c r="AV28" s="1046"/>
      <c r="AW28" s="1046"/>
      <c r="AX28" s="1046"/>
      <c r="AY28" s="1046"/>
      <c r="AZ28" s="1047" t="s">
        <v>565</v>
      </c>
      <c r="BA28" s="1047"/>
      <c r="BB28" s="1047"/>
      <c r="BC28" s="1047"/>
      <c r="BD28" s="1047"/>
      <c r="BE28" s="1048"/>
      <c r="BF28" s="1048"/>
      <c r="BG28" s="1048"/>
      <c r="BH28" s="1048"/>
      <c r="BI28" s="1049"/>
      <c r="BJ28" s="249"/>
      <c r="BK28" s="249"/>
      <c r="BL28" s="249"/>
      <c r="BM28" s="249"/>
      <c r="BN28" s="249"/>
      <c r="BO28" s="240"/>
      <c r="BP28" s="240"/>
      <c r="BQ28" s="237">
        <v>22</v>
      </c>
      <c r="BR28" s="238"/>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1">
        <v>2</v>
      </c>
      <c r="B29" s="1030" t="s">
        <v>396</v>
      </c>
      <c r="C29" s="1031"/>
      <c r="D29" s="1031"/>
      <c r="E29" s="1031"/>
      <c r="F29" s="1031"/>
      <c r="G29" s="1031"/>
      <c r="H29" s="1031"/>
      <c r="I29" s="1031"/>
      <c r="J29" s="1031"/>
      <c r="K29" s="1031"/>
      <c r="L29" s="1031"/>
      <c r="M29" s="1031"/>
      <c r="N29" s="1031"/>
      <c r="O29" s="1031"/>
      <c r="P29" s="1032"/>
      <c r="Q29" s="1038">
        <v>879</v>
      </c>
      <c r="R29" s="1039"/>
      <c r="S29" s="1039"/>
      <c r="T29" s="1039"/>
      <c r="U29" s="1039"/>
      <c r="V29" s="1039">
        <v>861</v>
      </c>
      <c r="W29" s="1039"/>
      <c r="X29" s="1039"/>
      <c r="Y29" s="1039"/>
      <c r="Z29" s="1039"/>
      <c r="AA29" s="1039">
        <v>18</v>
      </c>
      <c r="AB29" s="1039"/>
      <c r="AC29" s="1039"/>
      <c r="AD29" s="1039"/>
      <c r="AE29" s="1040"/>
      <c r="AF29" s="1035">
        <v>18</v>
      </c>
      <c r="AG29" s="1036"/>
      <c r="AH29" s="1036"/>
      <c r="AI29" s="1036"/>
      <c r="AJ29" s="1037"/>
      <c r="AK29" s="980">
        <v>142</v>
      </c>
      <c r="AL29" s="971"/>
      <c r="AM29" s="971"/>
      <c r="AN29" s="971"/>
      <c r="AO29" s="971"/>
      <c r="AP29" s="971" t="s">
        <v>565</v>
      </c>
      <c r="AQ29" s="971"/>
      <c r="AR29" s="971"/>
      <c r="AS29" s="971"/>
      <c r="AT29" s="971"/>
      <c r="AU29" s="971" t="s">
        <v>565</v>
      </c>
      <c r="AV29" s="971"/>
      <c r="AW29" s="971"/>
      <c r="AX29" s="971"/>
      <c r="AY29" s="971"/>
      <c r="AZ29" s="1041" t="s">
        <v>565</v>
      </c>
      <c r="BA29" s="1041"/>
      <c r="BB29" s="1041"/>
      <c r="BC29" s="1041"/>
      <c r="BD29" s="1041"/>
      <c r="BE29" s="972"/>
      <c r="BF29" s="972"/>
      <c r="BG29" s="972"/>
      <c r="BH29" s="972"/>
      <c r="BI29" s="973"/>
      <c r="BJ29" s="249"/>
      <c r="BK29" s="249"/>
      <c r="BL29" s="249"/>
      <c r="BM29" s="249"/>
      <c r="BN29" s="249"/>
      <c r="BO29" s="240"/>
      <c r="BP29" s="240"/>
      <c r="BQ29" s="237">
        <v>23</v>
      </c>
      <c r="BR29" s="238"/>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1">
        <v>3</v>
      </c>
      <c r="B30" s="1030" t="s">
        <v>397</v>
      </c>
      <c r="C30" s="1031"/>
      <c r="D30" s="1031"/>
      <c r="E30" s="1031"/>
      <c r="F30" s="1031"/>
      <c r="G30" s="1031"/>
      <c r="H30" s="1031"/>
      <c r="I30" s="1031"/>
      <c r="J30" s="1031"/>
      <c r="K30" s="1031"/>
      <c r="L30" s="1031"/>
      <c r="M30" s="1031"/>
      <c r="N30" s="1031"/>
      <c r="O30" s="1031"/>
      <c r="P30" s="1032"/>
      <c r="Q30" s="1038">
        <v>22</v>
      </c>
      <c r="R30" s="1039"/>
      <c r="S30" s="1039"/>
      <c r="T30" s="1039"/>
      <c r="U30" s="1039"/>
      <c r="V30" s="1039">
        <v>22</v>
      </c>
      <c r="W30" s="1039"/>
      <c r="X30" s="1039"/>
      <c r="Y30" s="1039"/>
      <c r="Z30" s="1039"/>
      <c r="AA30" s="1039">
        <v>0</v>
      </c>
      <c r="AB30" s="1039"/>
      <c r="AC30" s="1039"/>
      <c r="AD30" s="1039"/>
      <c r="AE30" s="1040"/>
      <c r="AF30" s="1035">
        <v>0</v>
      </c>
      <c r="AG30" s="1036"/>
      <c r="AH30" s="1036"/>
      <c r="AI30" s="1036"/>
      <c r="AJ30" s="1037"/>
      <c r="AK30" s="980">
        <v>22</v>
      </c>
      <c r="AL30" s="971"/>
      <c r="AM30" s="971"/>
      <c r="AN30" s="971"/>
      <c r="AO30" s="971"/>
      <c r="AP30" s="971">
        <v>6</v>
      </c>
      <c r="AQ30" s="971"/>
      <c r="AR30" s="971"/>
      <c r="AS30" s="971"/>
      <c r="AT30" s="971"/>
      <c r="AU30" s="971">
        <v>4</v>
      </c>
      <c r="AV30" s="971"/>
      <c r="AW30" s="971"/>
      <c r="AX30" s="971"/>
      <c r="AY30" s="971"/>
      <c r="AZ30" s="1041" t="s">
        <v>565</v>
      </c>
      <c r="BA30" s="1041"/>
      <c r="BB30" s="1041"/>
      <c r="BC30" s="1041"/>
      <c r="BD30" s="1041"/>
      <c r="BE30" s="972"/>
      <c r="BF30" s="972"/>
      <c r="BG30" s="972"/>
      <c r="BH30" s="972"/>
      <c r="BI30" s="973"/>
      <c r="BJ30" s="249"/>
      <c r="BK30" s="249"/>
      <c r="BL30" s="249"/>
      <c r="BM30" s="249"/>
      <c r="BN30" s="249"/>
      <c r="BO30" s="240"/>
      <c r="BP30" s="240"/>
      <c r="BQ30" s="237">
        <v>24</v>
      </c>
      <c r="BR30" s="238"/>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1">
        <v>4</v>
      </c>
      <c r="B31" s="1030" t="s">
        <v>398</v>
      </c>
      <c r="C31" s="1031"/>
      <c r="D31" s="1031"/>
      <c r="E31" s="1031"/>
      <c r="F31" s="1031"/>
      <c r="G31" s="1031"/>
      <c r="H31" s="1031"/>
      <c r="I31" s="1031"/>
      <c r="J31" s="1031"/>
      <c r="K31" s="1031"/>
      <c r="L31" s="1031"/>
      <c r="M31" s="1031"/>
      <c r="N31" s="1031"/>
      <c r="O31" s="1031"/>
      <c r="P31" s="1032"/>
      <c r="Q31" s="1038">
        <v>70</v>
      </c>
      <c r="R31" s="1039"/>
      <c r="S31" s="1039"/>
      <c r="T31" s="1039"/>
      <c r="U31" s="1039"/>
      <c r="V31" s="1039">
        <v>69</v>
      </c>
      <c r="W31" s="1039"/>
      <c r="X31" s="1039"/>
      <c r="Y31" s="1039"/>
      <c r="Z31" s="1039"/>
      <c r="AA31" s="1039">
        <v>1</v>
      </c>
      <c r="AB31" s="1039"/>
      <c r="AC31" s="1039"/>
      <c r="AD31" s="1039"/>
      <c r="AE31" s="1040"/>
      <c r="AF31" s="1035">
        <v>1</v>
      </c>
      <c r="AG31" s="1036"/>
      <c r="AH31" s="1036"/>
      <c r="AI31" s="1036"/>
      <c r="AJ31" s="1037"/>
      <c r="AK31" s="980">
        <v>57</v>
      </c>
      <c r="AL31" s="971"/>
      <c r="AM31" s="971"/>
      <c r="AN31" s="971"/>
      <c r="AO31" s="971"/>
      <c r="AP31" s="971">
        <v>126</v>
      </c>
      <c r="AQ31" s="971"/>
      <c r="AR31" s="971"/>
      <c r="AS31" s="971"/>
      <c r="AT31" s="971"/>
      <c r="AU31" s="971">
        <v>77</v>
      </c>
      <c r="AV31" s="971"/>
      <c r="AW31" s="971"/>
      <c r="AX31" s="971"/>
      <c r="AY31" s="971"/>
      <c r="AZ31" s="1042" t="s">
        <v>565</v>
      </c>
      <c r="BA31" s="1043"/>
      <c r="BB31" s="1043"/>
      <c r="BC31" s="1043"/>
      <c r="BD31" s="1044"/>
      <c r="BE31" s="972"/>
      <c r="BF31" s="972"/>
      <c r="BG31" s="972"/>
      <c r="BH31" s="972"/>
      <c r="BI31" s="973"/>
      <c r="BJ31" s="249"/>
      <c r="BK31" s="249"/>
      <c r="BL31" s="249"/>
      <c r="BM31" s="249"/>
      <c r="BN31" s="249"/>
      <c r="BO31" s="240"/>
      <c r="BP31" s="240"/>
      <c r="BQ31" s="237">
        <v>25</v>
      </c>
      <c r="BR31" s="238"/>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1">
        <v>5</v>
      </c>
      <c r="B32" s="1030" t="s">
        <v>399</v>
      </c>
      <c r="C32" s="1031"/>
      <c r="D32" s="1031"/>
      <c r="E32" s="1031"/>
      <c r="F32" s="1031"/>
      <c r="G32" s="1031"/>
      <c r="H32" s="1031"/>
      <c r="I32" s="1031"/>
      <c r="J32" s="1031"/>
      <c r="K32" s="1031"/>
      <c r="L32" s="1031"/>
      <c r="M32" s="1031"/>
      <c r="N32" s="1031"/>
      <c r="O32" s="1031"/>
      <c r="P32" s="1032"/>
      <c r="Q32" s="1038">
        <v>376</v>
      </c>
      <c r="R32" s="1039"/>
      <c r="S32" s="1039"/>
      <c r="T32" s="1039"/>
      <c r="U32" s="1039"/>
      <c r="V32" s="1039">
        <v>374</v>
      </c>
      <c r="W32" s="1039"/>
      <c r="X32" s="1039"/>
      <c r="Y32" s="1039"/>
      <c r="Z32" s="1039"/>
      <c r="AA32" s="1039">
        <v>2</v>
      </c>
      <c r="AB32" s="1039"/>
      <c r="AC32" s="1039"/>
      <c r="AD32" s="1039"/>
      <c r="AE32" s="1040"/>
      <c r="AF32" s="1035">
        <v>2</v>
      </c>
      <c r="AG32" s="1036"/>
      <c r="AH32" s="1036"/>
      <c r="AI32" s="1036"/>
      <c r="AJ32" s="1037"/>
      <c r="AK32" s="980">
        <v>106</v>
      </c>
      <c r="AL32" s="971"/>
      <c r="AM32" s="971"/>
      <c r="AN32" s="971"/>
      <c r="AO32" s="971"/>
      <c r="AP32" s="971">
        <v>252</v>
      </c>
      <c r="AQ32" s="971"/>
      <c r="AR32" s="971"/>
      <c r="AS32" s="971"/>
      <c r="AT32" s="971"/>
      <c r="AU32" s="971">
        <v>84</v>
      </c>
      <c r="AV32" s="971"/>
      <c r="AW32" s="971"/>
      <c r="AX32" s="971"/>
      <c r="AY32" s="971"/>
      <c r="AZ32" s="1042" t="s">
        <v>565</v>
      </c>
      <c r="BA32" s="1043"/>
      <c r="BB32" s="1043"/>
      <c r="BC32" s="1043"/>
      <c r="BD32" s="1044"/>
      <c r="BE32" s="972"/>
      <c r="BF32" s="972"/>
      <c r="BG32" s="972"/>
      <c r="BH32" s="972"/>
      <c r="BI32" s="973"/>
      <c r="BJ32" s="249"/>
      <c r="BK32" s="249"/>
      <c r="BL32" s="249"/>
      <c r="BM32" s="249"/>
      <c r="BN32" s="249"/>
      <c r="BO32" s="240"/>
      <c r="BP32" s="240"/>
      <c r="BQ32" s="237">
        <v>26</v>
      </c>
      <c r="BR32" s="238"/>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1">
        <v>6</v>
      </c>
      <c r="B33" s="1030" t="s">
        <v>400</v>
      </c>
      <c r="C33" s="1031"/>
      <c r="D33" s="1031"/>
      <c r="E33" s="1031"/>
      <c r="F33" s="1031"/>
      <c r="G33" s="1031"/>
      <c r="H33" s="1031"/>
      <c r="I33" s="1031"/>
      <c r="J33" s="1031"/>
      <c r="K33" s="1031"/>
      <c r="L33" s="1031"/>
      <c r="M33" s="1031"/>
      <c r="N33" s="1031"/>
      <c r="O33" s="1031"/>
      <c r="P33" s="1032"/>
      <c r="Q33" s="1038">
        <v>166</v>
      </c>
      <c r="R33" s="1039"/>
      <c r="S33" s="1039"/>
      <c r="T33" s="1039"/>
      <c r="U33" s="1039"/>
      <c r="V33" s="1039">
        <v>165</v>
      </c>
      <c r="W33" s="1039"/>
      <c r="X33" s="1039"/>
      <c r="Y33" s="1039"/>
      <c r="Z33" s="1039"/>
      <c r="AA33" s="1039">
        <v>1</v>
      </c>
      <c r="AB33" s="1039"/>
      <c r="AC33" s="1039"/>
      <c r="AD33" s="1039"/>
      <c r="AE33" s="1040"/>
      <c r="AF33" s="1035">
        <v>1</v>
      </c>
      <c r="AG33" s="1036"/>
      <c r="AH33" s="1036"/>
      <c r="AI33" s="1036"/>
      <c r="AJ33" s="1037"/>
      <c r="AK33" s="980">
        <v>45</v>
      </c>
      <c r="AL33" s="971"/>
      <c r="AM33" s="971"/>
      <c r="AN33" s="971"/>
      <c r="AO33" s="971"/>
      <c r="AP33" s="971" t="s">
        <v>565</v>
      </c>
      <c r="AQ33" s="971"/>
      <c r="AR33" s="971"/>
      <c r="AS33" s="971"/>
      <c r="AT33" s="971"/>
      <c r="AU33" s="1042" t="s">
        <v>565</v>
      </c>
      <c r="AV33" s="1043"/>
      <c r="AW33" s="1043"/>
      <c r="AX33" s="1043"/>
      <c r="AY33" s="1044"/>
      <c r="AZ33" s="1042" t="s">
        <v>565</v>
      </c>
      <c r="BA33" s="1043"/>
      <c r="BB33" s="1043"/>
      <c r="BC33" s="1043"/>
      <c r="BD33" s="1044"/>
      <c r="BE33" s="972"/>
      <c r="BF33" s="972"/>
      <c r="BG33" s="972"/>
      <c r="BH33" s="972"/>
      <c r="BI33" s="973"/>
      <c r="BJ33" s="249"/>
      <c r="BK33" s="249"/>
      <c r="BL33" s="249"/>
      <c r="BM33" s="249"/>
      <c r="BN33" s="249"/>
      <c r="BO33" s="240"/>
      <c r="BP33" s="240"/>
      <c r="BQ33" s="237">
        <v>27</v>
      </c>
      <c r="BR33" s="238"/>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1">
        <v>7</v>
      </c>
      <c r="B34" s="1030" t="s">
        <v>401</v>
      </c>
      <c r="C34" s="1031"/>
      <c r="D34" s="1031"/>
      <c r="E34" s="1031"/>
      <c r="F34" s="1031"/>
      <c r="G34" s="1031"/>
      <c r="H34" s="1031"/>
      <c r="I34" s="1031"/>
      <c r="J34" s="1031"/>
      <c r="K34" s="1031"/>
      <c r="L34" s="1031"/>
      <c r="M34" s="1031"/>
      <c r="N34" s="1031"/>
      <c r="O34" s="1031"/>
      <c r="P34" s="1032"/>
      <c r="Q34" s="1038">
        <v>239</v>
      </c>
      <c r="R34" s="1039"/>
      <c r="S34" s="1039"/>
      <c r="T34" s="1039"/>
      <c r="U34" s="1039"/>
      <c r="V34" s="1039">
        <v>229</v>
      </c>
      <c r="W34" s="1039"/>
      <c r="X34" s="1039"/>
      <c r="Y34" s="1039"/>
      <c r="Z34" s="1039"/>
      <c r="AA34" s="1039">
        <v>10</v>
      </c>
      <c r="AB34" s="1039"/>
      <c r="AC34" s="1039"/>
      <c r="AD34" s="1039"/>
      <c r="AE34" s="1040"/>
      <c r="AF34" s="1035">
        <v>640</v>
      </c>
      <c r="AG34" s="1036"/>
      <c r="AH34" s="1036"/>
      <c r="AI34" s="1036"/>
      <c r="AJ34" s="1037"/>
      <c r="AK34" s="971" t="s">
        <v>565</v>
      </c>
      <c r="AL34" s="971"/>
      <c r="AM34" s="971"/>
      <c r="AN34" s="971"/>
      <c r="AO34" s="971"/>
      <c r="AP34" s="971" t="s">
        <v>565</v>
      </c>
      <c r="AQ34" s="971"/>
      <c r="AR34" s="971"/>
      <c r="AS34" s="971"/>
      <c r="AT34" s="971"/>
      <c r="AU34" s="971" t="s">
        <v>565</v>
      </c>
      <c r="AV34" s="971"/>
      <c r="AW34" s="971"/>
      <c r="AX34" s="971"/>
      <c r="AY34" s="971"/>
      <c r="AZ34" s="1041" t="s">
        <v>565</v>
      </c>
      <c r="BA34" s="1041"/>
      <c r="BB34" s="1041"/>
      <c r="BC34" s="1041"/>
      <c r="BD34" s="1041"/>
      <c r="BE34" s="972" t="s">
        <v>402</v>
      </c>
      <c r="BF34" s="972"/>
      <c r="BG34" s="972"/>
      <c r="BH34" s="972"/>
      <c r="BI34" s="973"/>
      <c r="BJ34" s="249"/>
      <c r="BK34" s="249"/>
      <c r="BL34" s="249"/>
      <c r="BM34" s="249"/>
      <c r="BN34" s="249"/>
      <c r="BO34" s="240"/>
      <c r="BP34" s="240"/>
      <c r="BQ34" s="237">
        <v>28</v>
      </c>
      <c r="BR34" s="238"/>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1">
        <v>8</v>
      </c>
      <c r="B35" s="1030" t="s">
        <v>403</v>
      </c>
      <c r="C35" s="1031"/>
      <c r="D35" s="1031"/>
      <c r="E35" s="1031"/>
      <c r="F35" s="1031"/>
      <c r="G35" s="1031"/>
      <c r="H35" s="1031"/>
      <c r="I35" s="1031"/>
      <c r="J35" s="1031"/>
      <c r="K35" s="1031"/>
      <c r="L35" s="1031"/>
      <c r="M35" s="1031"/>
      <c r="N35" s="1031"/>
      <c r="O35" s="1031"/>
      <c r="P35" s="1032"/>
      <c r="Q35" s="1038">
        <v>59</v>
      </c>
      <c r="R35" s="1039"/>
      <c r="S35" s="1039"/>
      <c r="T35" s="1039"/>
      <c r="U35" s="1039"/>
      <c r="V35" s="1039">
        <v>58</v>
      </c>
      <c r="W35" s="1039"/>
      <c r="X35" s="1039"/>
      <c r="Y35" s="1039"/>
      <c r="Z35" s="1039"/>
      <c r="AA35" s="1039">
        <v>1</v>
      </c>
      <c r="AB35" s="1039"/>
      <c r="AC35" s="1039"/>
      <c r="AD35" s="1039"/>
      <c r="AE35" s="1040"/>
      <c r="AF35" s="1035">
        <v>1</v>
      </c>
      <c r="AG35" s="1036"/>
      <c r="AH35" s="1036"/>
      <c r="AI35" s="1036"/>
      <c r="AJ35" s="1037"/>
      <c r="AK35" s="980">
        <v>55</v>
      </c>
      <c r="AL35" s="971"/>
      <c r="AM35" s="971"/>
      <c r="AN35" s="971"/>
      <c r="AO35" s="971"/>
      <c r="AP35" s="971">
        <v>229</v>
      </c>
      <c r="AQ35" s="971"/>
      <c r="AR35" s="971"/>
      <c r="AS35" s="971"/>
      <c r="AT35" s="971"/>
      <c r="AU35" s="971">
        <v>219</v>
      </c>
      <c r="AV35" s="971"/>
      <c r="AW35" s="971"/>
      <c r="AX35" s="971"/>
      <c r="AY35" s="971"/>
      <c r="AZ35" s="1041" t="s">
        <v>565</v>
      </c>
      <c r="BA35" s="1041"/>
      <c r="BB35" s="1041"/>
      <c r="BC35" s="1041"/>
      <c r="BD35" s="1041"/>
      <c r="BE35" s="972" t="s">
        <v>404</v>
      </c>
      <c r="BF35" s="972"/>
      <c r="BG35" s="972"/>
      <c r="BH35" s="972"/>
      <c r="BI35" s="973"/>
      <c r="BJ35" s="249"/>
      <c r="BK35" s="249"/>
      <c r="BL35" s="249"/>
      <c r="BM35" s="249"/>
      <c r="BN35" s="249"/>
      <c r="BO35" s="240"/>
      <c r="BP35" s="240"/>
      <c r="BQ35" s="237">
        <v>29</v>
      </c>
      <c r="BR35" s="238"/>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1">
        <v>9</v>
      </c>
      <c r="B36" s="1030" t="s">
        <v>405</v>
      </c>
      <c r="C36" s="1031"/>
      <c r="D36" s="1031"/>
      <c r="E36" s="1031"/>
      <c r="F36" s="1031"/>
      <c r="G36" s="1031"/>
      <c r="H36" s="1031"/>
      <c r="I36" s="1031"/>
      <c r="J36" s="1031"/>
      <c r="K36" s="1031"/>
      <c r="L36" s="1031"/>
      <c r="M36" s="1031"/>
      <c r="N36" s="1031"/>
      <c r="O36" s="1031"/>
      <c r="P36" s="1032"/>
      <c r="Q36" s="1038">
        <v>404</v>
      </c>
      <c r="R36" s="1039"/>
      <c r="S36" s="1039"/>
      <c r="T36" s="1039"/>
      <c r="U36" s="1039"/>
      <c r="V36" s="1039">
        <v>403</v>
      </c>
      <c r="W36" s="1039"/>
      <c r="X36" s="1039"/>
      <c r="Y36" s="1039"/>
      <c r="Z36" s="1039"/>
      <c r="AA36" s="1039">
        <v>1</v>
      </c>
      <c r="AB36" s="1039"/>
      <c r="AC36" s="1039"/>
      <c r="AD36" s="1039"/>
      <c r="AE36" s="1040"/>
      <c r="AF36" s="1035">
        <v>1</v>
      </c>
      <c r="AG36" s="1036"/>
      <c r="AH36" s="1036"/>
      <c r="AI36" s="1036"/>
      <c r="AJ36" s="1037"/>
      <c r="AK36" s="980">
        <v>237</v>
      </c>
      <c r="AL36" s="971"/>
      <c r="AM36" s="971"/>
      <c r="AN36" s="971"/>
      <c r="AO36" s="971"/>
      <c r="AP36" s="971">
        <v>1073</v>
      </c>
      <c r="AQ36" s="971"/>
      <c r="AR36" s="971"/>
      <c r="AS36" s="971"/>
      <c r="AT36" s="971"/>
      <c r="AU36" s="971">
        <v>1062</v>
      </c>
      <c r="AV36" s="971"/>
      <c r="AW36" s="971"/>
      <c r="AX36" s="971"/>
      <c r="AY36" s="971"/>
      <c r="AZ36" s="1042" t="s">
        <v>565</v>
      </c>
      <c r="BA36" s="1043"/>
      <c r="BB36" s="1043"/>
      <c r="BC36" s="1043"/>
      <c r="BD36" s="1044"/>
      <c r="BE36" s="972" t="s">
        <v>404</v>
      </c>
      <c r="BF36" s="972"/>
      <c r="BG36" s="972"/>
      <c r="BH36" s="972"/>
      <c r="BI36" s="973"/>
      <c r="BJ36" s="249"/>
      <c r="BK36" s="249"/>
      <c r="BL36" s="249"/>
      <c r="BM36" s="249"/>
      <c r="BN36" s="249"/>
      <c r="BO36" s="240"/>
      <c r="BP36" s="240"/>
      <c r="BQ36" s="237">
        <v>30</v>
      </c>
      <c r="BR36" s="238"/>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1">
        <v>10</v>
      </c>
      <c r="B37" s="1030" t="s">
        <v>406</v>
      </c>
      <c r="C37" s="1031"/>
      <c r="D37" s="1031"/>
      <c r="E37" s="1031"/>
      <c r="F37" s="1031"/>
      <c r="G37" s="1031"/>
      <c r="H37" s="1031"/>
      <c r="I37" s="1031"/>
      <c r="J37" s="1031"/>
      <c r="K37" s="1031"/>
      <c r="L37" s="1031"/>
      <c r="M37" s="1031"/>
      <c r="N37" s="1031"/>
      <c r="O37" s="1031"/>
      <c r="P37" s="1032"/>
      <c r="Q37" s="1038">
        <v>55</v>
      </c>
      <c r="R37" s="1039"/>
      <c r="S37" s="1039"/>
      <c r="T37" s="1039"/>
      <c r="U37" s="1039"/>
      <c r="V37" s="1039">
        <v>54</v>
      </c>
      <c r="W37" s="1039"/>
      <c r="X37" s="1039"/>
      <c r="Y37" s="1039"/>
      <c r="Z37" s="1039"/>
      <c r="AA37" s="1039">
        <v>1</v>
      </c>
      <c r="AB37" s="1039"/>
      <c r="AC37" s="1039"/>
      <c r="AD37" s="1039"/>
      <c r="AE37" s="1040"/>
      <c r="AF37" s="1035">
        <v>1</v>
      </c>
      <c r="AG37" s="1036"/>
      <c r="AH37" s="1036"/>
      <c r="AI37" s="1036"/>
      <c r="AJ37" s="1037"/>
      <c r="AK37" s="980">
        <v>45</v>
      </c>
      <c r="AL37" s="971"/>
      <c r="AM37" s="971"/>
      <c r="AN37" s="971"/>
      <c r="AO37" s="971"/>
      <c r="AP37" s="971">
        <v>129</v>
      </c>
      <c r="AQ37" s="971"/>
      <c r="AR37" s="971"/>
      <c r="AS37" s="971"/>
      <c r="AT37" s="971"/>
      <c r="AU37" s="971">
        <v>129</v>
      </c>
      <c r="AV37" s="971"/>
      <c r="AW37" s="971"/>
      <c r="AX37" s="971"/>
      <c r="AY37" s="971"/>
      <c r="AZ37" s="1042" t="s">
        <v>565</v>
      </c>
      <c r="BA37" s="1043"/>
      <c r="BB37" s="1043"/>
      <c r="BC37" s="1043"/>
      <c r="BD37" s="1044"/>
      <c r="BE37" s="972" t="s">
        <v>404</v>
      </c>
      <c r="BF37" s="972"/>
      <c r="BG37" s="972"/>
      <c r="BH37" s="972"/>
      <c r="BI37" s="973"/>
      <c r="BJ37" s="249"/>
      <c r="BK37" s="249"/>
      <c r="BL37" s="249"/>
      <c r="BM37" s="249"/>
      <c r="BN37" s="249"/>
      <c r="BO37" s="240"/>
      <c r="BP37" s="240"/>
      <c r="BQ37" s="237">
        <v>31</v>
      </c>
      <c r="BR37" s="238"/>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1">
        <v>11</v>
      </c>
      <c r="B38" s="1030" t="s">
        <v>407</v>
      </c>
      <c r="C38" s="1031"/>
      <c r="D38" s="1031"/>
      <c r="E38" s="1031"/>
      <c r="F38" s="1031"/>
      <c r="G38" s="1031"/>
      <c r="H38" s="1031"/>
      <c r="I38" s="1031"/>
      <c r="J38" s="1031"/>
      <c r="K38" s="1031"/>
      <c r="L38" s="1031"/>
      <c r="M38" s="1031"/>
      <c r="N38" s="1031"/>
      <c r="O38" s="1031"/>
      <c r="P38" s="1032"/>
      <c r="Q38" s="1038">
        <v>28</v>
      </c>
      <c r="R38" s="1039"/>
      <c r="S38" s="1039"/>
      <c r="T38" s="1039"/>
      <c r="U38" s="1039"/>
      <c r="V38" s="1039">
        <v>27</v>
      </c>
      <c r="W38" s="1039"/>
      <c r="X38" s="1039"/>
      <c r="Y38" s="1039"/>
      <c r="Z38" s="1039"/>
      <c r="AA38" s="1039">
        <v>1</v>
      </c>
      <c r="AB38" s="1039"/>
      <c r="AC38" s="1039"/>
      <c r="AD38" s="1039"/>
      <c r="AE38" s="1040"/>
      <c r="AF38" s="1035">
        <v>1</v>
      </c>
      <c r="AG38" s="1036"/>
      <c r="AH38" s="1036"/>
      <c r="AI38" s="1036"/>
      <c r="AJ38" s="1037"/>
      <c r="AK38" s="980">
        <v>22</v>
      </c>
      <c r="AL38" s="971"/>
      <c r="AM38" s="971"/>
      <c r="AN38" s="971"/>
      <c r="AO38" s="971"/>
      <c r="AP38" s="971">
        <v>33</v>
      </c>
      <c r="AQ38" s="971"/>
      <c r="AR38" s="971"/>
      <c r="AS38" s="971"/>
      <c r="AT38" s="971"/>
      <c r="AU38" s="971">
        <v>33</v>
      </c>
      <c r="AV38" s="971"/>
      <c r="AW38" s="971"/>
      <c r="AX38" s="971"/>
      <c r="AY38" s="971"/>
      <c r="AZ38" s="1042" t="s">
        <v>565</v>
      </c>
      <c r="BA38" s="1043"/>
      <c r="BB38" s="1043"/>
      <c r="BC38" s="1043"/>
      <c r="BD38" s="1044"/>
      <c r="BE38" s="972" t="s">
        <v>404</v>
      </c>
      <c r="BF38" s="972"/>
      <c r="BG38" s="972"/>
      <c r="BH38" s="972"/>
      <c r="BI38" s="973"/>
      <c r="BJ38" s="249"/>
      <c r="BK38" s="249"/>
      <c r="BL38" s="249"/>
      <c r="BM38" s="249"/>
      <c r="BN38" s="249"/>
      <c r="BO38" s="240"/>
      <c r="BP38" s="240"/>
      <c r="BQ38" s="237">
        <v>32</v>
      </c>
      <c r="BR38" s="238"/>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1">
        <v>12</v>
      </c>
      <c r="B39" s="1030" t="s">
        <v>408</v>
      </c>
      <c r="C39" s="1031"/>
      <c r="D39" s="1031"/>
      <c r="E39" s="1031"/>
      <c r="F39" s="1031"/>
      <c r="G39" s="1031"/>
      <c r="H39" s="1031"/>
      <c r="I39" s="1031"/>
      <c r="J39" s="1031"/>
      <c r="K39" s="1031"/>
      <c r="L39" s="1031"/>
      <c r="M39" s="1031"/>
      <c r="N39" s="1031"/>
      <c r="O39" s="1031"/>
      <c r="P39" s="1032"/>
      <c r="Q39" s="1038">
        <v>466</v>
      </c>
      <c r="R39" s="1039"/>
      <c r="S39" s="1039"/>
      <c r="T39" s="1039"/>
      <c r="U39" s="1039"/>
      <c r="V39" s="1039">
        <v>427</v>
      </c>
      <c r="W39" s="1039"/>
      <c r="X39" s="1039"/>
      <c r="Y39" s="1039"/>
      <c r="Z39" s="1039"/>
      <c r="AA39" s="1039">
        <v>39</v>
      </c>
      <c r="AB39" s="1039"/>
      <c r="AC39" s="1039"/>
      <c r="AD39" s="1039"/>
      <c r="AE39" s="1040"/>
      <c r="AF39" s="1035">
        <v>39</v>
      </c>
      <c r="AG39" s="1036"/>
      <c r="AH39" s="1036"/>
      <c r="AI39" s="1036"/>
      <c r="AJ39" s="1037"/>
      <c r="AK39" s="980">
        <v>43</v>
      </c>
      <c r="AL39" s="971"/>
      <c r="AM39" s="971"/>
      <c r="AN39" s="971"/>
      <c r="AO39" s="971"/>
      <c r="AP39" s="971">
        <v>353</v>
      </c>
      <c r="AQ39" s="971"/>
      <c r="AR39" s="971"/>
      <c r="AS39" s="971"/>
      <c r="AT39" s="971"/>
      <c r="AU39" s="1041" t="s">
        <v>565</v>
      </c>
      <c r="AV39" s="1041"/>
      <c r="AW39" s="1041"/>
      <c r="AX39" s="1041"/>
      <c r="AY39" s="1041"/>
      <c r="AZ39" s="1041" t="s">
        <v>565</v>
      </c>
      <c r="BA39" s="1041"/>
      <c r="BB39" s="1041"/>
      <c r="BC39" s="1041"/>
      <c r="BD39" s="1041"/>
      <c r="BE39" s="972" t="s">
        <v>404</v>
      </c>
      <c r="BF39" s="972"/>
      <c r="BG39" s="972"/>
      <c r="BH39" s="972"/>
      <c r="BI39" s="973"/>
      <c r="BJ39" s="249"/>
      <c r="BK39" s="249"/>
      <c r="BL39" s="249"/>
      <c r="BM39" s="249"/>
      <c r="BN39" s="249"/>
      <c r="BO39" s="240"/>
      <c r="BP39" s="240"/>
      <c r="BQ39" s="237">
        <v>33</v>
      </c>
      <c r="BR39" s="238"/>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7">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49"/>
      <c r="BK40" s="249"/>
      <c r="BL40" s="249"/>
      <c r="BM40" s="249"/>
      <c r="BN40" s="249"/>
      <c r="BO40" s="240"/>
      <c r="BP40" s="240"/>
      <c r="BQ40" s="237">
        <v>34</v>
      </c>
      <c r="BR40" s="238"/>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7">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49"/>
      <c r="BK41" s="249"/>
      <c r="BL41" s="249"/>
      <c r="BM41" s="249"/>
      <c r="BN41" s="249"/>
      <c r="BO41" s="240"/>
      <c r="BP41" s="240"/>
      <c r="BQ41" s="237">
        <v>35</v>
      </c>
      <c r="BR41" s="238"/>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7">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49"/>
      <c r="BK42" s="249"/>
      <c r="BL42" s="249"/>
      <c r="BM42" s="249"/>
      <c r="BN42" s="249"/>
      <c r="BO42" s="240"/>
      <c r="BP42" s="240"/>
      <c r="BQ42" s="237">
        <v>36</v>
      </c>
      <c r="BR42" s="238"/>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7">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49"/>
      <c r="BK43" s="249"/>
      <c r="BL43" s="249"/>
      <c r="BM43" s="249"/>
      <c r="BN43" s="249"/>
      <c r="BO43" s="240"/>
      <c r="BP43" s="240"/>
      <c r="BQ43" s="237">
        <v>37</v>
      </c>
      <c r="BR43" s="238"/>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7">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49"/>
      <c r="BK44" s="249"/>
      <c r="BL44" s="249"/>
      <c r="BM44" s="249"/>
      <c r="BN44" s="249"/>
      <c r="BO44" s="240"/>
      <c r="BP44" s="240"/>
      <c r="BQ44" s="237">
        <v>38</v>
      </c>
      <c r="BR44" s="238"/>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7">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49"/>
      <c r="BK45" s="249"/>
      <c r="BL45" s="249"/>
      <c r="BM45" s="249"/>
      <c r="BN45" s="249"/>
      <c r="BO45" s="240"/>
      <c r="BP45" s="240"/>
      <c r="BQ45" s="237">
        <v>39</v>
      </c>
      <c r="BR45" s="238"/>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7">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49"/>
      <c r="BK46" s="249"/>
      <c r="BL46" s="249"/>
      <c r="BM46" s="249"/>
      <c r="BN46" s="249"/>
      <c r="BO46" s="240"/>
      <c r="BP46" s="240"/>
      <c r="BQ46" s="237">
        <v>40</v>
      </c>
      <c r="BR46" s="238"/>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7">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49"/>
      <c r="BK47" s="249"/>
      <c r="BL47" s="249"/>
      <c r="BM47" s="249"/>
      <c r="BN47" s="249"/>
      <c r="BO47" s="240"/>
      <c r="BP47" s="240"/>
      <c r="BQ47" s="237">
        <v>41</v>
      </c>
      <c r="BR47" s="238"/>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7">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49"/>
      <c r="BK48" s="249"/>
      <c r="BL48" s="249"/>
      <c r="BM48" s="249"/>
      <c r="BN48" s="249"/>
      <c r="BO48" s="240"/>
      <c r="BP48" s="240"/>
      <c r="BQ48" s="237">
        <v>42</v>
      </c>
      <c r="BR48" s="238"/>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7">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49"/>
      <c r="BK49" s="249"/>
      <c r="BL49" s="249"/>
      <c r="BM49" s="249"/>
      <c r="BN49" s="249"/>
      <c r="BO49" s="240"/>
      <c r="BP49" s="240"/>
      <c r="BQ49" s="237">
        <v>43</v>
      </c>
      <c r="BR49" s="238"/>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7">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49"/>
      <c r="BK50" s="249"/>
      <c r="BL50" s="249"/>
      <c r="BM50" s="249"/>
      <c r="BN50" s="249"/>
      <c r="BO50" s="240"/>
      <c r="BP50" s="240"/>
      <c r="BQ50" s="237">
        <v>44</v>
      </c>
      <c r="BR50" s="238"/>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7">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49"/>
      <c r="BK51" s="249"/>
      <c r="BL51" s="249"/>
      <c r="BM51" s="249"/>
      <c r="BN51" s="249"/>
      <c r="BO51" s="240"/>
      <c r="BP51" s="240"/>
      <c r="BQ51" s="237">
        <v>45</v>
      </c>
      <c r="BR51" s="238"/>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7">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49"/>
      <c r="BK52" s="249"/>
      <c r="BL52" s="249"/>
      <c r="BM52" s="249"/>
      <c r="BN52" s="249"/>
      <c r="BO52" s="240"/>
      <c r="BP52" s="240"/>
      <c r="BQ52" s="237">
        <v>46</v>
      </c>
      <c r="BR52" s="238"/>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7">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49"/>
      <c r="BK53" s="249"/>
      <c r="BL53" s="249"/>
      <c r="BM53" s="249"/>
      <c r="BN53" s="249"/>
      <c r="BO53" s="240"/>
      <c r="BP53" s="240"/>
      <c r="BQ53" s="237">
        <v>47</v>
      </c>
      <c r="BR53" s="238"/>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7">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49"/>
      <c r="BK54" s="249"/>
      <c r="BL54" s="249"/>
      <c r="BM54" s="249"/>
      <c r="BN54" s="249"/>
      <c r="BO54" s="240"/>
      <c r="BP54" s="240"/>
      <c r="BQ54" s="237">
        <v>48</v>
      </c>
      <c r="BR54" s="238"/>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7">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49"/>
      <c r="BK55" s="249"/>
      <c r="BL55" s="249"/>
      <c r="BM55" s="249"/>
      <c r="BN55" s="249"/>
      <c r="BO55" s="240"/>
      <c r="BP55" s="240"/>
      <c r="BQ55" s="237">
        <v>49</v>
      </c>
      <c r="BR55" s="238"/>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7">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49"/>
      <c r="BK56" s="249"/>
      <c r="BL56" s="249"/>
      <c r="BM56" s="249"/>
      <c r="BN56" s="249"/>
      <c r="BO56" s="240"/>
      <c r="BP56" s="240"/>
      <c r="BQ56" s="237">
        <v>50</v>
      </c>
      <c r="BR56" s="238"/>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7">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49"/>
      <c r="BK57" s="249"/>
      <c r="BL57" s="249"/>
      <c r="BM57" s="249"/>
      <c r="BN57" s="249"/>
      <c r="BO57" s="240"/>
      <c r="BP57" s="240"/>
      <c r="BQ57" s="237">
        <v>51</v>
      </c>
      <c r="BR57" s="238"/>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7">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49"/>
      <c r="BK58" s="249"/>
      <c r="BL58" s="249"/>
      <c r="BM58" s="249"/>
      <c r="BN58" s="249"/>
      <c r="BO58" s="240"/>
      <c r="BP58" s="240"/>
      <c r="BQ58" s="237">
        <v>52</v>
      </c>
      <c r="BR58" s="238"/>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7">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49"/>
      <c r="BK59" s="249"/>
      <c r="BL59" s="249"/>
      <c r="BM59" s="249"/>
      <c r="BN59" s="249"/>
      <c r="BO59" s="240"/>
      <c r="BP59" s="240"/>
      <c r="BQ59" s="237">
        <v>53</v>
      </c>
      <c r="BR59" s="238"/>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7">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49"/>
      <c r="BK60" s="249"/>
      <c r="BL60" s="249"/>
      <c r="BM60" s="249"/>
      <c r="BN60" s="249"/>
      <c r="BO60" s="240"/>
      <c r="BP60" s="240"/>
      <c r="BQ60" s="237">
        <v>54</v>
      </c>
      <c r="BR60" s="238"/>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7">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49"/>
      <c r="BK61" s="249"/>
      <c r="BL61" s="249"/>
      <c r="BM61" s="249"/>
      <c r="BN61" s="249"/>
      <c r="BO61" s="240"/>
      <c r="BP61" s="240"/>
      <c r="BQ61" s="237">
        <v>55</v>
      </c>
      <c r="BR61" s="238"/>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7">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409</v>
      </c>
      <c r="BK62" s="1028"/>
      <c r="BL62" s="1028"/>
      <c r="BM62" s="1028"/>
      <c r="BN62" s="1029"/>
      <c r="BO62" s="240"/>
      <c r="BP62" s="240"/>
      <c r="BQ62" s="237">
        <v>56</v>
      </c>
      <c r="BR62" s="238"/>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39" t="s">
        <v>383</v>
      </c>
      <c r="B63" s="937" t="s">
        <v>410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720</v>
      </c>
      <c r="AG63" s="955"/>
      <c r="AH63" s="955"/>
      <c r="AI63" s="955"/>
      <c r="AJ63" s="1022"/>
      <c r="AK63" s="1023"/>
      <c r="AL63" s="963"/>
      <c r="AM63" s="963"/>
      <c r="AN63" s="963"/>
      <c r="AO63" s="963"/>
      <c r="AP63" s="955">
        <v>2201</v>
      </c>
      <c r="AQ63" s="955"/>
      <c r="AR63" s="955"/>
      <c r="AS63" s="955"/>
      <c r="AT63" s="955"/>
      <c r="AU63" s="955">
        <v>1608</v>
      </c>
      <c r="AV63" s="955"/>
      <c r="AW63" s="955"/>
      <c r="AX63" s="955"/>
      <c r="AY63" s="955"/>
      <c r="AZ63" s="1017"/>
      <c r="BA63" s="1017"/>
      <c r="BB63" s="1017"/>
      <c r="BC63" s="1017"/>
      <c r="BD63" s="1017"/>
      <c r="BE63" s="960"/>
      <c r="BF63" s="960"/>
      <c r="BG63" s="960"/>
      <c r="BH63" s="960"/>
      <c r="BI63" s="961"/>
      <c r="BJ63" s="1018" t="s">
        <v>126</v>
      </c>
      <c r="BK63" s="953"/>
      <c r="BL63" s="953"/>
      <c r="BM63" s="953"/>
      <c r="BN63" s="1019"/>
      <c r="BO63" s="240"/>
      <c r="BP63" s="240"/>
      <c r="BQ63" s="237">
        <v>57</v>
      </c>
      <c r="BR63" s="238"/>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49" t="s">
        <v>411</v>
      </c>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40"/>
      <c r="BF65" s="240"/>
      <c r="BG65" s="240"/>
      <c r="BH65" s="240"/>
      <c r="BI65" s="240"/>
      <c r="BJ65" s="240"/>
      <c r="BK65" s="240"/>
      <c r="BL65" s="240"/>
      <c r="BM65" s="240"/>
      <c r="BN65" s="240"/>
      <c r="BO65" s="240"/>
      <c r="BP65" s="240"/>
      <c r="BQ65" s="237">
        <v>59</v>
      </c>
      <c r="BR65" s="238"/>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412</v>
      </c>
      <c r="B66" s="996"/>
      <c r="C66" s="996"/>
      <c r="D66" s="996"/>
      <c r="E66" s="996"/>
      <c r="F66" s="996"/>
      <c r="G66" s="996"/>
      <c r="H66" s="996"/>
      <c r="I66" s="996"/>
      <c r="J66" s="996"/>
      <c r="K66" s="996"/>
      <c r="L66" s="996"/>
      <c r="M66" s="996"/>
      <c r="N66" s="996"/>
      <c r="O66" s="996"/>
      <c r="P66" s="997"/>
      <c r="Q66" s="1001" t="s">
        <v>387</v>
      </c>
      <c r="R66" s="1002"/>
      <c r="S66" s="1002"/>
      <c r="T66" s="1002"/>
      <c r="U66" s="1003"/>
      <c r="V66" s="1001" t="s">
        <v>388</v>
      </c>
      <c r="W66" s="1002"/>
      <c r="X66" s="1002"/>
      <c r="Y66" s="1002"/>
      <c r="Z66" s="1003"/>
      <c r="AA66" s="1001" t="s">
        <v>389</v>
      </c>
      <c r="AB66" s="1002"/>
      <c r="AC66" s="1002"/>
      <c r="AD66" s="1002"/>
      <c r="AE66" s="1003"/>
      <c r="AF66" s="1007" t="s">
        <v>390</v>
      </c>
      <c r="AG66" s="1008"/>
      <c r="AH66" s="1008"/>
      <c r="AI66" s="1008"/>
      <c r="AJ66" s="1009"/>
      <c r="AK66" s="1001" t="s">
        <v>391</v>
      </c>
      <c r="AL66" s="996"/>
      <c r="AM66" s="996"/>
      <c r="AN66" s="996"/>
      <c r="AO66" s="997"/>
      <c r="AP66" s="1001" t="s">
        <v>392</v>
      </c>
      <c r="AQ66" s="1002"/>
      <c r="AR66" s="1002"/>
      <c r="AS66" s="1002"/>
      <c r="AT66" s="1003"/>
      <c r="AU66" s="1001" t="s">
        <v>413</v>
      </c>
      <c r="AV66" s="1002"/>
      <c r="AW66" s="1002"/>
      <c r="AX66" s="1002"/>
      <c r="AY66" s="1003"/>
      <c r="AZ66" s="1001" t="s">
        <v>369</v>
      </c>
      <c r="BA66" s="1002"/>
      <c r="BB66" s="1002"/>
      <c r="BC66" s="1002"/>
      <c r="BD66" s="1015"/>
      <c r="BE66" s="240"/>
      <c r="BF66" s="240"/>
      <c r="BG66" s="240"/>
      <c r="BH66" s="240"/>
      <c r="BI66" s="240"/>
      <c r="BJ66" s="240"/>
      <c r="BK66" s="240"/>
      <c r="BL66" s="240"/>
      <c r="BM66" s="240"/>
      <c r="BN66" s="240"/>
      <c r="BO66" s="240"/>
      <c r="BP66" s="240"/>
      <c r="BQ66" s="237">
        <v>60</v>
      </c>
      <c r="BR66" s="242"/>
      <c r="BS66" s="945"/>
      <c r="BT66" s="946"/>
      <c r="BU66" s="946"/>
      <c r="BV66" s="946"/>
      <c r="BW66" s="946"/>
      <c r="BX66" s="946"/>
      <c r="BY66" s="946"/>
      <c r="BZ66" s="946"/>
      <c r="CA66" s="946"/>
      <c r="CB66" s="946"/>
      <c r="CC66" s="946"/>
      <c r="CD66" s="946"/>
      <c r="CE66" s="946"/>
      <c r="CF66" s="946"/>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0"/>
      <c r="BF67" s="240"/>
      <c r="BG67" s="240"/>
      <c r="BH67" s="240"/>
      <c r="BI67" s="240"/>
      <c r="BJ67" s="240"/>
      <c r="BK67" s="240"/>
      <c r="BL67" s="240"/>
      <c r="BM67" s="240"/>
      <c r="BN67" s="240"/>
      <c r="BO67" s="240"/>
      <c r="BP67" s="240"/>
      <c r="BQ67" s="237">
        <v>61</v>
      </c>
      <c r="BR67" s="242"/>
      <c r="BS67" s="945"/>
      <c r="BT67" s="946"/>
      <c r="BU67" s="946"/>
      <c r="BV67" s="946"/>
      <c r="BW67" s="946"/>
      <c r="BX67" s="946"/>
      <c r="BY67" s="946"/>
      <c r="BZ67" s="946"/>
      <c r="CA67" s="946"/>
      <c r="CB67" s="946"/>
      <c r="CC67" s="946"/>
      <c r="CD67" s="946"/>
      <c r="CE67" s="946"/>
      <c r="CF67" s="946"/>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5"/>
      <c r="DW67" s="946"/>
      <c r="DX67" s="946"/>
      <c r="DY67" s="946"/>
      <c r="DZ67" s="947"/>
      <c r="EA67" s="230"/>
    </row>
    <row r="68" spans="1:131" ht="26.25" customHeight="1" thickTop="1" x14ac:dyDescent="0.15">
      <c r="A68" s="235">
        <v>1</v>
      </c>
      <c r="B68" s="984" t="s">
        <v>567</v>
      </c>
      <c r="C68" s="985"/>
      <c r="D68" s="985"/>
      <c r="E68" s="985"/>
      <c r="F68" s="985"/>
      <c r="G68" s="985"/>
      <c r="H68" s="985"/>
      <c r="I68" s="985"/>
      <c r="J68" s="985"/>
      <c r="K68" s="985"/>
      <c r="L68" s="985"/>
      <c r="M68" s="985"/>
      <c r="N68" s="985"/>
      <c r="O68" s="985"/>
      <c r="P68" s="986"/>
      <c r="Q68" s="987">
        <v>8365</v>
      </c>
      <c r="R68" s="988"/>
      <c r="S68" s="988"/>
      <c r="T68" s="988"/>
      <c r="U68" s="988"/>
      <c r="V68" s="988">
        <v>7823</v>
      </c>
      <c r="W68" s="988"/>
      <c r="X68" s="988"/>
      <c r="Y68" s="988"/>
      <c r="Z68" s="988"/>
      <c r="AA68" s="988">
        <v>542</v>
      </c>
      <c r="AB68" s="988"/>
      <c r="AC68" s="988"/>
      <c r="AD68" s="988"/>
      <c r="AE68" s="988"/>
      <c r="AF68" s="988">
        <v>542</v>
      </c>
      <c r="AG68" s="988"/>
      <c r="AH68" s="988"/>
      <c r="AI68" s="988"/>
      <c r="AJ68" s="988"/>
      <c r="AK68" s="988">
        <v>3700</v>
      </c>
      <c r="AL68" s="988"/>
      <c r="AM68" s="988"/>
      <c r="AN68" s="988"/>
      <c r="AO68" s="988"/>
      <c r="AP68" s="971" t="s">
        <v>565</v>
      </c>
      <c r="AQ68" s="971"/>
      <c r="AR68" s="971"/>
      <c r="AS68" s="971"/>
      <c r="AT68" s="971"/>
      <c r="AU68" s="971" t="s">
        <v>565</v>
      </c>
      <c r="AV68" s="971"/>
      <c r="AW68" s="971"/>
      <c r="AX68" s="971"/>
      <c r="AY68" s="971"/>
      <c r="AZ68" s="982"/>
      <c r="BA68" s="982"/>
      <c r="BB68" s="982"/>
      <c r="BC68" s="982"/>
      <c r="BD68" s="983"/>
      <c r="BE68" s="240"/>
      <c r="BF68" s="240"/>
      <c r="BG68" s="240"/>
      <c r="BH68" s="240"/>
      <c r="BI68" s="240"/>
      <c r="BJ68" s="240"/>
      <c r="BK68" s="240"/>
      <c r="BL68" s="240"/>
      <c r="BM68" s="240"/>
      <c r="BN68" s="240"/>
      <c r="BO68" s="240"/>
      <c r="BP68" s="240"/>
      <c r="BQ68" s="237">
        <v>62</v>
      </c>
      <c r="BR68" s="242"/>
      <c r="BS68" s="945"/>
      <c r="BT68" s="946"/>
      <c r="BU68" s="946"/>
      <c r="BV68" s="946"/>
      <c r="BW68" s="946"/>
      <c r="BX68" s="946"/>
      <c r="BY68" s="946"/>
      <c r="BZ68" s="946"/>
      <c r="CA68" s="946"/>
      <c r="CB68" s="946"/>
      <c r="CC68" s="946"/>
      <c r="CD68" s="946"/>
      <c r="CE68" s="946"/>
      <c r="CF68" s="946"/>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5"/>
      <c r="DW68" s="946"/>
      <c r="DX68" s="946"/>
      <c r="DY68" s="946"/>
      <c r="DZ68" s="947"/>
      <c r="EA68" s="230"/>
    </row>
    <row r="69" spans="1:131" ht="26.25" customHeight="1" x14ac:dyDescent="0.15">
      <c r="A69" s="237">
        <v>2</v>
      </c>
      <c r="B69" s="974" t="s">
        <v>568</v>
      </c>
      <c r="C69" s="975"/>
      <c r="D69" s="975"/>
      <c r="E69" s="975"/>
      <c r="F69" s="975"/>
      <c r="G69" s="975"/>
      <c r="H69" s="975"/>
      <c r="I69" s="975"/>
      <c r="J69" s="975"/>
      <c r="K69" s="975"/>
      <c r="L69" s="975"/>
      <c r="M69" s="975"/>
      <c r="N69" s="975"/>
      <c r="O69" s="975"/>
      <c r="P69" s="976"/>
      <c r="Q69" s="977">
        <v>544</v>
      </c>
      <c r="R69" s="971"/>
      <c r="S69" s="971"/>
      <c r="T69" s="971"/>
      <c r="U69" s="971"/>
      <c r="V69" s="971">
        <v>542</v>
      </c>
      <c r="W69" s="971"/>
      <c r="X69" s="971"/>
      <c r="Y69" s="971"/>
      <c r="Z69" s="971"/>
      <c r="AA69" s="971">
        <v>2</v>
      </c>
      <c r="AB69" s="971"/>
      <c r="AC69" s="971"/>
      <c r="AD69" s="971"/>
      <c r="AE69" s="971"/>
      <c r="AF69" s="971">
        <v>2</v>
      </c>
      <c r="AG69" s="971"/>
      <c r="AH69" s="971"/>
      <c r="AI69" s="971"/>
      <c r="AJ69" s="971"/>
      <c r="AK69" s="971" t="s">
        <v>565</v>
      </c>
      <c r="AL69" s="971"/>
      <c r="AM69" s="971"/>
      <c r="AN69" s="971"/>
      <c r="AO69" s="971"/>
      <c r="AP69" s="971" t="s">
        <v>565</v>
      </c>
      <c r="AQ69" s="971"/>
      <c r="AR69" s="971"/>
      <c r="AS69" s="971"/>
      <c r="AT69" s="971"/>
      <c r="AU69" s="971" t="s">
        <v>565</v>
      </c>
      <c r="AV69" s="971"/>
      <c r="AW69" s="971"/>
      <c r="AX69" s="971"/>
      <c r="AY69" s="971"/>
      <c r="AZ69" s="972"/>
      <c r="BA69" s="972"/>
      <c r="BB69" s="972"/>
      <c r="BC69" s="972"/>
      <c r="BD69" s="973"/>
      <c r="BE69" s="240"/>
      <c r="BF69" s="240"/>
      <c r="BG69" s="240"/>
      <c r="BH69" s="240"/>
      <c r="BI69" s="240"/>
      <c r="BJ69" s="240"/>
      <c r="BK69" s="240"/>
      <c r="BL69" s="240"/>
      <c r="BM69" s="240"/>
      <c r="BN69" s="240"/>
      <c r="BO69" s="240"/>
      <c r="BP69" s="240"/>
      <c r="BQ69" s="237">
        <v>63</v>
      </c>
      <c r="BR69" s="242"/>
      <c r="BS69" s="945"/>
      <c r="BT69" s="946"/>
      <c r="BU69" s="946"/>
      <c r="BV69" s="946"/>
      <c r="BW69" s="946"/>
      <c r="BX69" s="946"/>
      <c r="BY69" s="946"/>
      <c r="BZ69" s="946"/>
      <c r="CA69" s="946"/>
      <c r="CB69" s="946"/>
      <c r="CC69" s="946"/>
      <c r="CD69" s="946"/>
      <c r="CE69" s="946"/>
      <c r="CF69" s="946"/>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5"/>
      <c r="DW69" s="946"/>
      <c r="DX69" s="946"/>
      <c r="DY69" s="946"/>
      <c r="DZ69" s="947"/>
      <c r="EA69" s="230"/>
    </row>
    <row r="70" spans="1:131" ht="26.25" customHeight="1" x14ac:dyDescent="0.15">
      <c r="A70" s="237">
        <v>3</v>
      </c>
      <c r="B70" s="974" t="s">
        <v>569</v>
      </c>
      <c r="C70" s="975"/>
      <c r="D70" s="975"/>
      <c r="E70" s="975"/>
      <c r="F70" s="975"/>
      <c r="G70" s="975"/>
      <c r="H70" s="975"/>
      <c r="I70" s="975"/>
      <c r="J70" s="975"/>
      <c r="K70" s="975"/>
      <c r="L70" s="975"/>
      <c r="M70" s="975"/>
      <c r="N70" s="975"/>
      <c r="O70" s="975"/>
      <c r="P70" s="976"/>
      <c r="Q70" s="977">
        <v>21</v>
      </c>
      <c r="R70" s="971"/>
      <c r="S70" s="971"/>
      <c r="T70" s="971"/>
      <c r="U70" s="971"/>
      <c r="V70" s="971">
        <v>18</v>
      </c>
      <c r="W70" s="971"/>
      <c r="X70" s="971"/>
      <c r="Y70" s="971"/>
      <c r="Z70" s="971"/>
      <c r="AA70" s="971">
        <v>2</v>
      </c>
      <c r="AB70" s="971"/>
      <c r="AC70" s="971"/>
      <c r="AD70" s="971"/>
      <c r="AE70" s="971"/>
      <c r="AF70" s="971">
        <v>2</v>
      </c>
      <c r="AG70" s="971"/>
      <c r="AH70" s="971"/>
      <c r="AI70" s="971"/>
      <c r="AJ70" s="971"/>
      <c r="AK70" s="971">
        <v>1</v>
      </c>
      <c r="AL70" s="971"/>
      <c r="AM70" s="971"/>
      <c r="AN70" s="971"/>
      <c r="AO70" s="971"/>
      <c r="AP70" s="971" t="s">
        <v>565</v>
      </c>
      <c r="AQ70" s="971"/>
      <c r="AR70" s="971"/>
      <c r="AS70" s="971"/>
      <c r="AT70" s="971"/>
      <c r="AU70" s="971" t="s">
        <v>565</v>
      </c>
      <c r="AV70" s="971"/>
      <c r="AW70" s="971"/>
      <c r="AX70" s="971"/>
      <c r="AY70" s="971"/>
      <c r="AZ70" s="972"/>
      <c r="BA70" s="972"/>
      <c r="BB70" s="972"/>
      <c r="BC70" s="972"/>
      <c r="BD70" s="973"/>
      <c r="BE70" s="240"/>
      <c r="BF70" s="240"/>
      <c r="BG70" s="240"/>
      <c r="BH70" s="240"/>
      <c r="BI70" s="240"/>
      <c r="BJ70" s="240"/>
      <c r="BK70" s="240"/>
      <c r="BL70" s="240"/>
      <c r="BM70" s="240"/>
      <c r="BN70" s="240"/>
      <c r="BO70" s="240"/>
      <c r="BP70" s="240"/>
      <c r="BQ70" s="237">
        <v>64</v>
      </c>
      <c r="BR70" s="242"/>
      <c r="BS70" s="945"/>
      <c r="BT70" s="946"/>
      <c r="BU70" s="946"/>
      <c r="BV70" s="946"/>
      <c r="BW70" s="946"/>
      <c r="BX70" s="946"/>
      <c r="BY70" s="946"/>
      <c r="BZ70" s="946"/>
      <c r="CA70" s="946"/>
      <c r="CB70" s="946"/>
      <c r="CC70" s="946"/>
      <c r="CD70" s="946"/>
      <c r="CE70" s="946"/>
      <c r="CF70" s="946"/>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5"/>
      <c r="DW70" s="946"/>
      <c r="DX70" s="946"/>
      <c r="DY70" s="946"/>
      <c r="DZ70" s="947"/>
      <c r="EA70" s="230"/>
    </row>
    <row r="71" spans="1:131" ht="26.25" customHeight="1" x14ac:dyDescent="0.15">
      <c r="A71" s="237">
        <v>4</v>
      </c>
      <c r="B71" s="974" t="s">
        <v>570</v>
      </c>
      <c r="C71" s="975"/>
      <c r="D71" s="975"/>
      <c r="E71" s="975"/>
      <c r="F71" s="975"/>
      <c r="G71" s="975"/>
      <c r="H71" s="975"/>
      <c r="I71" s="975"/>
      <c r="J71" s="975"/>
      <c r="K71" s="975"/>
      <c r="L71" s="975"/>
      <c r="M71" s="975"/>
      <c r="N71" s="975"/>
      <c r="O71" s="975"/>
      <c r="P71" s="976"/>
      <c r="Q71" s="977">
        <v>32</v>
      </c>
      <c r="R71" s="971"/>
      <c r="S71" s="971"/>
      <c r="T71" s="971"/>
      <c r="U71" s="971"/>
      <c r="V71" s="971">
        <v>31</v>
      </c>
      <c r="W71" s="971"/>
      <c r="X71" s="971"/>
      <c r="Y71" s="971"/>
      <c r="Z71" s="971"/>
      <c r="AA71" s="971">
        <v>2</v>
      </c>
      <c r="AB71" s="971"/>
      <c r="AC71" s="971"/>
      <c r="AD71" s="971"/>
      <c r="AE71" s="971"/>
      <c r="AF71" s="971">
        <v>2</v>
      </c>
      <c r="AG71" s="971"/>
      <c r="AH71" s="971"/>
      <c r="AI71" s="971"/>
      <c r="AJ71" s="971"/>
      <c r="AK71" s="971">
        <v>5</v>
      </c>
      <c r="AL71" s="971"/>
      <c r="AM71" s="971"/>
      <c r="AN71" s="971"/>
      <c r="AO71" s="971"/>
      <c r="AP71" s="971" t="s">
        <v>565</v>
      </c>
      <c r="AQ71" s="971"/>
      <c r="AR71" s="971"/>
      <c r="AS71" s="971"/>
      <c r="AT71" s="971"/>
      <c r="AU71" s="971" t="s">
        <v>565</v>
      </c>
      <c r="AV71" s="971"/>
      <c r="AW71" s="971"/>
      <c r="AX71" s="971"/>
      <c r="AY71" s="971"/>
      <c r="AZ71" s="972"/>
      <c r="BA71" s="972"/>
      <c r="BB71" s="972"/>
      <c r="BC71" s="972"/>
      <c r="BD71" s="973"/>
      <c r="BE71" s="240"/>
      <c r="BF71" s="240"/>
      <c r="BG71" s="240"/>
      <c r="BH71" s="240"/>
      <c r="BI71" s="240"/>
      <c r="BJ71" s="240"/>
      <c r="BK71" s="240"/>
      <c r="BL71" s="240"/>
      <c r="BM71" s="240"/>
      <c r="BN71" s="240"/>
      <c r="BO71" s="240"/>
      <c r="BP71" s="240"/>
      <c r="BQ71" s="237">
        <v>65</v>
      </c>
      <c r="BR71" s="242"/>
      <c r="BS71" s="945"/>
      <c r="BT71" s="946"/>
      <c r="BU71" s="946"/>
      <c r="BV71" s="946"/>
      <c r="BW71" s="946"/>
      <c r="BX71" s="946"/>
      <c r="BY71" s="946"/>
      <c r="BZ71" s="946"/>
      <c r="CA71" s="946"/>
      <c r="CB71" s="946"/>
      <c r="CC71" s="946"/>
      <c r="CD71" s="946"/>
      <c r="CE71" s="946"/>
      <c r="CF71" s="946"/>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5"/>
      <c r="DW71" s="946"/>
      <c r="DX71" s="946"/>
      <c r="DY71" s="946"/>
      <c r="DZ71" s="947"/>
      <c r="EA71" s="230"/>
    </row>
    <row r="72" spans="1:131" ht="26.25" customHeight="1" x14ac:dyDescent="0.15">
      <c r="A72" s="237">
        <v>5</v>
      </c>
      <c r="B72" s="974" t="s">
        <v>571</v>
      </c>
      <c r="C72" s="975"/>
      <c r="D72" s="975"/>
      <c r="E72" s="975"/>
      <c r="F72" s="975"/>
      <c r="G72" s="975"/>
      <c r="H72" s="975"/>
      <c r="I72" s="975"/>
      <c r="J72" s="975"/>
      <c r="K72" s="975"/>
      <c r="L72" s="975"/>
      <c r="M72" s="975"/>
      <c r="N72" s="975"/>
      <c r="O72" s="975"/>
      <c r="P72" s="976"/>
      <c r="Q72" s="977">
        <v>1</v>
      </c>
      <c r="R72" s="971"/>
      <c r="S72" s="971"/>
      <c r="T72" s="971"/>
      <c r="U72" s="971"/>
      <c r="V72" s="971">
        <v>0</v>
      </c>
      <c r="W72" s="971"/>
      <c r="X72" s="971"/>
      <c r="Y72" s="971"/>
      <c r="Z72" s="971"/>
      <c r="AA72" s="971">
        <v>0</v>
      </c>
      <c r="AB72" s="971"/>
      <c r="AC72" s="971"/>
      <c r="AD72" s="971"/>
      <c r="AE72" s="971"/>
      <c r="AF72" s="971">
        <v>0</v>
      </c>
      <c r="AG72" s="971"/>
      <c r="AH72" s="971"/>
      <c r="AI72" s="971"/>
      <c r="AJ72" s="971"/>
      <c r="AK72" s="971" t="s">
        <v>565</v>
      </c>
      <c r="AL72" s="971"/>
      <c r="AM72" s="971"/>
      <c r="AN72" s="971"/>
      <c r="AO72" s="971"/>
      <c r="AP72" s="971" t="s">
        <v>565</v>
      </c>
      <c r="AQ72" s="971"/>
      <c r="AR72" s="971"/>
      <c r="AS72" s="971"/>
      <c r="AT72" s="971"/>
      <c r="AU72" s="971" t="s">
        <v>565</v>
      </c>
      <c r="AV72" s="971"/>
      <c r="AW72" s="971"/>
      <c r="AX72" s="971"/>
      <c r="AY72" s="971"/>
      <c r="AZ72" s="972"/>
      <c r="BA72" s="972"/>
      <c r="BB72" s="972"/>
      <c r="BC72" s="972"/>
      <c r="BD72" s="973"/>
      <c r="BE72" s="240"/>
      <c r="BF72" s="240"/>
      <c r="BG72" s="240"/>
      <c r="BH72" s="240"/>
      <c r="BI72" s="240"/>
      <c r="BJ72" s="240"/>
      <c r="BK72" s="240"/>
      <c r="BL72" s="240"/>
      <c r="BM72" s="240"/>
      <c r="BN72" s="240"/>
      <c r="BO72" s="240"/>
      <c r="BP72" s="240"/>
      <c r="BQ72" s="237">
        <v>66</v>
      </c>
      <c r="BR72" s="242"/>
      <c r="BS72" s="945"/>
      <c r="BT72" s="946"/>
      <c r="BU72" s="946"/>
      <c r="BV72" s="946"/>
      <c r="BW72" s="946"/>
      <c r="BX72" s="946"/>
      <c r="BY72" s="946"/>
      <c r="BZ72" s="946"/>
      <c r="CA72" s="946"/>
      <c r="CB72" s="946"/>
      <c r="CC72" s="946"/>
      <c r="CD72" s="946"/>
      <c r="CE72" s="946"/>
      <c r="CF72" s="946"/>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5"/>
      <c r="DW72" s="946"/>
      <c r="DX72" s="946"/>
      <c r="DY72" s="946"/>
      <c r="DZ72" s="947"/>
      <c r="EA72" s="230"/>
    </row>
    <row r="73" spans="1:131" ht="26.25" customHeight="1" x14ac:dyDescent="0.15">
      <c r="A73" s="237">
        <v>6</v>
      </c>
      <c r="B73" s="974" t="s">
        <v>572</v>
      </c>
      <c r="C73" s="975"/>
      <c r="D73" s="975"/>
      <c r="E73" s="975"/>
      <c r="F73" s="975"/>
      <c r="G73" s="975"/>
      <c r="H73" s="975"/>
      <c r="I73" s="975"/>
      <c r="J73" s="975"/>
      <c r="K73" s="975"/>
      <c r="L73" s="975"/>
      <c r="M73" s="975"/>
      <c r="N73" s="975"/>
      <c r="O73" s="975"/>
      <c r="P73" s="976"/>
      <c r="Q73" s="977">
        <v>88</v>
      </c>
      <c r="R73" s="971"/>
      <c r="S73" s="971"/>
      <c r="T73" s="971"/>
      <c r="U73" s="971"/>
      <c r="V73" s="971">
        <v>88</v>
      </c>
      <c r="W73" s="971"/>
      <c r="X73" s="971"/>
      <c r="Y73" s="971"/>
      <c r="Z73" s="971"/>
      <c r="AA73" s="971" t="s">
        <v>565</v>
      </c>
      <c r="AB73" s="971"/>
      <c r="AC73" s="971"/>
      <c r="AD73" s="971"/>
      <c r="AE73" s="971"/>
      <c r="AF73" s="971" t="s">
        <v>565</v>
      </c>
      <c r="AG73" s="971"/>
      <c r="AH73" s="971"/>
      <c r="AI73" s="971"/>
      <c r="AJ73" s="971"/>
      <c r="AK73" s="971">
        <v>50</v>
      </c>
      <c r="AL73" s="971"/>
      <c r="AM73" s="971"/>
      <c r="AN73" s="971"/>
      <c r="AO73" s="971"/>
      <c r="AP73" s="971" t="s">
        <v>565</v>
      </c>
      <c r="AQ73" s="971"/>
      <c r="AR73" s="971"/>
      <c r="AS73" s="971"/>
      <c r="AT73" s="971"/>
      <c r="AU73" s="971" t="s">
        <v>565</v>
      </c>
      <c r="AV73" s="971"/>
      <c r="AW73" s="971"/>
      <c r="AX73" s="971"/>
      <c r="AY73" s="971"/>
      <c r="AZ73" s="972"/>
      <c r="BA73" s="972"/>
      <c r="BB73" s="972"/>
      <c r="BC73" s="972"/>
      <c r="BD73" s="973"/>
      <c r="BE73" s="240"/>
      <c r="BF73" s="240"/>
      <c r="BG73" s="240"/>
      <c r="BH73" s="240"/>
      <c r="BI73" s="240"/>
      <c r="BJ73" s="240"/>
      <c r="BK73" s="240"/>
      <c r="BL73" s="240"/>
      <c r="BM73" s="240"/>
      <c r="BN73" s="240"/>
      <c r="BO73" s="240"/>
      <c r="BP73" s="240"/>
      <c r="BQ73" s="237">
        <v>67</v>
      </c>
      <c r="BR73" s="242"/>
      <c r="BS73" s="945"/>
      <c r="BT73" s="946"/>
      <c r="BU73" s="946"/>
      <c r="BV73" s="946"/>
      <c r="BW73" s="946"/>
      <c r="BX73" s="946"/>
      <c r="BY73" s="946"/>
      <c r="BZ73" s="946"/>
      <c r="CA73" s="946"/>
      <c r="CB73" s="946"/>
      <c r="CC73" s="946"/>
      <c r="CD73" s="946"/>
      <c r="CE73" s="946"/>
      <c r="CF73" s="946"/>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5"/>
      <c r="DW73" s="946"/>
      <c r="DX73" s="946"/>
      <c r="DY73" s="946"/>
      <c r="DZ73" s="947"/>
      <c r="EA73" s="230"/>
    </row>
    <row r="74" spans="1:131" ht="26.25" customHeight="1" x14ac:dyDescent="0.15">
      <c r="A74" s="237">
        <v>7</v>
      </c>
      <c r="B74" s="974" t="s">
        <v>573</v>
      </c>
      <c r="C74" s="975"/>
      <c r="D74" s="975"/>
      <c r="E74" s="975"/>
      <c r="F74" s="975"/>
      <c r="G74" s="975"/>
      <c r="H74" s="975"/>
      <c r="I74" s="975"/>
      <c r="J74" s="975"/>
      <c r="K74" s="975"/>
      <c r="L74" s="975"/>
      <c r="M74" s="975"/>
      <c r="N74" s="975"/>
      <c r="O74" s="975"/>
      <c r="P74" s="976"/>
      <c r="Q74" s="977">
        <v>161</v>
      </c>
      <c r="R74" s="971"/>
      <c r="S74" s="971"/>
      <c r="T74" s="971"/>
      <c r="U74" s="971"/>
      <c r="V74" s="971">
        <v>99</v>
      </c>
      <c r="W74" s="971"/>
      <c r="X74" s="971"/>
      <c r="Y74" s="971"/>
      <c r="Z74" s="971"/>
      <c r="AA74" s="971">
        <v>62</v>
      </c>
      <c r="AB74" s="971"/>
      <c r="AC74" s="971"/>
      <c r="AD74" s="971"/>
      <c r="AE74" s="971"/>
      <c r="AF74" s="971">
        <v>62</v>
      </c>
      <c r="AG74" s="971"/>
      <c r="AH74" s="971"/>
      <c r="AI74" s="971"/>
      <c r="AJ74" s="971"/>
      <c r="AK74" s="971" t="s">
        <v>565</v>
      </c>
      <c r="AL74" s="971"/>
      <c r="AM74" s="971"/>
      <c r="AN74" s="971"/>
      <c r="AO74" s="971"/>
      <c r="AP74" s="971" t="s">
        <v>565</v>
      </c>
      <c r="AQ74" s="971"/>
      <c r="AR74" s="971"/>
      <c r="AS74" s="971"/>
      <c r="AT74" s="971"/>
      <c r="AU74" s="971" t="s">
        <v>565</v>
      </c>
      <c r="AV74" s="971"/>
      <c r="AW74" s="971"/>
      <c r="AX74" s="971"/>
      <c r="AY74" s="971"/>
      <c r="AZ74" s="972"/>
      <c r="BA74" s="972"/>
      <c r="BB74" s="972"/>
      <c r="BC74" s="972"/>
      <c r="BD74" s="973"/>
      <c r="BE74" s="240"/>
      <c r="BF74" s="240"/>
      <c r="BG74" s="240"/>
      <c r="BH74" s="240"/>
      <c r="BI74" s="240"/>
      <c r="BJ74" s="240"/>
      <c r="BK74" s="240"/>
      <c r="BL74" s="240"/>
      <c r="BM74" s="240"/>
      <c r="BN74" s="240"/>
      <c r="BO74" s="240"/>
      <c r="BP74" s="240"/>
      <c r="BQ74" s="237">
        <v>68</v>
      </c>
      <c r="BR74" s="242"/>
      <c r="BS74" s="945"/>
      <c r="BT74" s="946"/>
      <c r="BU74" s="946"/>
      <c r="BV74" s="946"/>
      <c r="BW74" s="946"/>
      <c r="BX74" s="946"/>
      <c r="BY74" s="946"/>
      <c r="BZ74" s="946"/>
      <c r="CA74" s="946"/>
      <c r="CB74" s="946"/>
      <c r="CC74" s="946"/>
      <c r="CD74" s="946"/>
      <c r="CE74" s="946"/>
      <c r="CF74" s="946"/>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5"/>
      <c r="DW74" s="946"/>
      <c r="DX74" s="946"/>
      <c r="DY74" s="946"/>
      <c r="DZ74" s="947"/>
      <c r="EA74" s="230"/>
    </row>
    <row r="75" spans="1:131" ht="26.25" customHeight="1" x14ac:dyDescent="0.15">
      <c r="A75" s="237">
        <v>8</v>
      </c>
      <c r="B75" s="974" t="s">
        <v>574</v>
      </c>
      <c r="C75" s="975"/>
      <c r="D75" s="975"/>
      <c r="E75" s="975"/>
      <c r="F75" s="975"/>
      <c r="G75" s="975"/>
      <c r="H75" s="975"/>
      <c r="I75" s="975"/>
      <c r="J75" s="975"/>
      <c r="K75" s="975"/>
      <c r="L75" s="975"/>
      <c r="M75" s="975"/>
      <c r="N75" s="975"/>
      <c r="O75" s="975"/>
      <c r="P75" s="976"/>
      <c r="Q75" s="978">
        <v>86</v>
      </c>
      <c r="R75" s="979"/>
      <c r="S75" s="979"/>
      <c r="T75" s="979"/>
      <c r="U75" s="980"/>
      <c r="V75" s="981">
        <v>68</v>
      </c>
      <c r="W75" s="979"/>
      <c r="X75" s="979"/>
      <c r="Y75" s="979"/>
      <c r="Z75" s="980"/>
      <c r="AA75" s="981">
        <v>18</v>
      </c>
      <c r="AB75" s="979"/>
      <c r="AC75" s="979"/>
      <c r="AD75" s="979"/>
      <c r="AE75" s="980"/>
      <c r="AF75" s="981">
        <v>18</v>
      </c>
      <c r="AG75" s="979"/>
      <c r="AH75" s="979"/>
      <c r="AI75" s="979"/>
      <c r="AJ75" s="980"/>
      <c r="AK75" s="971" t="s">
        <v>565</v>
      </c>
      <c r="AL75" s="971"/>
      <c r="AM75" s="971"/>
      <c r="AN75" s="971"/>
      <c r="AO75" s="971"/>
      <c r="AP75" s="971" t="s">
        <v>565</v>
      </c>
      <c r="AQ75" s="971"/>
      <c r="AR75" s="971"/>
      <c r="AS75" s="971"/>
      <c r="AT75" s="971"/>
      <c r="AU75" s="971" t="s">
        <v>565</v>
      </c>
      <c r="AV75" s="971"/>
      <c r="AW75" s="971"/>
      <c r="AX75" s="971"/>
      <c r="AY75" s="971"/>
      <c r="AZ75" s="972"/>
      <c r="BA75" s="972"/>
      <c r="BB75" s="972"/>
      <c r="BC75" s="972"/>
      <c r="BD75" s="973"/>
      <c r="BE75" s="240"/>
      <c r="BF75" s="240"/>
      <c r="BG75" s="240"/>
      <c r="BH75" s="240"/>
      <c r="BI75" s="240"/>
      <c r="BJ75" s="240"/>
      <c r="BK75" s="240"/>
      <c r="BL75" s="240"/>
      <c r="BM75" s="240"/>
      <c r="BN75" s="240"/>
      <c r="BO75" s="240"/>
      <c r="BP75" s="240"/>
      <c r="BQ75" s="237">
        <v>69</v>
      </c>
      <c r="BR75" s="242"/>
      <c r="BS75" s="945"/>
      <c r="BT75" s="946"/>
      <c r="BU75" s="946"/>
      <c r="BV75" s="946"/>
      <c r="BW75" s="946"/>
      <c r="BX75" s="946"/>
      <c r="BY75" s="946"/>
      <c r="BZ75" s="946"/>
      <c r="CA75" s="946"/>
      <c r="CB75" s="946"/>
      <c r="CC75" s="946"/>
      <c r="CD75" s="946"/>
      <c r="CE75" s="946"/>
      <c r="CF75" s="946"/>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5"/>
      <c r="DW75" s="946"/>
      <c r="DX75" s="946"/>
      <c r="DY75" s="946"/>
      <c r="DZ75" s="947"/>
      <c r="EA75" s="230"/>
    </row>
    <row r="76" spans="1:131" ht="26.25" customHeight="1" x14ac:dyDescent="0.15">
      <c r="A76" s="237">
        <v>9</v>
      </c>
      <c r="B76" s="974" t="s">
        <v>575</v>
      </c>
      <c r="C76" s="975"/>
      <c r="D76" s="975"/>
      <c r="E76" s="975"/>
      <c r="F76" s="975"/>
      <c r="G76" s="975"/>
      <c r="H76" s="975"/>
      <c r="I76" s="975"/>
      <c r="J76" s="975"/>
      <c r="K76" s="975"/>
      <c r="L76" s="975"/>
      <c r="M76" s="975"/>
      <c r="N76" s="975"/>
      <c r="O76" s="975"/>
      <c r="P76" s="976"/>
      <c r="Q76" s="978">
        <v>225614</v>
      </c>
      <c r="R76" s="979"/>
      <c r="S76" s="979"/>
      <c r="T76" s="979"/>
      <c r="U76" s="980"/>
      <c r="V76" s="981">
        <v>216457</v>
      </c>
      <c r="W76" s="979"/>
      <c r="X76" s="979"/>
      <c r="Y76" s="979"/>
      <c r="Z76" s="980"/>
      <c r="AA76" s="981">
        <v>9156</v>
      </c>
      <c r="AB76" s="979"/>
      <c r="AC76" s="979"/>
      <c r="AD76" s="979"/>
      <c r="AE76" s="980"/>
      <c r="AF76" s="981">
        <v>9156</v>
      </c>
      <c r="AG76" s="979"/>
      <c r="AH76" s="979"/>
      <c r="AI76" s="979"/>
      <c r="AJ76" s="980"/>
      <c r="AK76" s="971" t="s">
        <v>565</v>
      </c>
      <c r="AL76" s="971"/>
      <c r="AM76" s="971"/>
      <c r="AN76" s="971"/>
      <c r="AO76" s="971"/>
      <c r="AP76" s="971" t="s">
        <v>565</v>
      </c>
      <c r="AQ76" s="971"/>
      <c r="AR76" s="971"/>
      <c r="AS76" s="971"/>
      <c r="AT76" s="971"/>
      <c r="AU76" s="971" t="s">
        <v>565</v>
      </c>
      <c r="AV76" s="971"/>
      <c r="AW76" s="971"/>
      <c r="AX76" s="971"/>
      <c r="AY76" s="971"/>
      <c r="AZ76" s="972"/>
      <c r="BA76" s="972"/>
      <c r="BB76" s="972"/>
      <c r="BC76" s="972"/>
      <c r="BD76" s="973"/>
      <c r="BE76" s="240"/>
      <c r="BF76" s="240"/>
      <c r="BG76" s="240"/>
      <c r="BH76" s="240"/>
      <c r="BI76" s="240"/>
      <c r="BJ76" s="240"/>
      <c r="BK76" s="240"/>
      <c r="BL76" s="240"/>
      <c r="BM76" s="240"/>
      <c r="BN76" s="240"/>
      <c r="BO76" s="240"/>
      <c r="BP76" s="240"/>
      <c r="BQ76" s="237">
        <v>70</v>
      </c>
      <c r="BR76" s="242"/>
      <c r="BS76" s="945"/>
      <c r="BT76" s="946"/>
      <c r="BU76" s="946"/>
      <c r="BV76" s="946"/>
      <c r="BW76" s="946"/>
      <c r="BX76" s="946"/>
      <c r="BY76" s="946"/>
      <c r="BZ76" s="946"/>
      <c r="CA76" s="946"/>
      <c r="CB76" s="946"/>
      <c r="CC76" s="946"/>
      <c r="CD76" s="946"/>
      <c r="CE76" s="946"/>
      <c r="CF76" s="946"/>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5"/>
      <c r="DW76" s="946"/>
      <c r="DX76" s="946"/>
      <c r="DY76" s="946"/>
      <c r="DZ76" s="947"/>
      <c r="EA76" s="230"/>
    </row>
    <row r="77" spans="1:131" ht="26.25" customHeight="1" x14ac:dyDescent="0.15">
      <c r="A77" s="237">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0"/>
      <c r="BF77" s="240"/>
      <c r="BG77" s="240"/>
      <c r="BH77" s="240"/>
      <c r="BI77" s="240"/>
      <c r="BJ77" s="240"/>
      <c r="BK77" s="240"/>
      <c r="BL77" s="240"/>
      <c r="BM77" s="240"/>
      <c r="BN77" s="240"/>
      <c r="BO77" s="240"/>
      <c r="BP77" s="240"/>
      <c r="BQ77" s="237">
        <v>71</v>
      </c>
      <c r="BR77" s="242"/>
      <c r="BS77" s="945"/>
      <c r="BT77" s="946"/>
      <c r="BU77" s="946"/>
      <c r="BV77" s="946"/>
      <c r="BW77" s="946"/>
      <c r="BX77" s="946"/>
      <c r="BY77" s="946"/>
      <c r="BZ77" s="946"/>
      <c r="CA77" s="946"/>
      <c r="CB77" s="946"/>
      <c r="CC77" s="946"/>
      <c r="CD77" s="946"/>
      <c r="CE77" s="946"/>
      <c r="CF77" s="946"/>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5"/>
      <c r="DW77" s="946"/>
      <c r="DX77" s="946"/>
      <c r="DY77" s="946"/>
      <c r="DZ77" s="947"/>
      <c r="EA77" s="230"/>
    </row>
    <row r="78" spans="1:131" ht="26.25" customHeight="1" x14ac:dyDescent="0.15">
      <c r="A78" s="237">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0"/>
      <c r="BF78" s="240"/>
      <c r="BG78" s="240"/>
      <c r="BH78" s="240"/>
      <c r="BI78" s="240"/>
      <c r="BJ78" s="230"/>
      <c r="BK78" s="230"/>
      <c r="BL78" s="230"/>
      <c r="BM78" s="230"/>
      <c r="BN78" s="230"/>
      <c r="BO78" s="240"/>
      <c r="BP78" s="240"/>
      <c r="BQ78" s="237">
        <v>72</v>
      </c>
      <c r="BR78" s="242"/>
      <c r="BS78" s="945"/>
      <c r="BT78" s="946"/>
      <c r="BU78" s="946"/>
      <c r="BV78" s="946"/>
      <c r="BW78" s="946"/>
      <c r="BX78" s="946"/>
      <c r="BY78" s="946"/>
      <c r="BZ78" s="946"/>
      <c r="CA78" s="946"/>
      <c r="CB78" s="946"/>
      <c r="CC78" s="946"/>
      <c r="CD78" s="946"/>
      <c r="CE78" s="946"/>
      <c r="CF78" s="946"/>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5"/>
      <c r="DW78" s="946"/>
      <c r="DX78" s="946"/>
      <c r="DY78" s="946"/>
      <c r="DZ78" s="947"/>
      <c r="EA78" s="230"/>
    </row>
    <row r="79" spans="1:131" ht="26.25" customHeight="1" x14ac:dyDescent="0.15">
      <c r="A79" s="237">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0"/>
      <c r="BF79" s="240"/>
      <c r="BG79" s="240"/>
      <c r="BH79" s="240"/>
      <c r="BI79" s="240"/>
      <c r="BJ79" s="230"/>
      <c r="BK79" s="230"/>
      <c r="BL79" s="230"/>
      <c r="BM79" s="230"/>
      <c r="BN79" s="230"/>
      <c r="BO79" s="240"/>
      <c r="BP79" s="240"/>
      <c r="BQ79" s="237">
        <v>73</v>
      </c>
      <c r="BR79" s="242"/>
      <c r="BS79" s="945"/>
      <c r="BT79" s="946"/>
      <c r="BU79" s="946"/>
      <c r="BV79" s="946"/>
      <c r="BW79" s="946"/>
      <c r="BX79" s="946"/>
      <c r="BY79" s="946"/>
      <c r="BZ79" s="946"/>
      <c r="CA79" s="946"/>
      <c r="CB79" s="946"/>
      <c r="CC79" s="946"/>
      <c r="CD79" s="946"/>
      <c r="CE79" s="946"/>
      <c r="CF79" s="946"/>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5"/>
      <c r="DW79" s="946"/>
      <c r="DX79" s="946"/>
      <c r="DY79" s="946"/>
      <c r="DZ79" s="947"/>
      <c r="EA79" s="230"/>
    </row>
    <row r="80" spans="1:131" ht="26.25" customHeight="1" x14ac:dyDescent="0.15">
      <c r="A80" s="237">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0"/>
      <c r="BF80" s="240"/>
      <c r="BG80" s="240"/>
      <c r="BH80" s="240"/>
      <c r="BI80" s="240"/>
      <c r="BJ80" s="240"/>
      <c r="BK80" s="240"/>
      <c r="BL80" s="240"/>
      <c r="BM80" s="240"/>
      <c r="BN80" s="240"/>
      <c r="BO80" s="240"/>
      <c r="BP80" s="240"/>
      <c r="BQ80" s="237">
        <v>74</v>
      </c>
      <c r="BR80" s="242"/>
      <c r="BS80" s="945"/>
      <c r="BT80" s="946"/>
      <c r="BU80" s="946"/>
      <c r="BV80" s="946"/>
      <c r="BW80" s="946"/>
      <c r="BX80" s="946"/>
      <c r="BY80" s="946"/>
      <c r="BZ80" s="946"/>
      <c r="CA80" s="946"/>
      <c r="CB80" s="946"/>
      <c r="CC80" s="946"/>
      <c r="CD80" s="946"/>
      <c r="CE80" s="946"/>
      <c r="CF80" s="946"/>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5"/>
      <c r="DW80" s="946"/>
      <c r="DX80" s="946"/>
      <c r="DY80" s="946"/>
      <c r="DZ80" s="947"/>
      <c r="EA80" s="230"/>
    </row>
    <row r="81" spans="1:131" ht="26.25" customHeight="1" x14ac:dyDescent="0.15">
      <c r="A81" s="237">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0"/>
      <c r="BF81" s="240"/>
      <c r="BG81" s="240"/>
      <c r="BH81" s="240"/>
      <c r="BI81" s="240"/>
      <c r="BJ81" s="240"/>
      <c r="BK81" s="240"/>
      <c r="BL81" s="240"/>
      <c r="BM81" s="240"/>
      <c r="BN81" s="240"/>
      <c r="BO81" s="240"/>
      <c r="BP81" s="240"/>
      <c r="BQ81" s="237">
        <v>75</v>
      </c>
      <c r="BR81" s="242"/>
      <c r="BS81" s="945"/>
      <c r="BT81" s="946"/>
      <c r="BU81" s="946"/>
      <c r="BV81" s="946"/>
      <c r="BW81" s="946"/>
      <c r="BX81" s="946"/>
      <c r="BY81" s="946"/>
      <c r="BZ81" s="946"/>
      <c r="CA81" s="946"/>
      <c r="CB81" s="946"/>
      <c r="CC81" s="946"/>
      <c r="CD81" s="946"/>
      <c r="CE81" s="946"/>
      <c r="CF81" s="946"/>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5"/>
      <c r="DW81" s="946"/>
      <c r="DX81" s="946"/>
      <c r="DY81" s="946"/>
      <c r="DZ81" s="947"/>
      <c r="EA81" s="230"/>
    </row>
    <row r="82" spans="1:131" ht="26.25" customHeight="1" x14ac:dyDescent="0.15">
      <c r="A82" s="237">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0"/>
      <c r="BF82" s="240"/>
      <c r="BG82" s="240"/>
      <c r="BH82" s="240"/>
      <c r="BI82" s="240"/>
      <c r="BJ82" s="240"/>
      <c r="BK82" s="240"/>
      <c r="BL82" s="240"/>
      <c r="BM82" s="240"/>
      <c r="BN82" s="240"/>
      <c r="BO82" s="240"/>
      <c r="BP82" s="240"/>
      <c r="BQ82" s="237">
        <v>76</v>
      </c>
      <c r="BR82" s="242"/>
      <c r="BS82" s="945"/>
      <c r="BT82" s="946"/>
      <c r="BU82" s="946"/>
      <c r="BV82" s="946"/>
      <c r="BW82" s="946"/>
      <c r="BX82" s="946"/>
      <c r="BY82" s="946"/>
      <c r="BZ82" s="946"/>
      <c r="CA82" s="946"/>
      <c r="CB82" s="946"/>
      <c r="CC82" s="946"/>
      <c r="CD82" s="946"/>
      <c r="CE82" s="946"/>
      <c r="CF82" s="946"/>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5"/>
      <c r="DW82" s="946"/>
      <c r="DX82" s="946"/>
      <c r="DY82" s="946"/>
      <c r="DZ82" s="947"/>
      <c r="EA82" s="230"/>
    </row>
    <row r="83" spans="1:131" ht="26.25" customHeight="1" x14ac:dyDescent="0.15">
      <c r="A83" s="237">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0"/>
      <c r="BF83" s="240"/>
      <c r="BG83" s="240"/>
      <c r="BH83" s="240"/>
      <c r="BI83" s="240"/>
      <c r="BJ83" s="240"/>
      <c r="BK83" s="240"/>
      <c r="BL83" s="240"/>
      <c r="BM83" s="240"/>
      <c r="BN83" s="240"/>
      <c r="BO83" s="240"/>
      <c r="BP83" s="240"/>
      <c r="BQ83" s="237">
        <v>77</v>
      </c>
      <c r="BR83" s="242"/>
      <c r="BS83" s="945"/>
      <c r="BT83" s="946"/>
      <c r="BU83" s="946"/>
      <c r="BV83" s="946"/>
      <c r="BW83" s="946"/>
      <c r="BX83" s="946"/>
      <c r="BY83" s="946"/>
      <c r="BZ83" s="946"/>
      <c r="CA83" s="946"/>
      <c r="CB83" s="946"/>
      <c r="CC83" s="946"/>
      <c r="CD83" s="946"/>
      <c r="CE83" s="946"/>
      <c r="CF83" s="946"/>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5"/>
      <c r="DW83" s="946"/>
      <c r="DX83" s="946"/>
      <c r="DY83" s="946"/>
      <c r="DZ83" s="947"/>
      <c r="EA83" s="230"/>
    </row>
    <row r="84" spans="1:131" ht="26.25" customHeight="1" x14ac:dyDescent="0.15">
      <c r="A84" s="237">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0"/>
      <c r="BF84" s="240"/>
      <c r="BG84" s="240"/>
      <c r="BH84" s="240"/>
      <c r="BI84" s="240"/>
      <c r="BJ84" s="240"/>
      <c r="BK84" s="240"/>
      <c r="BL84" s="240"/>
      <c r="BM84" s="240"/>
      <c r="BN84" s="240"/>
      <c r="BO84" s="240"/>
      <c r="BP84" s="240"/>
      <c r="BQ84" s="237">
        <v>78</v>
      </c>
      <c r="BR84" s="242"/>
      <c r="BS84" s="945"/>
      <c r="BT84" s="946"/>
      <c r="BU84" s="946"/>
      <c r="BV84" s="946"/>
      <c r="BW84" s="946"/>
      <c r="BX84" s="946"/>
      <c r="BY84" s="946"/>
      <c r="BZ84" s="946"/>
      <c r="CA84" s="946"/>
      <c r="CB84" s="946"/>
      <c r="CC84" s="946"/>
      <c r="CD84" s="946"/>
      <c r="CE84" s="946"/>
      <c r="CF84" s="946"/>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5"/>
      <c r="DW84" s="946"/>
      <c r="DX84" s="946"/>
      <c r="DY84" s="946"/>
      <c r="DZ84" s="947"/>
      <c r="EA84" s="230"/>
    </row>
    <row r="85" spans="1:131" ht="26.25" customHeight="1" x14ac:dyDescent="0.15">
      <c r="A85" s="237">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0"/>
      <c r="BF85" s="240"/>
      <c r="BG85" s="240"/>
      <c r="BH85" s="240"/>
      <c r="BI85" s="240"/>
      <c r="BJ85" s="240"/>
      <c r="BK85" s="240"/>
      <c r="BL85" s="240"/>
      <c r="BM85" s="240"/>
      <c r="BN85" s="240"/>
      <c r="BO85" s="240"/>
      <c r="BP85" s="240"/>
      <c r="BQ85" s="237">
        <v>79</v>
      </c>
      <c r="BR85" s="242"/>
      <c r="BS85" s="945"/>
      <c r="BT85" s="946"/>
      <c r="BU85" s="946"/>
      <c r="BV85" s="946"/>
      <c r="BW85" s="946"/>
      <c r="BX85" s="946"/>
      <c r="BY85" s="946"/>
      <c r="BZ85" s="946"/>
      <c r="CA85" s="946"/>
      <c r="CB85" s="946"/>
      <c r="CC85" s="946"/>
      <c r="CD85" s="946"/>
      <c r="CE85" s="946"/>
      <c r="CF85" s="946"/>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5"/>
      <c r="DW85" s="946"/>
      <c r="DX85" s="946"/>
      <c r="DY85" s="946"/>
      <c r="DZ85" s="947"/>
      <c r="EA85" s="230"/>
    </row>
    <row r="86" spans="1:131" ht="26.25" customHeight="1" x14ac:dyDescent="0.15">
      <c r="A86" s="237">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0"/>
      <c r="BF86" s="240"/>
      <c r="BG86" s="240"/>
      <c r="BH86" s="240"/>
      <c r="BI86" s="240"/>
      <c r="BJ86" s="240"/>
      <c r="BK86" s="240"/>
      <c r="BL86" s="240"/>
      <c r="BM86" s="240"/>
      <c r="BN86" s="240"/>
      <c r="BO86" s="240"/>
      <c r="BP86" s="240"/>
      <c r="BQ86" s="237">
        <v>80</v>
      </c>
      <c r="BR86" s="242"/>
      <c r="BS86" s="945"/>
      <c r="BT86" s="946"/>
      <c r="BU86" s="946"/>
      <c r="BV86" s="946"/>
      <c r="BW86" s="946"/>
      <c r="BX86" s="946"/>
      <c r="BY86" s="946"/>
      <c r="BZ86" s="946"/>
      <c r="CA86" s="946"/>
      <c r="CB86" s="946"/>
      <c r="CC86" s="946"/>
      <c r="CD86" s="946"/>
      <c r="CE86" s="946"/>
      <c r="CF86" s="946"/>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5"/>
      <c r="DW86" s="946"/>
      <c r="DX86" s="946"/>
      <c r="DY86" s="946"/>
      <c r="DZ86" s="947"/>
      <c r="EA86" s="230"/>
    </row>
    <row r="87" spans="1:131" ht="26.25" customHeight="1" x14ac:dyDescent="0.15">
      <c r="A87" s="243">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0"/>
      <c r="BF87" s="240"/>
      <c r="BG87" s="240"/>
      <c r="BH87" s="240"/>
      <c r="BI87" s="240"/>
      <c r="BJ87" s="240"/>
      <c r="BK87" s="240"/>
      <c r="BL87" s="240"/>
      <c r="BM87" s="240"/>
      <c r="BN87" s="240"/>
      <c r="BO87" s="240"/>
      <c r="BP87" s="240"/>
      <c r="BQ87" s="237">
        <v>81</v>
      </c>
      <c r="BR87" s="242"/>
      <c r="BS87" s="945"/>
      <c r="BT87" s="946"/>
      <c r="BU87" s="946"/>
      <c r="BV87" s="946"/>
      <c r="BW87" s="946"/>
      <c r="BX87" s="946"/>
      <c r="BY87" s="946"/>
      <c r="BZ87" s="946"/>
      <c r="CA87" s="946"/>
      <c r="CB87" s="946"/>
      <c r="CC87" s="946"/>
      <c r="CD87" s="946"/>
      <c r="CE87" s="946"/>
      <c r="CF87" s="946"/>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5"/>
      <c r="DW87" s="946"/>
      <c r="DX87" s="946"/>
      <c r="DY87" s="946"/>
      <c r="DZ87" s="947"/>
      <c r="EA87" s="230"/>
    </row>
    <row r="88" spans="1:131" ht="26.25" customHeight="1" thickBot="1" x14ac:dyDescent="0.2">
      <c r="A88" s="239" t="s">
        <v>383</v>
      </c>
      <c r="B88" s="937" t="s">
        <v>414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5">
        <v>9784</v>
      </c>
      <c r="AG88" s="955"/>
      <c r="AH88" s="955"/>
      <c r="AI88" s="955"/>
      <c r="AJ88" s="955"/>
      <c r="AK88" s="963"/>
      <c r="AL88" s="963"/>
      <c r="AM88" s="963"/>
      <c r="AN88" s="963"/>
      <c r="AO88" s="963"/>
      <c r="AP88" s="955" t="s">
        <v>581</v>
      </c>
      <c r="AQ88" s="955"/>
      <c r="AR88" s="955"/>
      <c r="AS88" s="955"/>
      <c r="AT88" s="955"/>
      <c r="AU88" s="955" t="s">
        <v>581</v>
      </c>
      <c r="AV88" s="955"/>
      <c r="AW88" s="955"/>
      <c r="AX88" s="955"/>
      <c r="AY88" s="955"/>
      <c r="AZ88" s="960"/>
      <c r="BA88" s="960"/>
      <c r="BB88" s="960"/>
      <c r="BC88" s="960"/>
      <c r="BD88" s="961"/>
      <c r="BE88" s="240"/>
      <c r="BF88" s="240"/>
      <c r="BG88" s="240"/>
      <c r="BH88" s="240"/>
      <c r="BI88" s="240"/>
      <c r="BJ88" s="240"/>
      <c r="BK88" s="240"/>
      <c r="BL88" s="240"/>
      <c r="BM88" s="240"/>
      <c r="BN88" s="240"/>
      <c r="BO88" s="240"/>
      <c r="BP88" s="240"/>
      <c r="BQ88" s="237">
        <v>82</v>
      </c>
      <c r="BR88" s="242"/>
      <c r="BS88" s="945"/>
      <c r="BT88" s="946"/>
      <c r="BU88" s="946"/>
      <c r="BV88" s="946"/>
      <c r="BW88" s="946"/>
      <c r="BX88" s="946"/>
      <c r="BY88" s="946"/>
      <c r="BZ88" s="946"/>
      <c r="CA88" s="946"/>
      <c r="CB88" s="946"/>
      <c r="CC88" s="946"/>
      <c r="CD88" s="946"/>
      <c r="CE88" s="946"/>
      <c r="CF88" s="946"/>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5"/>
      <c r="DW88" s="946"/>
      <c r="DX88" s="946"/>
      <c r="DY88" s="946"/>
      <c r="DZ88" s="947"/>
      <c r="EA88" s="230"/>
    </row>
    <row r="89" spans="1:131" ht="26.25" hidden="1" customHeight="1" x14ac:dyDescent="0.15">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45"/>
      <c r="BT89" s="946"/>
      <c r="BU89" s="946"/>
      <c r="BV89" s="946"/>
      <c r="BW89" s="946"/>
      <c r="BX89" s="946"/>
      <c r="BY89" s="946"/>
      <c r="BZ89" s="946"/>
      <c r="CA89" s="946"/>
      <c r="CB89" s="946"/>
      <c r="CC89" s="946"/>
      <c r="CD89" s="946"/>
      <c r="CE89" s="946"/>
      <c r="CF89" s="946"/>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5"/>
      <c r="DW89" s="946"/>
      <c r="DX89" s="946"/>
      <c r="DY89" s="946"/>
      <c r="DZ89" s="947"/>
      <c r="EA89" s="230"/>
    </row>
    <row r="90" spans="1:131" ht="26.25" hidden="1" customHeight="1" x14ac:dyDescent="0.15">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45"/>
      <c r="BT90" s="946"/>
      <c r="BU90" s="946"/>
      <c r="BV90" s="946"/>
      <c r="BW90" s="946"/>
      <c r="BX90" s="946"/>
      <c r="BY90" s="946"/>
      <c r="BZ90" s="946"/>
      <c r="CA90" s="946"/>
      <c r="CB90" s="946"/>
      <c r="CC90" s="946"/>
      <c r="CD90" s="946"/>
      <c r="CE90" s="946"/>
      <c r="CF90" s="946"/>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5"/>
      <c r="DW90" s="946"/>
      <c r="DX90" s="946"/>
      <c r="DY90" s="946"/>
      <c r="DZ90" s="947"/>
      <c r="EA90" s="230"/>
    </row>
    <row r="91" spans="1:131" ht="26.25" hidden="1" customHeight="1" x14ac:dyDescent="0.15">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45"/>
      <c r="BT91" s="946"/>
      <c r="BU91" s="946"/>
      <c r="BV91" s="946"/>
      <c r="BW91" s="946"/>
      <c r="BX91" s="946"/>
      <c r="BY91" s="946"/>
      <c r="BZ91" s="946"/>
      <c r="CA91" s="946"/>
      <c r="CB91" s="946"/>
      <c r="CC91" s="946"/>
      <c r="CD91" s="946"/>
      <c r="CE91" s="946"/>
      <c r="CF91" s="946"/>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5"/>
      <c r="DW91" s="946"/>
      <c r="DX91" s="946"/>
      <c r="DY91" s="946"/>
      <c r="DZ91" s="947"/>
      <c r="EA91" s="230"/>
    </row>
    <row r="92" spans="1:131" ht="26.25" hidden="1" customHeight="1" x14ac:dyDescent="0.15">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45"/>
      <c r="BT92" s="946"/>
      <c r="BU92" s="946"/>
      <c r="BV92" s="946"/>
      <c r="BW92" s="946"/>
      <c r="BX92" s="946"/>
      <c r="BY92" s="946"/>
      <c r="BZ92" s="946"/>
      <c r="CA92" s="946"/>
      <c r="CB92" s="946"/>
      <c r="CC92" s="946"/>
      <c r="CD92" s="946"/>
      <c r="CE92" s="946"/>
      <c r="CF92" s="946"/>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5"/>
      <c r="DW92" s="946"/>
      <c r="DX92" s="946"/>
      <c r="DY92" s="946"/>
      <c r="DZ92" s="947"/>
      <c r="EA92" s="230"/>
    </row>
    <row r="93" spans="1:131" ht="26.25" hidden="1" customHeight="1" x14ac:dyDescent="0.15">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45"/>
      <c r="BT93" s="946"/>
      <c r="BU93" s="946"/>
      <c r="BV93" s="946"/>
      <c r="BW93" s="946"/>
      <c r="BX93" s="946"/>
      <c r="BY93" s="946"/>
      <c r="BZ93" s="946"/>
      <c r="CA93" s="946"/>
      <c r="CB93" s="946"/>
      <c r="CC93" s="946"/>
      <c r="CD93" s="946"/>
      <c r="CE93" s="946"/>
      <c r="CF93" s="946"/>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5"/>
      <c r="DW93" s="946"/>
      <c r="DX93" s="946"/>
      <c r="DY93" s="946"/>
      <c r="DZ93" s="947"/>
      <c r="EA93" s="230"/>
    </row>
    <row r="94" spans="1:131" ht="26.25" hidden="1" customHeight="1" x14ac:dyDescent="0.15">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45"/>
      <c r="BT94" s="946"/>
      <c r="BU94" s="946"/>
      <c r="BV94" s="946"/>
      <c r="BW94" s="946"/>
      <c r="BX94" s="946"/>
      <c r="BY94" s="946"/>
      <c r="BZ94" s="946"/>
      <c r="CA94" s="946"/>
      <c r="CB94" s="946"/>
      <c r="CC94" s="946"/>
      <c r="CD94" s="946"/>
      <c r="CE94" s="946"/>
      <c r="CF94" s="946"/>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5"/>
      <c r="DW94" s="946"/>
      <c r="DX94" s="946"/>
      <c r="DY94" s="946"/>
      <c r="DZ94" s="947"/>
      <c r="EA94" s="230"/>
    </row>
    <row r="95" spans="1:131" ht="26.25" hidden="1" customHeight="1" x14ac:dyDescent="0.15">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45"/>
      <c r="BT95" s="946"/>
      <c r="BU95" s="946"/>
      <c r="BV95" s="946"/>
      <c r="BW95" s="946"/>
      <c r="BX95" s="946"/>
      <c r="BY95" s="946"/>
      <c r="BZ95" s="946"/>
      <c r="CA95" s="946"/>
      <c r="CB95" s="946"/>
      <c r="CC95" s="946"/>
      <c r="CD95" s="946"/>
      <c r="CE95" s="946"/>
      <c r="CF95" s="946"/>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5"/>
      <c r="DW95" s="946"/>
      <c r="DX95" s="946"/>
      <c r="DY95" s="946"/>
      <c r="DZ95" s="947"/>
      <c r="EA95" s="230"/>
    </row>
    <row r="96" spans="1:131" ht="26.25" hidden="1" customHeight="1" x14ac:dyDescent="0.15">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45"/>
      <c r="BT96" s="946"/>
      <c r="BU96" s="946"/>
      <c r="BV96" s="946"/>
      <c r="BW96" s="946"/>
      <c r="BX96" s="946"/>
      <c r="BY96" s="946"/>
      <c r="BZ96" s="946"/>
      <c r="CA96" s="946"/>
      <c r="CB96" s="946"/>
      <c r="CC96" s="946"/>
      <c r="CD96" s="946"/>
      <c r="CE96" s="946"/>
      <c r="CF96" s="946"/>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5"/>
      <c r="DW96" s="946"/>
      <c r="DX96" s="946"/>
      <c r="DY96" s="946"/>
      <c r="DZ96" s="947"/>
      <c r="EA96" s="230"/>
    </row>
    <row r="97" spans="1:131" ht="26.25" hidden="1" customHeight="1" x14ac:dyDescent="0.15">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45"/>
      <c r="BT97" s="946"/>
      <c r="BU97" s="946"/>
      <c r="BV97" s="946"/>
      <c r="BW97" s="946"/>
      <c r="BX97" s="946"/>
      <c r="BY97" s="946"/>
      <c r="BZ97" s="946"/>
      <c r="CA97" s="946"/>
      <c r="CB97" s="946"/>
      <c r="CC97" s="946"/>
      <c r="CD97" s="946"/>
      <c r="CE97" s="946"/>
      <c r="CF97" s="946"/>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5"/>
      <c r="DW97" s="946"/>
      <c r="DX97" s="946"/>
      <c r="DY97" s="946"/>
      <c r="DZ97" s="947"/>
      <c r="EA97" s="230"/>
    </row>
    <row r="98" spans="1:131" ht="26.25" hidden="1" customHeight="1" x14ac:dyDescent="0.15">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45"/>
      <c r="BT98" s="946"/>
      <c r="BU98" s="946"/>
      <c r="BV98" s="946"/>
      <c r="BW98" s="946"/>
      <c r="BX98" s="946"/>
      <c r="BY98" s="946"/>
      <c r="BZ98" s="946"/>
      <c r="CA98" s="946"/>
      <c r="CB98" s="946"/>
      <c r="CC98" s="946"/>
      <c r="CD98" s="946"/>
      <c r="CE98" s="946"/>
      <c r="CF98" s="946"/>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5"/>
      <c r="DW98" s="946"/>
      <c r="DX98" s="946"/>
      <c r="DY98" s="946"/>
      <c r="DZ98" s="947"/>
      <c r="EA98" s="230"/>
    </row>
    <row r="99" spans="1:131" ht="26.25" hidden="1" customHeight="1" x14ac:dyDescent="0.15">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45"/>
      <c r="BT99" s="946"/>
      <c r="BU99" s="946"/>
      <c r="BV99" s="946"/>
      <c r="BW99" s="946"/>
      <c r="BX99" s="946"/>
      <c r="BY99" s="946"/>
      <c r="BZ99" s="946"/>
      <c r="CA99" s="946"/>
      <c r="CB99" s="946"/>
      <c r="CC99" s="946"/>
      <c r="CD99" s="946"/>
      <c r="CE99" s="946"/>
      <c r="CF99" s="946"/>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5"/>
      <c r="DW99" s="946"/>
      <c r="DX99" s="946"/>
      <c r="DY99" s="946"/>
      <c r="DZ99" s="947"/>
      <c r="EA99" s="230"/>
    </row>
    <row r="100" spans="1:131" ht="26.25" hidden="1" customHeight="1" x14ac:dyDescent="0.15">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45"/>
      <c r="BT100" s="946"/>
      <c r="BU100" s="946"/>
      <c r="BV100" s="946"/>
      <c r="BW100" s="946"/>
      <c r="BX100" s="946"/>
      <c r="BY100" s="946"/>
      <c r="BZ100" s="946"/>
      <c r="CA100" s="946"/>
      <c r="CB100" s="946"/>
      <c r="CC100" s="946"/>
      <c r="CD100" s="946"/>
      <c r="CE100" s="946"/>
      <c r="CF100" s="946"/>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5"/>
      <c r="DW100" s="946"/>
      <c r="DX100" s="946"/>
      <c r="DY100" s="946"/>
      <c r="DZ100" s="947"/>
      <c r="EA100" s="230"/>
    </row>
    <row r="101" spans="1:131" ht="26.25" hidden="1" customHeight="1" x14ac:dyDescent="0.15">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45"/>
      <c r="BT101" s="946"/>
      <c r="BU101" s="946"/>
      <c r="BV101" s="946"/>
      <c r="BW101" s="946"/>
      <c r="BX101" s="946"/>
      <c r="BY101" s="946"/>
      <c r="BZ101" s="946"/>
      <c r="CA101" s="946"/>
      <c r="CB101" s="946"/>
      <c r="CC101" s="946"/>
      <c r="CD101" s="946"/>
      <c r="CE101" s="946"/>
      <c r="CF101" s="946"/>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5"/>
      <c r="DW101" s="946"/>
      <c r="DX101" s="946"/>
      <c r="DY101" s="946"/>
      <c r="DZ101" s="947"/>
      <c r="EA101" s="230"/>
    </row>
    <row r="102" spans="1:131" ht="26.25" customHeight="1" thickBot="1" x14ac:dyDescent="0.2">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383</v>
      </c>
      <c r="BR102" s="937" t="s">
        <v>415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14</v>
      </c>
      <c r="CS102" s="953"/>
      <c r="CT102" s="953"/>
      <c r="CU102" s="953"/>
      <c r="CV102" s="954"/>
      <c r="CW102" s="955" t="s">
        <v>581</v>
      </c>
      <c r="CX102" s="955"/>
      <c r="CY102" s="955"/>
      <c r="CZ102" s="955"/>
      <c r="DA102" s="955"/>
      <c r="DB102" s="952">
        <v>24</v>
      </c>
      <c r="DC102" s="953"/>
      <c r="DD102" s="953"/>
      <c r="DE102" s="953"/>
      <c r="DF102" s="954"/>
      <c r="DG102" s="955" t="s">
        <v>581</v>
      </c>
      <c r="DH102" s="955"/>
      <c r="DI102" s="955"/>
      <c r="DJ102" s="955"/>
      <c r="DK102" s="955"/>
      <c r="DL102" s="955" t="s">
        <v>581</v>
      </c>
      <c r="DM102" s="955"/>
      <c r="DN102" s="955"/>
      <c r="DO102" s="955"/>
      <c r="DP102" s="955"/>
      <c r="DQ102" s="955" t="s">
        <v>581</v>
      </c>
      <c r="DR102" s="955"/>
      <c r="DS102" s="955"/>
      <c r="DT102" s="955"/>
      <c r="DU102" s="955"/>
      <c r="DV102" s="937"/>
      <c r="DW102" s="938"/>
      <c r="DX102" s="938"/>
      <c r="DY102" s="938"/>
      <c r="DZ102" s="939"/>
      <c r="EA102" s="230"/>
    </row>
    <row r="103" spans="1:131" ht="26.25" customHeight="1" x14ac:dyDescent="0.15">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40" t="s">
        <v>416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41" t="s">
        <v>417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8" t="s">
        <v>418</v>
      </c>
      <c r="B107" s="257"/>
      <c r="C107" s="257"/>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48" t="s">
        <v>419</v>
      </c>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c r="CF107" s="257"/>
      <c r="CG107" s="257"/>
      <c r="CH107" s="257"/>
      <c r="CI107" s="257"/>
      <c r="CJ107" s="257"/>
      <c r="CK107" s="257"/>
      <c r="CL107" s="257"/>
      <c r="CM107" s="257"/>
      <c r="CN107" s="257"/>
      <c r="CO107" s="257"/>
      <c r="CP107" s="257"/>
      <c r="CQ107" s="257"/>
      <c r="CR107" s="257"/>
      <c r="CS107" s="257"/>
      <c r="CT107" s="257"/>
      <c r="CU107" s="257"/>
      <c r="CV107" s="257"/>
      <c r="CW107" s="257"/>
      <c r="CX107" s="257"/>
      <c r="CY107" s="257"/>
      <c r="CZ107" s="257"/>
      <c r="DA107" s="257"/>
      <c r="DB107" s="257"/>
      <c r="DC107" s="257"/>
      <c r="DD107" s="257"/>
      <c r="DE107" s="257"/>
      <c r="DF107" s="257"/>
      <c r="DG107" s="257"/>
      <c r="DH107" s="257"/>
      <c r="DI107" s="257"/>
      <c r="DJ107" s="257"/>
      <c r="DK107" s="257"/>
      <c r="DL107" s="257"/>
      <c r="DM107" s="257"/>
      <c r="DN107" s="257"/>
      <c r="DO107" s="257"/>
      <c r="DP107" s="257"/>
      <c r="DQ107" s="257"/>
      <c r="DR107" s="257"/>
      <c r="DS107" s="257"/>
      <c r="DT107" s="257"/>
      <c r="DU107" s="257"/>
      <c r="DV107" s="257"/>
      <c r="DW107" s="257"/>
      <c r="DX107" s="257"/>
      <c r="DY107" s="257"/>
      <c r="DZ107" s="257"/>
    </row>
    <row r="108" spans="1:131" s="230" customFormat="1" ht="26.25" customHeight="1" x14ac:dyDescent="0.15">
      <c r="A108" s="942" t="s">
        <v>420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423</v>
      </c>
      <c r="AB109" s="896"/>
      <c r="AC109" s="896"/>
      <c r="AD109" s="896"/>
      <c r="AE109" s="897"/>
      <c r="AF109" s="898" t="s">
        <v>424</v>
      </c>
      <c r="AG109" s="896"/>
      <c r="AH109" s="896"/>
      <c r="AI109" s="896"/>
      <c r="AJ109" s="897"/>
      <c r="AK109" s="898" t="s">
        <v>299</v>
      </c>
      <c r="AL109" s="896"/>
      <c r="AM109" s="896"/>
      <c r="AN109" s="896"/>
      <c r="AO109" s="897"/>
      <c r="AP109" s="898" t="s">
        <v>425</v>
      </c>
      <c r="AQ109" s="896"/>
      <c r="AR109" s="896"/>
      <c r="AS109" s="896"/>
      <c r="AT109" s="929"/>
      <c r="AU109" s="895" t="s">
        <v>422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423</v>
      </c>
      <c r="BR109" s="896"/>
      <c r="BS109" s="896"/>
      <c r="BT109" s="896"/>
      <c r="BU109" s="897"/>
      <c r="BV109" s="898" t="s">
        <v>424</v>
      </c>
      <c r="BW109" s="896"/>
      <c r="BX109" s="896"/>
      <c r="BY109" s="896"/>
      <c r="BZ109" s="897"/>
      <c r="CA109" s="898" t="s">
        <v>299</v>
      </c>
      <c r="CB109" s="896"/>
      <c r="CC109" s="896"/>
      <c r="CD109" s="896"/>
      <c r="CE109" s="897"/>
      <c r="CF109" s="936" t="s">
        <v>425</v>
      </c>
      <c r="CG109" s="936"/>
      <c r="CH109" s="936"/>
      <c r="CI109" s="936"/>
      <c r="CJ109" s="936"/>
      <c r="CK109" s="898" t="s">
        <v>426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423</v>
      </c>
      <c r="DH109" s="896"/>
      <c r="DI109" s="896"/>
      <c r="DJ109" s="896"/>
      <c r="DK109" s="897"/>
      <c r="DL109" s="898" t="s">
        <v>424</v>
      </c>
      <c r="DM109" s="896"/>
      <c r="DN109" s="896"/>
      <c r="DO109" s="896"/>
      <c r="DP109" s="897"/>
      <c r="DQ109" s="898" t="s">
        <v>299</v>
      </c>
      <c r="DR109" s="896"/>
      <c r="DS109" s="896"/>
      <c r="DT109" s="896"/>
      <c r="DU109" s="897"/>
      <c r="DV109" s="898" t="s">
        <v>425</v>
      </c>
      <c r="DW109" s="896"/>
      <c r="DX109" s="896"/>
      <c r="DY109" s="896"/>
      <c r="DZ109" s="929"/>
    </row>
    <row r="110" spans="1:131" s="230" customFormat="1" ht="26.25" customHeight="1" x14ac:dyDescent="0.15">
      <c r="A110" s="807" t="s">
        <v>427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1235223</v>
      </c>
      <c r="AB110" s="889"/>
      <c r="AC110" s="889"/>
      <c r="AD110" s="889"/>
      <c r="AE110" s="890"/>
      <c r="AF110" s="891">
        <v>1173304</v>
      </c>
      <c r="AG110" s="889"/>
      <c r="AH110" s="889"/>
      <c r="AI110" s="889"/>
      <c r="AJ110" s="890"/>
      <c r="AK110" s="891">
        <v>1187570</v>
      </c>
      <c r="AL110" s="889"/>
      <c r="AM110" s="889"/>
      <c r="AN110" s="889"/>
      <c r="AO110" s="890"/>
      <c r="AP110" s="892">
        <v>37.799999999999997</v>
      </c>
      <c r="AQ110" s="893"/>
      <c r="AR110" s="893"/>
      <c r="AS110" s="893"/>
      <c r="AT110" s="894"/>
      <c r="AU110" s="930" t="s">
        <v>73</v>
      </c>
      <c r="AV110" s="931"/>
      <c r="AW110" s="931"/>
      <c r="AX110" s="931"/>
      <c r="AY110" s="931"/>
      <c r="AZ110" s="860" t="s">
        <v>428</v>
      </c>
      <c r="BA110" s="808"/>
      <c r="BB110" s="808"/>
      <c r="BC110" s="808"/>
      <c r="BD110" s="808"/>
      <c r="BE110" s="808"/>
      <c r="BF110" s="808"/>
      <c r="BG110" s="808"/>
      <c r="BH110" s="808"/>
      <c r="BI110" s="808"/>
      <c r="BJ110" s="808"/>
      <c r="BK110" s="808"/>
      <c r="BL110" s="808"/>
      <c r="BM110" s="808"/>
      <c r="BN110" s="808"/>
      <c r="BO110" s="808"/>
      <c r="BP110" s="809"/>
      <c r="BQ110" s="861">
        <v>9980764</v>
      </c>
      <c r="BR110" s="842"/>
      <c r="BS110" s="842"/>
      <c r="BT110" s="842"/>
      <c r="BU110" s="842"/>
      <c r="BV110" s="842">
        <v>9776928</v>
      </c>
      <c r="BW110" s="842"/>
      <c r="BX110" s="842"/>
      <c r="BY110" s="842"/>
      <c r="BZ110" s="842"/>
      <c r="CA110" s="842">
        <v>9004016</v>
      </c>
      <c r="CB110" s="842"/>
      <c r="CC110" s="842"/>
      <c r="CD110" s="842"/>
      <c r="CE110" s="842"/>
      <c r="CF110" s="866">
        <v>286.7</v>
      </c>
      <c r="CG110" s="867"/>
      <c r="CH110" s="867"/>
      <c r="CI110" s="867"/>
      <c r="CJ110" s="867"/>
      <c r="CK110" s="926" t="s">
        <v>429</v>
      </c>
      <c r="CL110" s="819"/>
      <c r="CM110" s="860" t="s">
        <v>430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126</v>
      </c>
      <c r="DH110" s="842"/>
      <c r="DI110" s="842"/>
      <c r="DJ110" s="842"/>
      <c r="DK110" s="842"/>
      <c r="DL110" s="842" t="s">
        <v>126</v>
      </c>
      <c r="DM110" s="842"/>
      <c r="DN110" s="842"/>
      <c r="DO110" s="842"/>
      <c r="DP110" s="842"/>
      <c r="DQ110" s="842" t="s">
        <v>126</v>
      </c>
      <c r="DR110" s="842"/>
      <c r="DS110" s="842"/>
      <c r="DT110" s="842"/>
      <c r="DU110" s="842"/>
      <c r="DV110" s="843" t="s">
        <v>126</v>
      </c>
      <c r="DW110" s="843"/>
      <c r="DX110" s="843"/>
      <c r="DY110" s="843"/>
      <c r="DZ110" s="844"/>
    </row>
    <row r="111" spans="1:131" s="230" customFormat="1" ht="26.25" customHeight="1" x14ac:dyDescent="0.15">
      <c r="A111" s="774" t="s">
        <v>431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126</v>
      </c>
      <c r="AB111" s="919"/>
      <c r="AC111" s="919"/>
      <c r="AD111" s="919"/>
      <c r="AE111" s="920"/>
      <c r="AF111" s="921" t="s">
        <v>126</v>
      </c>
      <c r="AG111" s="919"/>
      <c r="AH111" s="919"/>
      <c r="AI111" s="919"/>
      <c r="AJ111" s="920"/>
      <c r="AK111" s="921" t="s">
        <v>126</v>
      </c>
      <c r="AL111" s="919"/>
      <c r="AM111" s="919"/>
      <c r="AN111" s="919"/>
      <c r="AO111" s="920"/>
      <c r="AP111" s="922" t="s">
        <v>126</v>
      </c>
      <c r="AQ111" s="923"/>
      <c r="AR111" s="923"/>
      <c r="AS111" s="923"/>
      <c r="AT111" s="924"/>
      <c r="AU111" s="932"/>
      <c r="AV111" s="933"/>
      <c r="AW111" s="933"/>
      <c r="AX111" s="933"/>
      <c r="AY111" s="933"/>
      <c r="AZ111" s="815" t="s">
        <v>432</v>
      </c>
      <c r="BA111" s="752"/>
      <c r="BB111" s="752"/>
      <c r="BC111" s="752"/>
      <c r="BD111" s="752"/>
      <c r="BE111" s="752"/>
      <c r="BF111" s="752"/>
      <c r="BG111" s="752"/>
      <c r="BH111" s="752"/>
      <c r="BI111" s="752"/>
      <c r="BJ111" s="752"/>
      <c r="BK111" s="752"/>
      <c r="BL111" s="752"/>
      <c r="BM111" s="752"/>
      <c r="BN111" s="752"/>
      <c r="BO111" s="752"/>
      <c r="BP111" s="753"/>
      <c r="BQ111" s="816" t="s">
        <v>126</v>
      </c>
      <c r="BR111" s="817"/>
      <c r="BS111" s="817"/>
      <c r="BT111" s="817"/>
      <c r="BU111" s="817"/>
      <c r="BV111" s="817" t="s">
        <v>126</v>
      </c>
      <c r="BW111" s="817"/>
      <c r="BX111" s="817"/>
      <c r="BY111" s="817"/>
      <c r="BZ111" s="817"/>
      <c r="CA111" s="817" t="s">
        <v>126</v>
      </c>
      <c r="CB111" s="817"/>
      <c r="CC111" s="817"/>
      <c r="CD111" s="817"/>
      <c r="CE111" s="817"/>
      <c r="CF111" s="875" t="s">
        <v>126</v>
      </c>
      <c r="CG111" s="876"/>
      <c r="CH111" s="876"/>
      <c r="CI111" s="876"/>
      <c r="CJ111" s="876"/>
      <c r="CK111" s="927"/>
      <c r="CL111" s="821"/>
      <c r="CM111" s="815" t="s">
        <v>433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126</v>
      </c>
      <c r="DH111" s="817"/>
      <c r="DI111" s="817"/>
      <c r="DJ111" s="817"/>
      <c r="DK111" s="817"/>
      <c r="DL111" s="817" t="s">
        <v>126</v>
      </c>
      <c r="DM111" s="817"/>
      <c r="DN111" s="817"/>
      <c r="DO111" s="817"/>
      <c r="DP111" s="817"/>
      <c r="DQ111" s="817" t="s">
        <v>126</v>
      </c>
      <c r="DR111" s="817"/>
      <c r="DS111" s="817"/>
      <c r="DT111" s="817"/>
      <c r="DU111" s="817"/>
      <c r="DV111" s="794" t="s">
        <v>126</v>
      </c>
      <c r="DW111" s="794"/>
      <c r="DX111" s="794"/>
      <c r="DY111" s="794"/>
      <c r="DZ111" s="795"/>
    </row>
    <row r="112" spans="1:131" s="230" customFormat="1" ht="26.25" customHeight="1" x14ac:dyDescent="0.15">
      <c r="A112" s="912" t="s">
        <v>434</v>
      </c>
      <c r="B112" s="913"/>
      <c r="C112" s="752" t="s">
        <v>435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126</v>
      </c>
      <c r="AB112" s="780"/>
      <c r="AC112" s="780"/>
      <c r="AD112" s="780"/>
      <c r="AE112" s="781"/>
      <c r="AF112" s="782" t="s">
        <v>126</v>
      </c>
      <c r="AG112" s="780"/>
      <c r="AH112" s="780"/>
      <c r="AI112" s="780"/>
      <c r="AJ112" s="781"/>
      <c r="AK112" s="782" t="s">
        <v>126</v>
      </c>
      <c r="AL112" s="780"/>
      <c r="AM112" s="780"/>
      <c r="AN112" s="780"/>
      <c r="AO112" s="781"/>
      <c r="AP112" s="824" t="s">
        <v>126</v>
      </c>
      <c r="AQ112" s="825"/>
      <c r="AR112" s="825"/>
      <c r="AS112" s="825"/>
      <c r="AT112" s="826"/>
      <c r="AU112" s="932"/>
      <c r="AV112" s="933"/>
      <c r="AW112" s="933"/>
      <c r="AX112" s="933"/>
      <c r="AY112" s="933"/>
      <c r="AZ112" s="815" t="s">
        <v>436</v>
      </c>
      <c r="BA112" s="752"/>
      <c r="BB112" s="752"/>
      <c r="BC112" s="752"/>
      <c r="BD112" s="752"/>
      <c r="BE112" s="752"/>
      <c r="BF112" s="752"/>
      <c r="BG112" s="752"/>
      <c r="BH112" s="752"/>
      <c r="BI112" s="752"/>
      <c r="BJ112" s="752"/>
      <c r="BK112" s="752"/>
      <c r="BL112" s="752"/>
      <c r="BM112" s="752"/>
      <c r="BN112" s="752"/>
      <c r="BO112" s="752"/>
      <c r="BP112" s="753"/>
      <c r="BQ112" s="816">
        <v>1970851</v>
      </c>
      <c r="BR112" s="817"/>
      <c r="BS112" s="817"/>
      <c r="BT112" s="817"/>
      <c r="BU112" s="817"/>
      <c r="BV112" s="817">
        <v>1816791</v>
      </c>
      <c r="BW112" s="817"/>
      <c r="BX112" s="817"/>
      <c r="BY112" s="817"/>
      <c r="BZ112" s="817"/>
      <c r="CA112" s="817">
        <v>1649651</v>
      </c>
      <c r="CB112" s="817"/>
      <c r="CC112" s="817"/>
      <c r="CD112" s="817"/>
      <c r="CE112" s="817"/>
      <c r="CF112" s="875">
        <v>52.5</v>
      </c>
      <c r="CG112" s="876"/>
      <c r="CH112" s="876"/>
      <c r="CI112" s="876"/>
      <c r="CJ112" s="876"/>
      <c r="CK112" s="927"/>
      <c r="CL112" s="821"/>
      <c r="CM112" s="815" t="s">
        <v>437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126</v>
      </c>
      <c r="DH112" s="817"/>
      <c r="DI112" s="817"/>
      <c r="DJ112" s="817"/>
      <c r="DK112" s="817"/>
      <c r="DL112" s="817" t="s">
        <v>126</v>
      </c>
      <c r="DM112" s="817"/>
      <c r="DN112" s="817"/>
      <c r="DO112" s="817"/>
      <c r="DP112" s="817"/>
      <c r="DQ112" s="817" t="s">
        <v>126</v>
      </c>
      <c r="DR112" s="817"/>
      <c r="DS112" s="817"/>
      <c r="DT112" s="817"/>
      <c r="DU112" s="817"/>
      <c r="DV112" s="794" t="s">
        <v>126</v>
      </c>
      <c r="DW112" s="794"/>
      <c r="DX112" s="794"/>
      <c r="DY112" s="794"/>
      <c r="DZ112" s="795"/>
    </row>
    <row r="113" spans="1:130" s="230" customFormat="1" ht="26.25" customHeight="1" x14ac:dyDescent="0.15">
      <c r="A113" s="914"/>
      <c r="B113" s="915"/>
      <c r="C113" s="752" t="s">
        <v>438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255448</v>
      </c>
      <c r="AB113" s="919"/>
      <c r="AC113" s="919"/>
      <c r="AD113" s="919"/>
      <c r="AE113" s="920"/>
      <c r="AF113" s="921">
        <v>264764</v>
      </c>
      <c r="AG113" s="919"/>
      <c r="AH113" s="919"/>
      <c r="AI113" s="919"/>
      <c r="AJ113" s="920"/>
      <c r="AK113" s="921">
        <v>248077</v>
      </c>
      <c r="AL113" s="919"/>
      <c r="AM113" s="919"/>
      <c r="AN113" s="919"/>
      <c r="AO113" s="920"/>
      <c r="AP113" s="922">
        <v>7.9</v>
      </c>
      <c r="AQ113" s="923"/>
      <c r="AR113" s="923"/>
      <c r="AS113" s="923"/>
      <c r="AT113" s="924"/>
      <c r="AU113" s="932"/>
      <c r="AV113" s="933"/>
      <c r="AW113" s="933"/>
      <c r="AX113" s="933"/>
      <c r="AY113" s="933"/>
      <c r="AZ113" s="815" t="s">
        <v>439</v>
      </c>
      <c r="BA113" s="752"/>
      <c r="BB113" s="752"/>
      <c r="BC113" s="752"/>
      <c r="BD113" s="752"/>
      <c r="BE113" s="752"/>
      <c r="BF113" s="752"/>
      <c r="BG113" s="752"/>
      <c r="BH113" s="752"/>
      <c r="BI113" s="752"/>
      <c r="BJ113" s="752"/>
      <c r="BK113" s="752"/>
      <c r="BL113" s="752"/>
      <c r="BM113" s="752"/>
      <c r="BN113" s="752"/>
      <c r="BO113" s="752"/>
      <c r="BP113" s="753"/>
      <c r="BQ113" s="816" t="s">
        <v>126</v>
      </c>
      <c r="BR113" s="817"/>
      <c r="BS113" s="817"/>
      <c r="BT113" s="817"/>
      <c r="BU113" s="817"/>
      <c r="BV113" s="817" t="s">
        <v>126</v>
      </c>
      <c r="BW113" s="817"/>
      <c r="BX113" s="817"/>
      <c r="BY113" s="817"/>
      <c r="BZ113" s="817"/>
      <c r="CA113" s="817" t="s">
        <v>126</v>
      </c>
      <c r="CB113" s="817"/>
      <c r="CC113" s="817"/>
      <c r="CD113" s="817"/>
      <c r="CE113" s="817"/>
      <c r="CF113" s="875" t="s">
        <v>126</v>
      </c>
      <c r="CG113" s="876"/>
      <c r="CH113" s="876"/>
      <c r="CI113" s="876"/>
      <c r="CJ113" s="876"/>
      <c r="CK113" s="927"/>
      <c r="CL113" s="821"/>
      <c r="CM113" s="815" t="s">
        <v>440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126</v>
      </c>
      <c r="DH113" s="780"/>
      <c r="DI113" s="780"/>
      <c r="DJ113" s="780"/>
      <c r="DK113" s="781"/>
      <c r="DL113" s="782" t="s">
        <v>126</v>
      </c>
      <c r="DM113" s="780"/>
      <c r="DN113" s="780"/>
      <c r="DO113" s="780"/>
      <c r="DP113" s="781"/>
      <c r="DQ113" s="782" t="s">
        <v>126</v>
      </c>
      <c r="DR113" s="780"/>
      <c r="DS113" s="780"/>
      <c r="DT113" s="780"/>
      <c r="DU113" s="781"/>
      <c r="DV113" s="824" t="s">
        <v>126</v>
      </c>
      <c r="DW113" s="825"/>
      <c r="DX113" s="825"/>
      <c r="DY113" s="825"/>
      <c r="DZ113" s="826"/>
    </row>
    <row r="114" spans="1:130" s="230" customFormat="1" ht="26.25" customHeight="1" x14ac:dyDescent="0.15">
      <c r="A114" s="914"/>
      <c r="B114" s="915"/>
      <c r="C114" s="752" t="s">
        <v>441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126</v>
      </c>
      <c r="AB114" s="780"/>
      <c r="AC114" s="780"/>
      <c r="AD114" s="780"/>
      <c r="AE114" s="781"/>
      <c r="AF114" s="782" t="s">
        <v>126</v>
      </c>
      <c r="AG114" s="780"/>
      <c r="AH114" s="780"/>
      <c r="AI114" s="780"/>
      <c r="AJ114" s="781"/>
      <c r="AK114" s="782" t="s">
        <v>126</v>
      </c>
      <c r="AL114" s="780"/>
      <c r="AM114" s="780"/>
      <c r="AN114" s="780"/>
      <c r="AO114" s="781"/>
      <c r="AP114" s="824" t="s">
        <v>126</v>
      </c>
      <c r="AQ114" s="825"/>
      <c r="AR114" s="825"/>
      <c r="AS114" s="825"/>
      <c r="AT114" s="826"/>
      <c r="AU114" s="932"/>
      <c r="AV114" s="933"/>
      <c r="AW114" s="933"/>
      <c r="AX114" s="933"/>
      <c r="AY114" s="933"/>
      <c r="AZ114" s="815" t="s">
        <v>442</v>
      </c>
      <c r="BA114" s="752"/>
      <c r="BB114" s="752"/>
      <c r="BC114" s="752"/>
      <c r="BD114" s="752"/>
      <c r="BE114" s="752"/>
      <c r="BF114" s="752"/>
      <c r="BG114" s="752"/>
      <c r="BH114" s="752"/>
      <c r="BI114" s="752"/>
      <c r="BJ114" s="752"/>
      <c r="BK114" s="752"/>
      <c r="BL114" s="752"/>
      <c r="BM114" s="752"/>
      <c r="BN114" s="752"/>
      <c r="BO114" s="752"/>
      <c r="BP114" s="753"/>
      <c r="BQ114" s="816">
        <v>315393</v>
      </c>
      <c r="BR114" s="817"/>
      <c r="BS114" s="817"/>
      <c r="BT114" s="817"/>
      <c r="BU114" s="817"/>
      <c r="BV114" s="817">
        <v>296718</v>
      </c>
      <c r="BW114" s="817"/>
      <c r="BX114" s="817"/>
      <c r="BY114" s="817"/>
      <c r="BZ114" s="817"/>
      <c r="CA114" s="817">
        <v>270501</v>
      </c>
      <c r="CB114" s="817"/>
      <c r="CC114" s="817"/>
      <c r="CD114" s="817"/>
      <c r="CE114" s="817"/>
      <c r="CF114" s="875">
        <v>8.6</v>
      </c>
      <c r="CG114" s="876"/>
      <c r="CH114" s="876"/>
      <c r="CI114" s="876"/>
      <c r="CJ114" s="876"/>
      <c r="CK114" s="927"/>
      <c r="CL114" s="821"/>
      <c r="CM114" s="815" t="s">
        <v>443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126</v>
      </c>
      <c r="DH114" s="780"/>
      <c r="DI114" s="780"/>
      <c r="DJ114" s="780"/>
      <c r="DK114" s="781"/>
      <c r="DL114" s="782" t="s">
        <v>126</v>
      </c>
      <c r="DM114" s="780"/>
      <c r="DN114" s="780"/>
      <c r="DO114" s="780"/>
      <c r="DP114" s="781"/>
      <c r="DQ114" s="782" t="s">
        <v>126</v>
      </c>
      <c r="DR114" s="780"/>
      <c r="DS114" s="780"/>
      <c r="DT114" s="780"/>
      <c r="DU114" s="781"/>
      <c r="DV114" s="824" t="s">
        <v>126</v>
      </c>
      <c r="DW114" s="825"/>
      <c r="DX114" s="825"/>
      <c r="DY114" s="825"/>
      <c r="DZ114" s="826"/>
    </row>
    <row r="115" spans="1:130" s="230" customFormat="1" ht="26.25" customHeight="1" x14ac:dyDescent="0.15">
      <c r="A115" s="914"/>
      <c r="B115" s="915"/>
      <c r="C115" s="752" t="s">
        <v>444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126</v>
      </c>
      <c r="AB115" s="919"/>
      <c r="AC115" s="919"/>
      <c r="AD115" s="919"/>
      <c r="AE115" s="920"/>
      <c r="AF115" s="921" t="s">
        <v>126</v>
      </c>
      <c r="AG115" s="919"/>
      <c r="AH115" s="919"/>
      <c r="AI115" s="919"/>
      <c r="AJ115" s="920"/>
      <c r="AK115" s="921" t="s">
        <v>126</v>
      </c>
      <c r="AL115" s="919"/>
      <c r="AM115" s="919"/>
      <c r="AN115" s="919"/>
      <c r="AO115" s="920"/>
      <c r="AP115" s="922" t="s">
        <v>126</v>
      </c>
      <c r="AQ115" s="923"/>
      <c r="AR115" s="923"/>
      <c r="AS115" s="923"/>
      <c r="AT115" s="924"/>
      <c r="AU115" s="932"/>
      <c r="AV115" s="933"/>
      <c r="AW115" s="933"/>
      <c r="AX115" s="933"/>
      <c r="AY115" s="933"/>
      <c r="AZ115" s="815" t="s">
        <v>445</v>
      </c>
      <c r="BA115" s="752"/>
      <c r="BB115" s="752"/>
      <c r="BC115" s="752"/>
      <c r="BD115" s="752"/>
      <c r="BE115" s="752"/>
      <c r="BF115" s="752"/>
      <c r="BG115" s="752"/>
      <c r="BH115" s="752"/>
      <c r="BI115" s="752"/>
      <c r="BJ115" s="752"/>
      <c r="BK115" s="752"/>
      <c r="BL115" s="752"/>
      <c r="BM115" s="752"/>
      <c r="BN115" s="752"/>
      <c r="BO115" s="752"/>
      <c r="BP115" s="753"/>
      <c r="BQ115" s="816" t="s">
        <v>126</v>
      </c>
      <c r="BR115" s="817"/>
      <c r="BS115" s="817"/>
      <c r="BT115" s="817"/>
      <c r="BU115" s="817"/>
      <c r="BV115" s="817" t="s">
        <v>126</v>
      </c>
      <c r="BW115" s="817"/>
      <c r="BX115" s="817"/>
      <c r="BY115" s="817"/>
      <c r="BZ115" s="817"/>
      <c r="CA115" s="817" t="s">
        <v>126</v>
      </c>
      <c r="CB115" s="817"/>
      <c r="CC115" s="817"/>
      <c r="CD115" s="817"/>
      <c r="CE115" s="817"/>
      <c r="CF115" s="875" t="s">
        <v>126</v>
      </c>
      <c r="CG115" s="876"/>
      <c r="CH115" s="876"/>
      <c r="CI115" s="876"/>
      <c r="CJ115" s="876"/>
      <c r="CK115" s="927"/>
      <c r="CL115" s="821"/>
      <c r="CM115" s="815" t="s">
        <v>446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126</v>
      </c>
      <c r="DH115" s="780"/>
      <c r="DI115" s="780"/>
      <c r="DJ115" s="780"/>
      <c r="DK115" s="781"/>
      <c r="DL115" s="782" t="s">
        <v>126</v>
      </c>
      <c r="DM115" s="780"/>
      <c r="DN115" s="780"/>
      <c r="DO115" s="780"/>
      <c r="DP115" s="781"/>
      <c r="DQ115" s="782" t="s">
        <v>126</v>
      </c>
      <c r="DR115" s="780"/>
      <c r="DS115" s="780"/>
      <c r="DT115" s="780"/>
      <c r="DU115" s="781"/>
      <c r="DV115" s="824" t="s">
        <v>126</v>
      </c>
      <c r="DW115" s="825"/>
      <c r="DX115" s="825"/>
      <c r="DY115" s="825"/>
      <c r="DZ115" s="826"/>
    </row>
    <row r="116" spans="1:130" s="230" customFormat="1" ht="26.25" customHeight="1" x14ac:dyDescent="0.15">
      <c r="A116" s="916"/>
      <c r="B116" s="917"/>
      <c r="C116" s="839" t="s">
        <v>447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126</v>
      </c>
      <c r="AB116" s="780"/>
      <c r="AC116" s="780"/>
      <c r="AD116" s="780"/>
      <c r="AE116" s="781"/>
      <c r="AF116" s="782" t="s">
        <v>126</v>
      </c>
      <c r="AG116" s="780"/>
      <c r="AH116" s="780"/>
      <c r="AI116" s="780"/>
      <c r="AJ116" s="781"/>
      <c r="AK116" s="782" t="s">
        <v>126</v>
      </c>
      <c r="AL116" s="780"/>
      <c r="AM116" s="780"/>
      <c r="AN116" s="780"/>
      <c r="AO116" s="781"/>
      <c r="AP116" s="824" t="s">
        <v>126</v>
      </c>
      <c r="AQ116" s="825"/>
      <c r="AR116" s="825"/>
      <c r="AS116" s="825"/>
      <c r="AT116" s="826"/>
      <c r="AU116" s="932"/>
      <c r="AV116" s="933"/>
      <c r="AW116" s="933"/>
      <c r="AX116" s="933"/>
      <c r="AY116" s="933"/>
      <c r="AZ116" s="909" t="s">
        <v>448</v>
      </c>
      <c r="BA116" s="910"/>
      <c r="BB116" s="910"/>
      <c r="BC116" s="910"/>
      <c r="BD116" s="910"/>
      <c r="BE116" s="910"/>
      <c r="BF116" s="910"/>
      <c r="BG116" s="910"/>
      <c r="BH116" s="910"/>
      <c r="BI116" s="910"/>
      <c r="BJ116" s="910"/>
      <c r="BK116" s="910"/>
      <c r="BL116" s="910"/>
      <c r="BM116" s="910"/>
      <c r="BN116" s="910"/>
      <c r="BO116" s="910"/>
      <c r="BP116" s="911"/>
      <c r="BQ116" s="816" t="s">
        <v>126</v>
      </c>
      <c r="BR116" s="817"/>
      <c r="BS116" s="817"/>
      <c r="BT116" s="817"/>
      <c r="BU116" s="817"/>
      <c r="BV116" s="817" t="s">
        <v>126</v>
      </c>
      <c r="BW116" s="817"/>
      <c r="BX116" s="817"/>
      <c r="BY116" s="817"/>
      <c r="BZ116" s="817"/>
      <c r="CA116" s="817" t="s">
        <v>126</v>
      </c>
      <c r="CB116" s="817"/>
      <c r="CC116" s="817"/>
      <c r="CD116" s="817"/>
      <c r="CE116" s="817"/>
      <c r="CF116" s="875" t="s">
        <v>126</v>
      </c>
      <c r="CG116" s="876"/>
      <c r="CH116" s="876"/>
      <c r="CI116" s="876"/>
      <c r="CJ116" s="876"/>
      <c r="CK116" s="927"/>
      <c r="CL116" s="821"/>
      <c r="CM116" s="815" t="s">
        <v>449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126</v>
      </c>
      <c r="DH116" s="780"/>
      <c r="DI116" s="780"/>
      <c r="DJ116" s="780"/>
      <c r="DK116" s="781"/>
      <c r="DL116" s="782" t="s">
        <v>126</v>
      </c>
      <c r="DM116" s="780"/>
      <c r="DN116" s="780"/>
      <c r="DO116" s="780"/>
      <c r="DP116" s="781"/>
      <c r="DQ116" s="782" t="s">
        <v>126</v>
      </c>
      <c r="DR116" s="780"/>
      <c r="DS116" s="780"/>
      <c r="DT116" s="780"/>
      <c r="DU116" s="781"/>
      <c r="DV116" s="824" t="s">
        <v>126</v>
      </c>
      <c r="DW116" s="825"/>
      <c r="DX116" s="825"/>
      <c r="DY116" s="825"/>
      <c r="DZ116" s="826"/>
    </row>
    <row r="117" spans="1:130" s="230" customFormat="1" ht="26.25" customHeight="1" x14ac:dyDescent="0.15">
      <c r="A117" s="895" t="s">
        <v>182</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450</v>
      </c>
      <c r="Z117" s="897"/>
      <c r="AA117" s="902">
        <v>1490671</v>
      </c>
      <c r="AB117" s="903"/>
      <c r="AC117" s="903"/>
      <c r="AD117" s="903"/>
      <c r="AE117" s="904"/>
      <c r="AF117" s="905">
        <v>1438068</v>
      </c>
      <c r="AG117" s="903"/>
      <c r="AH117" s="903"/>
      <c r="AI117" s="903"/>
      <c r="AJ117" s="904"/>
      <c r="AK117" s="905">
        <v>1435647</v>
      </c>
      <c r="AL117" s="903"/>
      <c r="AM117" s="903"/>
      <c r="AN117" s="903"/>
      <c r="AO117" s="904"/>
      <c r="AP117" s="906"/>
      <c r="AQ117" s="907"/>
      <c r="AR117" s="907"/>
      <c r="AS117" s="907"/>
      <c r="AT117" s="908"/>
      <c r="AU117" s="932"/>
      <c r="AV117" s="933"/>
      <c r="AW117" s="933"/>
      <c r="AX117" s="933"/>
      <c r="AY117" s="933"/>
      <c r="AZ117" s="863" t="s">
        <v>451</v>
      </c>
      <c r="BA117" s="864"/>
      <c r="BB117" s="864"/>
      <c r="BC117" s="864"/>
      <c r="BD117" s="864"/>
      <c r="BE117" s="864"/>
      <c r="BF117" s="864"/>
      <c r="BG117" s="864"/>
      <c r="BH117" s="864"/>
      <c r="BI117" s="864"/>
      <c r="BJ117" s="864"/>
      <c r="BK117" s="864"/>
      <c r="BL117" s="864"/>
      <c r="BM117" s="864"/>
      <c r="BN117" s="864"/>
      <c r="BO117" s="864"/>
      <c r="BP117" s="865"/>
      <c r="BQ117" s="816" t="s">
        <v>126</v>
      </c>
      <c r="BR117" s="817"/>
      <c r="BS117" s="817"/>
      <c r="BT117" s="817"/>
      <c r="BU117" s="817"/>
      <c r="BV117" s="817" t="s">
        <v>126</v>
      </c>
      <c r="BW117" s="817"/>
      <c r="BX117" s="817"/>
      <c r="BY117" s="817"/>
      <c r="BZ117" s="817"/>
      <c r="CA117" s="817" t="s">
        <v>126</v>
      </c>
      <c r="CB117" s="817"/>
      <c r="CC117" s="817"/>
      <c r="CD117" s="817"/>
      <c r="CE117" s="817"/>
      <c r="CF117" s="875" t="s">
        <v>126</v>
      </c>
      <c r="CG117" s="876"/>
      <c r="CH117" s="876"/>
      <c r="CI117" s="876"/>
      <c r="CJ117" s="876"/>
      <c r="CK117" s="927"/>
      <c r="CL117" s="821"/>
      <c r="CM117" s="815" t="s">
        <v>452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126</v>
      </c>
      <c r="DH117" s="780"/>
      <c r="DI117" s="780"/>
      <c r="DJ117" s="780"/>
      <c r="DK117" s="781"/>
      <c r="DL117" s="782" t="s">
        <v>126</v>
      </c>
      <c r="DM117" s="780"/>
      <c r="DN117" s="780"/>
      <c r="DO117" s="780"/>
      <c r="DP117" s="781"/>
      <c r="DQ117" s="782" t="s">
        <v>126</v>
      </c>
      <c r="DR117" s="780"/>
      <c r="DS117" s="780"/>
      <c r="DT117" s="780"/>
      <c r="DU117" s="781"/>
      <c r="DV117" s="824" t="s">
        <v>126</v>
      </c>
      <c r="DW117" s="825"/>
      <c r="DX117" s="825"/>
      <c r="DY117" s="825"/>
      <c r="DZ117" s="826"/>
    </row>
    <row r="118" spans="1:130" s="230" customFormat="1" ht="26.25" customHeight="1" x14ac:dyDescent="0.15">
      <c r="A118" s="895" t="s">
        <v>426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423</v>
      </c>
      <c r="AB118" s="896"/>
      <c r="AC118" s="896"/>
      <c r="AD118" s="896"/>
      <c r="AE118" s="897"/>
      <c r="AF118" s="898" t="s">
        <v>424</v>
      </c>
      <c r="AG118" s="896"/>
      <c r="AH118" s="896"/>
      <c r="AI118" s="896"/>
      <c r="AJ118" s="897"/>
      <c r="AK118" s="898" t="s">
        <v>299</v>
      </c>
      <c r="AL118" s="896"/>
      <c r="AM118" s="896"/>
      <c r="AN118" s="896"/>
      <c r="AO118" s="897"/>
      <c r="AP118" s="899" t="s">
        <v>425</v>
      </c>
      <c r="AQ118" s="900"/>
      <c r="AR118" s="900"/>
      <c r="AS118" s="900"/>
      <c r="AT118" s="901"/>
      <c r="AU118" s="932"/>
      <c r="AV118" s="933"/>
      <c r="AW118" s="933"/>
      <c r="AX118" s="933"/>
      <c r="AY118" s="933"/>
      <c r="AZ118" s="838" t="s">
        <v>453</v>
      </c>
      <c r="BA118" s="839"/>
      <c r="BB118" s="839"/>
      <c r="BC118" s="839"/>
      <c r="BD118" s="839"/>
      <c r="BE118" s="839"/>
      <c r="BF118" s="839"/>
      <c r="BG118" s="839"/>
      <c r="BH118" s="839"/>
      <c r="BI118" s="839"/>
      <c r="BJ118" s="839"/>
      <c r="BK118" s="839"/>
      <c r="BL118" s="839"/>
      <c r="BM118" s="839"/>
      <c r="BN118" s="839"/>
      <c r="BO118" s="839"/>
      <c r="BP118" s="840"/>
      <c r="BQ118" s="879" t="s">
        <v>126</v>
      </c>
      <c r="BR118" s="845"/>
      <c r="BS118" s="845"/>
      <c r="BT118" s="845"/>
      <c r="BU118" s="845"/>
      <c r="BV118" s="845" t="s">
        <v>126</v>
      </c>
      <c r="BW118" s="845"/>
      <c r="BX118" s="845"/>
      <c r="BY118" s="845"/>
      <c r="BZ118" s="845"/>
      <c r="CA118" s="845" t="s">
        <v>126</v>
      </c>
      <c r="CB118" s="845"/>
      <c r="CC118" s="845"/>
      <c r="CD118" s="845"/>
      <c r="CE118" s="845"/>
      <c r="CF118" s="875" t="s">
        <v>126</v>
      </c>
      <c r="CG118" s="876"/>
      <c r="CH118" s="876"/>
      <c r="CI118" s="876"/>
      <c r="CJ118" s="876"/>
      <c r="CK118" s="927"/>
      <c r="CL118" s="821"/>
      <c r="CM118" s="815" t="s">
        <v>454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126</v>
      </c>
      <c r="DH118" s="780"/>
      <c r="DI118" s="780"/>
      <c r="DJ118" s="780"/>
      <c r="DK118" s="781"/>
      <c r="DL118" s="782" t="s">
        <v>126</v>
      </c>
      <c r="DM118" s="780"/>
      <c r="DN118" s="780"/>
      <c r="DO118" s="780"/>
      <c r="DP118" s="781"/>
      <c r="DQ118" s="782" t="s">
        <v>126</v>
      </c>
      <c r="DR118" s="780"/>
      <c r="DS118" s="780"/>
      <c r="DT118" s="780"/>
      <c r="DU118" s="781"/>
      <c r="DV118" s="824" t="s">
        <v>126</v>
      </c>
      <c r="DW118" s="825"/>
      <c r="DX118" s="825"/>
      <c r="DY118" s="825"/>
      <c r="DZ118" s="826"/>
    </row>
    <row r="119" spans="1:130" s="230" customFormat="1" ht="26.25" customHeight="1" x14ac:dyDescent="0.15">
      <c r="A119" s="818" t="s">
        <v>429</v>
      </c>
      <c r="B119" s="819"/>
      <c r="C119" s="860" t="s">
        <v>430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126</v>
      </c>
      <c r="AB119" s="889"/>
      <c r="AC119" s="889"/>
      <c r="AD119" s="889"/>
      <c r="AE119" s="890"/>
      <c r="AF119" s="891" t="s">
        <v>126</v>
      </c>
      <c r="AG119" s="889"/>
      <c r="AH119" s="889"/>
      <c r="AI119" s="889"/>
      <c r="AJ119" s="890"/>
      <c r="AK119" s="891" t="s">
        <v>126</v>
      </c>
      <c r="AL119" s="889"/>
      <c r="AM119" s="889"/>
      <c r="AN119" s="889"/>
      <c r="AO119" s="890"/>
      <c r="AP119" s="892" t="s">
        <v>126</v>
      </c>
      <c r="AQ119" s="893"/>
      <c r="AR119" s="893"/>
      <c r="AS119" s="893"/>
      <c r="AT119" s="894"/>
      <c r="AU119" s="934"/>
      <c r="AV119" s="935"/>
      <c r="AW119" s="935"/>
      <c r="AX119" s="935"/>
      <c r="AY119" s="935"/>
      <c r="AZ119" s="250" t="s">
        <v>182</v>
      </c>
      <c r="BA119" s="250"/>
      <c r="BB119" s="250"/>
      <c r="BC119" s="250"/>
      <c r="BD119" s="250"/>
      <c r="BE119" s="250"/>
      <c r="BF119" s="250"/>
      <c r="BG119" s="250"/>
      <c r="BH119" s="250"/>
      <c r="BI119" s="250"/>
      <c r="BJ119" s="250"/>
      <c r="BK119" s="250"/>
      <c r="BL119" s="250"/>
      <c r="BM119" s="250"/>
      <c r="BN119" s="250"/>
      <c r="BO119" s="877" t="s">
        <v>455</v>
      </c>
      <c r="BP119" s="878"/>
      <c r="BQ119" s="879">
        <v>12267008</v>
      </c>
      <c r="BR119" s="845"/>
      <c r="BS119" s="845"/>
      <c r="BT119" s="845"/>
      <c r="BU119" s="845"/>
      <c r="BV119" s="845">
        <v>11890437</v>
      </c>
      <c r="BW119" s="845"/>
      <c r="BX119" s="845"/>
      <c r="BY119" s="845"/>
      <c r="BZ119" s="845"/>
      <c r="CA119" s="845">
        <v>10924168</v>
      </c>
      <c r="CB119" s="845"/>
      <c r="CC119" s="845"/>
      <c r="CD119" s="845"/>
      <c r="CE119" s="845"/>
      <c r="CF119" s="748"/>
      <c r="CG119" s="749"/>
      <c r="CH119" s="749"/>
      <c r="CI119" s="749"/>
      <c r="CJ119" s="834"/>
      <c r="CK119" s="928"/>
      <c r="CL119" s="823"/>
      <c r="CM119" s="838" t="s">
        <v>456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126</v>
      </c>
      <c r="DH119" s="764"/>
      <c r="DI119" s="764"/>
      <c r="DJ119" s="764"/>
      <c r="DK119" s="765"/>
      <c r="DL119" s="766" t="s">
        <v>126</v>
      </c>
      <c r="DM119" s="764"/>
      <c r="DN119" s="764"/>
      <c r="DO119" s="764"/>
      <c r="DP119" s="765"/>
      <c r="DQ119" s="766" t="s">
        <v>126</v>
      </c>
      <c r="DR119" s="764"/>
      <c r="DS119" s="764"/>
      <c r="DT119" s="764"/>
      <c r="DU119" s="765"/>
      <c r="DV119" s="848" t="s">
        <v>126</v>
      </c>
      <c r="DW119" s="849"/>
      <c r="DX119" s="849"/>
      <c r="DY119" s="849"/>
      <c r="DZ119" s="850"/>
    </row>
    <row r="120" spans="1:130" s="230" customFormat="1" ht="26.25" customHeight="1" x14ac:dyDescent="0.15">
      <c r="A120" s="820"/>
      <c r="B120" s="821"/>
      <c r="C120" s="815" t="s">
        <v>433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126</v>
      </c>
      <c r="AB120" s="780"/>
      <c r="AC120" s="780"/>
      <c r="AD120" s="780"/>
      <c r="AE120" s="781"/>
      <c r="AF120" s="782" t="s">
        <v>126</v>
      </c>
      <c r="AG120" s="780"/>
      <c r="AH120" s="780"/>
      <c r="AI120" s="780"/>
      <c r="AJ120" s="781"/>
      <c r="AK120" s="782" t="s">
        <v>126</v>
      </c>
      <c r="AL120" s="780"/>
      <c r="AM120" s="780"/>
      <c r="AN120" s="780"/>
      <c r="AO120" s="781"/>
      <c r="AP120" s="824" t="s">
        <v>126</v>
      </c>
      <c r="AQ120" s="825"/>
      <c r="AR120" s="825"/>
      <c r="AS120" s="825"/>
      <c r="AT120" s="826"/>
      <c r="AU120" s="880" t="s">
        <v>457</v>
      </c>
      <c r="AV120" s="881"/>
      <c r="AW120" s="881"/>
      <c r="AX120" s="881"/>
      <c r="AY120" s="882"/>
      <c r="AZ120" s="860" t="s">
        <v>458</v>
      </c>
      <c r="BA120" s="808"/>
      <c r="BB120" s="808"/>
      <c r="BC120" s="808"/>
      <c r="BD120" s="808"/>
      <c r="BE120" s="808"/>
      <c r="BF120" s="808"/>
      <c r="BG120" s="808"/>
      <c r="BH120" s="808"/>
      <c r="BI120" s="808"/>
      <c r="BJ120" s="808"/>
      <c r="BK120" s="808"/>
      <c r="BL120" s="808"/>
      <c r="BM120" s="808"/>
      <c r="BN120" s="808"/>
      <c r="BO120" s="808"/>
      <c r="BP120" s="809"/>
      <c r="BQ120" s="861">
        <v>2083795</v>
      </c>
      <c r="BR120" s="842"/>
      <c r="BS120" s="842"/>
      <c r="BT120" s="842"/>
      <c r="BU120" s="842"/>
      <c r="BV120" s="842">
        <v>2135633</v>
      </c>
      <c r="BW120" s="842"/>
      <c r="BX120" s="842"/>
      <c r="BY120" s="842"/>
      <c r="BZ120" s="842"/>
      <c r="CA120" s="842">
        <v>2213285</v>
      </c>
      <c r="CB120" s="842"/>
      <c r="CC120" s="842"/>
      <c r="CD120" s="842"/>
      <c r="CE120" s="842"/>
      <c r="CF120" s="866">
        <v>70.5</v>
      </c>
      <c r="CG120" s="867"/>
      <c r="CH120" s="867"/>
      <c r="CI120" s="867"/>
      <c r="CJ120" s="867"/>
      <c r="CK120" s="868" t="s">
        <v>459</v>
      </c>
      <c r="CL120" s="852"/>
      <c r="CM120" s="852"/>
      <c r="CN120" s="852"/>
      <c r="CO120" s="853"/>
      <c r="CP120" s="872" t="s">
        <v>405</v>
      </c>
      <c r="CQ120" s="873"/>
      <c r="CR120" s="873"/>
      <c r="CS120" s="873"/>
      <c r="CT120" s="873"/>
      <c r="CU120" s="873"/>
      <c r="CV120" s="873"/>
      <c r="CW120" s="873"/>
      <c r="CX120" s="873"/>
      <c r="CY120" s="873"/>
      <c r="CZ120" s="873"/>
      <c r="DA120" s="873"/>
      <c r="DB120" s="873"/>
      <c r="DC120" s="873"/>
      <c r="DD120" s="873"/>
      <c r="DE120" s="873"/>
      <c r="DF120" s="874"/>
      <c r="DG120" s="861">
        <v>1264438</v>
      </c>
      <c r="DH120" s="842"/>
      <c r="DI120" s="842"/>
      <c r="DJ120" s="842"/>
      <c r="DK120" s="842"/>
      <c r="DL120" s="842">
        <v>1157458</v>
      </c>
      <c r="DM120" s="842"/>
      <c r="DN120" s="842"/>
      <c r="DO120" s="842"/>
      <c r="DP120" s="842"/>
      <c r="DQ120" s="842">
        <v>1062430</v>
      </c>
      <c r="DR120" s="842"/>
      <c r="DS120" s="842"/>
      <c r="DT120" s="842"/>
      <c r="DU120" s="842"/>
      <c r="DV120" s="843">
        <v>33.799999999999997</v>
      </c>
      <c r="DW120" s="843"/>
      <c r="DX120" s="843"/>
      <c r="DY120" s="843"/>
      <c r="DZ120" s="844"/>
    </row>
    <row r="121" spans="1:130" s="230" customFormat="1" ht="26.25" customHeight="1" x14ac:dyDescent="0.15">
      <c r="A121" s="820"/>
      <c r="B121" s="821"/>
      <c r="C121" s="863" t="s">
        <v>460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126</v>
      </c>
      <c r="AB121" s="780"/>
      <c r="AC121" s="780"/>
      <c r="AD121" s="780"/>
      <c r="AE121" s="781"/>
      <c r="AF121" s="782" t="s">
        <v>126</v>
      </c>
      <c r="AG121" s="780"/>
      <c r="AH121" s="780"/>
      <c r="AI121" s="780"/>
      <c r="AJ121" s="781"/>
      <c r="AK121" s="782" t="s">
        <v>126</v>
      </c>
      <c r="AL121" s="780"/>
      <c r="AM121" s="780"/>
      <c r="AN121" s="780"/>
      <c r="AO121" s="781"/>
      <c r="AP121" s="824" t="s">
        <v>126</v>
      </c>
      <c r="AQ121" s="825"/>
      <c r="AR121" s="825"/>
      <c r="AS121" s="825"/>
      <c r="AT121" s="826"/>
      <c r="AU121" s="883"/>
      <c r="AV121" s="884"/>
      <c r="AW121" s="884"/>
      <c r="AX121" s="884"/>
      <c r="AY121" s="885"/>
      <c r="AZ121" s="815" t="s">
        <v>461</v>
      </c>
      <c r="BA121" s="752"/>
      <c r="BB121" s="752"/>
      <c r="BC121" s="752"/>
      <c r="BD121" s="752"/>
      <c r="BE121" s="752"/>
      <c r="BF121" s="752"/>
      <c r="BG121" s="752"/>
      <c r="BH121" s="752"/>
      <c r="BI121" s="752"/>
      <c r="BJ121" s="752"/>
      <c r="BK121" s="752"/>
      <c r="BL121" s="752"/>
      <c r="BM121" s="752"/>
      <c r="BN121" s="752"/>
      <c r="BO121" s="752"/>
      <c r="BP121" s="753"/>
      <c r="BQ121" s="816">
        <v>1077503</v>
      </c>
      <c r="BR121" s="817"/>
      <c r="BS121" s="817"/>
      <c r="BT121" s="817"/>
      <c r="BU121" s="817"/>
      <c r="BV121" s="817">
        <v>982839</v>
      </c>
      <c r="BW121" s="817"/>
      <c r="BX121" s="817"/>
      <c r="BY121" s="817"/>
      <c r="BZ121" s="817"/>
      <c r="CA121" s="817">
        <v>888543</v>
      </c>
      <c r="CB121" s="817"/>
      <c r="CC121" s="817"/>
      <c r="CD121" s="817"/>
      <c r="CE121" s="817"/>
      <c r="CF121" s="875">
        <v>28.3</v>
      </c>
      <c r="CG121" s="876"/>
      <c r="CH121" s="876"/>
      <c r="CI121" s="876"/>
      <c r="CJ121" s="876"/>
      <c r="CK121" s="869"/>
      <c r="CL121" s="855"/>
      <c r="CM121" s="855"/>
      <c r="CN121" s="855"/>
      <c r="CO121" s="856"/>
      <c r="CP121" s="835" t="s">
        <v>403</v>
      </c>
      <c r="CQ121" s="836"/>
      <c r="CR121" s="836"/>
      <c r="CS121" s="836"/>
      <c r="CT121" s="836"/>
      <c r="CU121" s="836"/>
      <c r="CV121" s="836"/>
      <c r="CW121" s="836"/>
      <c r="CX121" s="836"/>
      <c r="CY121" s="836"/>
      <c r="CZ121" s="836"/>
      <c r="DA121" s="836"/>
      <c r="DB121" s="836"/>
      <c r="DC121" s="836"/>
      <c r="DD121" s="836"/>
      <c r="DE121" s="836"/>
      <c r="DF121" s="837"/>
      <c r="DG121" s="816">
        <v>276647</v>
      </c>
      <c r="DH121" s="817"/>
      <c r="DI121" s="817"/>
      <c r="DJ121" s="817"/>
      <c r="DK121" s="817"/>
      <c r="DL121" s="817">
        <v>251671</v>
      </c>
      <c r="DM121" s="817"/>
      <c r="DN121" s="817"/>
      <c r="DO121" s="817"/>
      <c r="DP121" s="817"/>
      <c r="DQ121" s="817">
        <v>219139</v>
      </c>
      <c r="DR121" s="817"/>
      <c r="DS121" s="817"/>
      <c r="DT121" s="817"/>
      <c r="DU121" s="817"/>
      <c r="DV121" s="794">
        <v>7</v>
      </c>
      <c r="DW121" s="794"/>
      <c r="DX121" s="794"/>
      <c r="DY121" s="794"/>
      <c r="DZ121" s="795"/>
    </row>
    <row r="122" spans="1:130" s="230" customFormat="1" ht="26.25" customHeight="1" x14ac:dyDescent="0.15">
      <c r="A122" s="820"/>
      <c r="B122" s="821"/>
      <c r="C122" s="815" t="s">
        <v>443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126</v>
      </c>
      <c r="AB122" s="780"/>
      <c r="AC122" s="780"/>
      <c r="AD122" s="780"/>
      <c r="AE122" s="781"/>
      <c r="AF122" s="782" t="s">
        <v>126</v>
      </c>
      <c r="AG122" s="780"/>
      <c r="AH122" s="780"/>
      <c r="AI122" s="780"/>
      <c r="AJ122" s="781"/>
      <c r="AK122" s="782" t="s">
        <v>126</v>
      </c>
      <c r="AL122" s="780"/>
      <c r="AM122" s="780"/>
      <c r="AN122" s="780"/>
      <c r="AO122" s="781"/>
      <c r="AP122" s="824" t="s">
        <v>126</v>
      </c>
      <c r="AQ122" s="825"/>
      <c r="AR122" s="825"/>
      <c r="AS122" s="825"/>
      <c r="AT122" s="826"/>
      <c r="AU122" s="883"/>
      <c r="AV122" s="884"/>
      <c r="AW122" s="884"/>
      <c r="AX122" s="884"/>
      <c r="AY122" s="885"/>
      <c r="AZ122" s="838" t="s">
        <v>462</v>
      </c>
      <c r="BA122" s="839"/>
      <c r="BB122" s="839"/>
      <c r="BC122" s="839"/>
      <c r="BD122" s="839"/>
      <c r="BE122" s="839"/>
      <c r="BF122" s="839"/>
      <c r="BG122" s="839"/>
      <c r="BH122" s="839"/>
      <c r="BI122" s="839"/>
      <c r="BJ122" s="839"/>
      <c r="BK122" s="839"/>
      <c r="BL122" s="839"/>
      <c r="BM122" s="839"/>
      <c r="BN122" s="839"/>
      <c r="BO122" s="839"/>
      <c r="BP122" s="840"/>
      <c r="BQ122" s="879">
        <v>7690426</v>
      </c>
      <c r="BR122" s="845"/>
      <c r="BS122" s="845"/>
      <c r="BT122" s="845"/>
      <c r="BU122" s="845"/>
      <c r="BV122" s="845">
        <v>7441905</v>
      </c>
      <c r="BW122" s="845"/>
      <c r="BX122" s="845"/>
      <c r="BY122" s="845"/>
      <c r="BZ122" s="845"/>
      <c r="CA122" s="845">
        <v>6887299</v>
      </c>
      <c r="CB122" s="845"/>
      <c r="CC122" s="845"/>
      <c r="CD122" s="845"/>
      <c r="CE122" s="845"/>
      <c r="CF122" s="846">
        <v>219.3</v>
      </c>
      <c r="CG122" s="847"/>
      <c r="CH122" s="847"/>
      <c r="CI122" s="847"/>
      <c r="CJ122" s="847"/>
      <c r="CK122" s="869"/>
      <c r="CL122" s="855"/>
      <c r="CM122" s="855"/>
      <c r="CN122" s="855"/>
      <c r="CO122" s="856"/>
      <c r="CP122" s="835" t="s">
        <v>406</v>
      </c>
      <c r="CQ122" s="836"/>
      <c r="CR122" s="836"/>
      <c r="CS122" s="836"/>
      <c r="CT122" s="836"/>
      <c r="CU122" s="836"/>
      <c r="CV122" s="836"/>
      <c r="CW122" s="836"/>
      <c r="CX122" s="836"/>
      <c r="CY122" s="836"/>
      <c r="CZ122" s="836"/>
      <c r="DA122" s="836"/>
      <c r="DB122" s="836"/>
      <c r="DC122" s="836"/>
      <c r="DD122" s="836"/>
      <c r="DE122" s="836"/>
      <c r="DF122" s="837"/>
      <c r="DG122" s="816">
        <v>162533</v>
      </c>
      <c r="DH122" s="817"/>
      <c r="DI122" s="817"/>
      <c r="DJ122" s="817"/>
      <c r="DK122" s="817"/>
      <c r="DL122" s="817">
        <v>150285</v>
      </c>
      <c r="DM122" s="817"/>
      <c r="DN122" s="817"/>
      <c r="DO122" s="817"/>
      <c r="DP122" s="817"/>
      <c r="DQ122" s="817">
        <v>129007</v>
      </c>
      <c r="DR122" s="817"/>
      <c r="DS122" s="817"/>
      <c r="DT122" s="817"/>
      <c r="DU122" s="817"/>
      <c r="DV122" s="794">
        <v>4.0999999999999996</v>
      </c>
      <c r="DW122" s="794"/>
      <c r="DX122" s="794"/>
      <c r="DY122" s="794"/>
      <c r="DZ122" s="795"/>
    </row>
    <row r="123" spans="1:130" s="230" customFormat="1" ht="26.25" customHeight="1" x14ac:dyDescent="0.15">
      <c r="A123" s="820"/>
      <c r="B123" s="821"/>
      <c r="C123" s="815" t="s">
        <v>449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126</v>
      </c>
      <c r="AB123" s="780"/>
      <c r="AC123" s="780"/>
      <c r="AD123" s="780"/>
      <c r="AE123" s="781"/>
      <c r="AF123" s="782" t="s">
        <v>126</v>
      </c>
      <c r="AG123" s="780"/>
      <c r="AH123" s="780"/>
      <c r="AI123" s="780"/>
      <c r="AJ123" s="781"/>
      <c r="AK123" s="782" t="s">
        <v>126</v>
      </c>
      <c r="AL123" s="780"/>
      <c r="AM123" s="780"/>
      <c r="AN123" s="780"/>
      <c r="AO123" s="781"/>
      <c r="AP123" s="824" t="s">
        <v>126</v>
      </c>
      <c r="AQ123" s="825"/>
      <c r="AR123" s="825"/>
      <c r="AS123" s="825"/>
      <c r="AT123" s="826"/>
      <c r="AU123" s="886"/>
      <c r="AV123" s="887"/>
      <c r="AW123" s="887"/>
      <c r="AX123" s="887"/>
      <c r="AY123" s="887"/>
      <c r="AZ123" s="250" t="s">
        <v>182</v>
      </c>
      <c r="BA123" s="250"/>
      <c r="BB123" s="250"/>
      <c r="BC123" s="250"/>
      <c r="BD123" s="250"/>
      <c r="BE123" s="250"/>
      <c r="BF123" s="250"/>
      <c r="BG123" s="250"/>
      <c r="BH123" s="250"/>
      <c r="BI123" s="250"/>
      <c r="BJ123" s="250"/>
      <c r="BK123" s="250"/>
      <c r="BL123" s="250"/>
      <c r="BM123" s="250"/>
      <c r="BN123" s="250"/>
      <c r="BO123" s="877" t="s">
        <v>463</v>
      </c>
      <c r="BP123" s="878"/>
      <c r="BQ123" s="832">
        <v>10851724</v>
      </c>
      <c r="BR123" s="833"/>
      <c r="BS123" s="833"/>
      <c r="BT123" s="833"/>
      <c r="BU123" s="833"/>
      <c r="BV123" s="833">
        <v>10560377</v>
      </c>
      <c r="BW123" s="833"/>
      <c r="BX123" s="833"/>
      <c r="BY123" s="833"/>
      <c r="BZ123" s="833"/>
      <c r="CA123" s="833">
        <v>9989127</v>
      </c>
      <c r="CB123" s="833"/>
      <c r="CC123" s="833"/>
      <c r="CD123" s="833"/>
      <c r="CE123" s="833"/>
      <c r="CF123" s="748"/>
      <c r="CG123" s="749"/>
      <c r="CH123" s="749"/>
      <c r="CI123" s="749"/>
      <c r="CJ123" s="834"/>
      <c r="CK123" s="869"/>
      <c r="CL123" s="855"/>
      <c r="CM123" s="855"/>
      <c r="CN123" s="855"/>
      <c r="CO123" s="856"/>
      <c r="CP123" s="835" t="s">
        <v>399</v>
      </c>
      <c r="CQ123" s="836"/>
      <c r="CR123" s="836"/>
      <c r="CS123" s="836"/>
      <c r="CT123" s="836"/>
      <c r="CU123" s="836"/>
      <c r="CV123" s="836"/>
      <c r="CW123" s="836"/>
      <c r="CX123" s="836"/>
      <c r="CY123" s="836"/>
      <c r="CZ123" s="836"/>
      <c r="DA123" s="836"/>
      <c r="DB123" s="836"/>
      <c r="DC123" s="836"/>
      <c r="DD123" s="836"/>
      <c r="DE123" s="836"/>
      <c r="DF123" s="837"/>
      <c r="DG123" s="779">
        <v>145271</v>
      </c>
      <c r="DH123" s="780"/>
      <c r="DI123" s="780"/>
      <c r="DJ123" s="780"/>
      <c r="DK123" s="781"/>
      <c r="DL123" s="782">
        <v>107611</v>
      </c>
      <c r="DM123" s="780"/>
      <c r="DN123" s="780"/>
      <c r="DO123" s="780"/>
      <c r="DP123" s="781"/>
      <c r="DQ123" s="782">
        <v>84359</v>
      </c>
      <c r="DR123" s="780"/>
      <c r="DS123" s="780"/>
      <c r="DT123" s="780"/>
      <c r="DU123" s="781"/>
      <c r="DV123" s="824">
        <v>2.7</v>
      </c>
      <c r="DW123" s="825"/>
      <c r="DX123" s="825"/>
      <c r="DY123" s="825"/>
      <c r="DZ123" s="826"/>
    </row>
    <row r="124" spans="1:130" s="230" customFormat="1" ht="26.25" customHeight="1" thickBot="1" x14ac:dyDescent="0.2">
      <c r="A124" s="820"/>
      <c r="B124" s="821"/>
      <c r="C124" s="815" t="s">
        <v>452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126</v>
      </c>
      <c r="AB124" s="780"/>
      <c r="AC124" s="780"/>
      <c r="AD124" s="780"/>
      <c r="AE124" s="781"/>
      <c r="AF124" s="782" t="s">
        <v>126</v>
      </c>
      <c r="AG124" s="780"/>
      <c r="AH124" s="780"/>
      <c r="AI124" s="780"/>
      <c r="AJ124" s="781"/>
      <c r="AK124" s="782" t="s">
        <v>126</v>
      </c>
      <c r="AL124" s="780"/>
      <c r="AM124" s="780"/>
      <c r="AN124" s="780"/>
      <c r="AO124" s="781"/>
      <c r="AP124" s="824" t="s">
        <v>126</v>
      </c>
      <c r="AQ124" s="825"/>
      <c r="AR124" s="825"/>
      <c r="AS124" s="825"/>
      <c r="AT124" s="826"/>
      <c r="AU124" s="827" t="s">
        <v>464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44.9</v>
      </c>
      <c r="BR124" s="831"/>
      <c r="BS124" s="831"/>
      <c r="BT124" s="831"/>
      <c r="BU124" s="831"/>
      <c r="BV124" s="831">
        <v>39.200000000000003</v>
      </c>
      <c r="BW124" s="831"/>
      <c r="BX124" s="831"/>
      <c r="BY124" s="831"/>
      <c r="BZ124" s="831"/>
      <c r="CA124" s="831">
        <v>29.7</v>
      </c>
      <c r="CB124" s="831"/>
      <c r="CC124" s="831"/>
      <c r="CD124" s="831"/>
      <c r="CE124" s="831"/>
      <c r="CF124" s="726"/>
      <c r="CG124" s="727"/>
      <c r="CH124" s="727"/>
      <c r="CI124" s="727"/>
      <c r="CJ124" s="862"/>
      <c r="CK124" s="870"/>
      <c r="CL124" s="870"/>
      <c r="CM124" s="870"/>
      <c r="CN124" s="870"/>
      <c r="CO124" s="871"/>
      <c r="CP124" s="835" t="s">
        <v>465</v>
      </c>
      <c r="CQ124" s="836"/>
      <c r="CR124" s="836"/>
      <c r="CS124" s="836"/>
      <c r="CT124" s="836"/>
      <c r="CU124" s="836"/>
      <c r="CV124" s="836"/>
      <c r="CW124" s="836"/>
      <c r="CX124" s="836"/>
      <c r="CY124" s="836"/>
      <c r="CZ124" s="836"/>
      <c r="DA124" s="836"/>
      <c r="DB124" s="836"/>
      <c r="DC124" s="836"/>
      <c r="DD124" s="836"/>
      <c r="DE124" s="836"/>
      <c r="DF124" s="837"/>
      <c r="DG124" s="763">
        <v>121962</v>
      </c>
      <c r="DH124" s="764"/>
      <c r="DI124" s="764"/>
      <c r="DJ124" s="764"/>
      <c r="DK124" s="765"/>
      <c r="DL124" s="766">
        <v>149766</v>
      </c>
      <c r="DM124" s="764"/>
      <c r="DN124" s="764"/>
      <c r="DO124" s="764"/>
      <c r="DP124" s="765"/>
      <c r="DQ124" s="766">
        <v>154716</v>
      </c>
      <c r="DR124" s="764"/>
      <c r="DS124" s="764"/>
      <c r="DT124" s="764"/>
      <c r="DU124" s="765"/>
      <c r="DV124" s="848">
        <v>4.9000000000000004</v>
      </c>
      <c r="DW124" s="849"/>
      <c r="DX124" s="849"/>
      <c r="DY124" s="849"/>
      <c r="DZ124" s="850"/>
    </row>
    <row r="125" spans="1:130" s="230" customFormat="1" ht="26.25" customHeight="1" x14ac:dyDescent="0.15">
      <c r="A125" s="820"/>
      <c r="B125" s="821"/>
      <c r="C125" s="815" t="s">
        <v>454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126</v>
      </c>
      <c r="AB125" s="780"/>
      <c r="AC125" s="780"/>
      <c r="AD125" s="780"/>
      <c r="AE125" s="781"/>
      <c r="AF125" s="782" t="s">
        <v>126</v>
      </c>
      <c r="AG125" s="780"/>
      <c r="AH125" s="780"/>
      <c r="AI125" s="780"/>
      <c r="AJ125" s="781"/>
      <c r="AK125" s="782" t="s">
        <v>126</v>
      </c>
      <c r="AL125" s="780"/>
      <c r="AM125" s="780"/>
      <c r="AN125" s="780"/>
      <c r="AO125" s="781"/>
      <c r="AP125" s="824" t="s">
        <v>126</v>
      </c>
      <c r="AQ125" s="825"/>
      <c r="AR125" s="825"/>
      <c r="AS125" s="825"/>
      <c r="AT125" s="826"/>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49"/>
      <c r="BR125" s="249"/>
      <c r="BS125" s="249"/>
      <c r="BT125" s="249"/>
      <c r="BU125" s="249"/>
      <c r="BV125" s="249"/>
      <c r="BW125" s="249"/>
      <c r="BX125" s="249"/>
      <c r="BY125" s="249"/>
      <c r="BZ125" s="249"/>
      <c r="CA125" s="249"/>
      <c r="CB125" s="249"/>
      <c r="CC125" s="249"/>
      <c r="CD125" s="249"/>
      <c r="CE125" s="249"/>
      <c r="CF125" s="249"/>
      <c r="CG125" s="249"/>
      <c r="CH125" s="249"/>
      <c r="CI125" s="249"/>
      <c r="CJ125" s="253"/>
      <c r="CK125" s="851" t="s">
        <v>466</v>
      </c>
      <c r="CL125" s="852"/>
      <c r="CM125" s="852"/>
      <c r="CN125" s="852"/>
      <c r="CO125" s="853"/>
      <c r="CP125" s="860" t="s">
        <v>467</v>
      </c>
      <c r="CQ125" s="808"/>
      <c r="CR125" s="808"/>
      <c r="CS125" s="808"/>
      <c r="CT125" s="808"/>
      <c r="CU125" s="808"/>
      <c r="CV125" s="808"/>
      <c r="CW125" s="808"/>
      <c r="CX125" s="808"/>
      <c r="CY125" s="808"/>
      <c r="CZ125" s="808"/>
      <c r="DA125" s="808"/>
      <c r="DB125" s="808"/>
      <c r="DC125" s="808"/>
      <c r="DD125" s="808"/>
      <c r="DE125" s="808"/>
      <c r="DF125" s="809"/>
      <c r="DG125" s="861" t="s">
        <v>126</v>
      </c>
      <c r="DH125" s="842"/>
      <c r="DI125" s="842"/>
      <c r="DJ125" s="842"/>
      <c r="DK125" s="842"/>
      <c r="DL125" s="842" t="s">
        <v>126</v>
      </c>
      <c r="DM125" s="842"/>
      <c r="DN125" s="842"/>
      <c r="DO125" s="842"/>
      <c r="DP125" s="842"/>
      <c r="DQ125" s="842" t="s">
        <v>126</v>
      </c>
      <c r="DR125" s="842"/>
      <c r="DS125" s="842"/>
      <c r="DT125" s="842"/>
      <c r="DU125" s="842"/>
      <c r="DV125" s="843" t="s">
        <v>126</v>
      </c>
      <c r="DW125" s="843"/>
      <c r="DX125" s="843"/>
      <c r="DY125" s="843"/>
      <c r="DZ125" s="844"/>
    </row>
    <row r="126" spans="1:130" s="230" customFormat="1" ht="26.25" customHeight="1" thickBot="1" x14ac:dyDescent="0.2">
      <c r="A126" s="820"/>
      <c r="B126" s="821"/>
      <c r="C126" s="815" t="s">
        <v>456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126</v>
      </c>
      <c r="AB126" s="780"/>
      <c r="AC126" s="780"/>
      <c r="AD126" s="780"/>
      <c r="AE126" s="781"/>
      <c r="AF126" s="782" t="s">
        <v>126</v>
      </c>
      <c r="AG126" s="780"/>
      <c r="AH126" s="780"/>
      <c r="AI126" s="780"/>
      <c r="AJ126" s="781"/>
      <c r="AK126" s="782" t="s">
        <v>126</v>
      </c>
      <c r="AL126" s="780"/>
      <c r="AM126" s="780"/>
      <c r="AN126" s="780"/>
      <c r="AO126" s="781"/>
      <c r="AP126" s="824" t="s">
        <v>126</v>
      </c>
      <c r="AQ126" s="825"/>
      <c r="AR126" s="825"/>
      <c r="AS126" s="825"/>
      <c r="AT126" s="826"/>
      <c r="AU126" s="249"/>
      <c r="AV126" s="249"/>
      <c r="AW126" s="249"/>
      <c r="AX126" s="249"/>
      <c r="AY126" s="249"/>
      <c r="AZ126" s="249"/>
      <c r="BA126" s="249"/>
      <c r="BB126" s="249"/>
      <c r="BC126" s="249"/>
      <c r="BD126" s="249"/>
      <c r="BE126" s="249"/>
      <c r="BF126" s="249"/>
      <c r="BG126" s="249"/>
      <c r="BH126" s="249"/>
      <c r="BI126" s="249"/>
      <c r="BJ126" s="249"/>
      <c r="BK126" s="249"/>
      <c r="BL126" s="249"/>
      <c r="BM126" s="249"/>
      <c r="BN126" s="249"/>
      <c r="BO126" s="249"/>
      <c r="BP126" s="249"/>
      <c r="BQ126" s="249"/>
      <c r="BR126" s="249"/>
      <c r="BS126" s="249"/>
      <c r="BT126" s="249"/>
      <c r="BU126" s="249"/>
      <c r="BV126" s="249"/>
      <c r="BW126" s="249"/>
      <c r="BX126" s="249"/>
      <c r="BY126" s="249"/>
      <c r="BZ126" s="249"/>
      <c r="CA126" s="249"/>
      <c r="CB126" s="249"/>
      <c r="CC126" s="249"/>
      <c r="CD126" s="254"/>
      <c r="CE126" s="254"/>
      <c r="CF126" s="254"/>
      <c r="CG126" s="249"/>
      <c r="CH126" s="249"/>
      <c r="CI126" s="249"/>
      <c r="CJ126" s="253"/>
      <c r="CK126" s="854"/>
      <c r="CL126" s="855"/>
      <c r="CM126" s="855"/>
      <c r="CN126" s="855"/>
      <c r="CO126" s="856"/>
      <c r="CP126" s="815" t="s">
        <v>468</v>
      </c>
      <c r="CQ126" s="752"/>
      <c r="CR126" s="752"/>
      <c r="CS126" s="752"/>
      <c r="CT126" s="752"/>
      <c r="CU126" s="752"/>
      <c r="CV126" s="752"/>
      <c r="CW126" s="752"/>
      <c r="CX126" s="752"/>
      <c r="CY126" s="752"/>
      <c r="CZ126" s="752"/>
      <c r="DA126" s="752"/>
      <c r="DB126" s="752"/>
      <c r="DC126" s="752"/>
      <c r="DD126" s="752"/>
      <c r="DE126" s="752"/>
      <c r="DF126" s="753"/>
      <c r="DG126" s="816" t="s">
        <v>126</v>
      </c>
      <c r="DH126" s="817"/>
      <c r="DI126" s="817"/>
      <c r="DJ126" s="817"/>
      <c r="DK126" s="817"/>
      <c r="DL126" s="817" t="s">
        <v>126</v>
      </c>
      <c r="DM126" s="817"/>
      <c r="DN126" s="817"/>
      <c r="DO126" s="817"/>
      <c r="DP126" s="817"/>
      <c r="DQ126" s="817" t="s">
        <v>126</v>
      </c>
      <c r="DR126" s="817"/>
      <c r="DS126" s="817"/>
      <c r="DT126" s="817"/>
      <c r="DU126" s="817"/>
      <c r="DV126" s="794" t="s">
        <v>126</v>
      </c>
      <c r="DW126" s="794"/>
      <c r="DX126" s="794"/>
      <c r="DY126" s="794"/>
      <c r="DZ126" s="795"/>
    </row>
    <row r="127" spans="1:130" s="230" customFormat="1" ht="26.25" customHeight="1" x14ac:dyDescent="0.15">
      <c r="A127" s="822"/>
      <c r="B127" s="823"/>
      <c r="C127" s="838" t="s">
        <v>469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126</v>
      </c>
      <c r="AB127" s="780"/>
      <c r="AC127" s="780"/>
      <c r="AD127" s="780"/>
      <c r="AE127" s="781"/>
      <c r="AF127" s="782" t="s">
        <v>126</v>
      </c>
      <c r="AG127" s="780"/>
      <c r="AH127" s="780"/>
      <c r="AI127" s="780"/>
      <c r="AJ127" s="781"/>
      <c r="AK127" s="782" t="s">
        <v>126</v>
      </c>
      <c r="AL127" s="780"/>
      <c r="AM127" s="780"/>
      <c r="AN127" s="780"/>
      <c r="AO127" s="781"/>
      <c r="AP127" s="824" t="s">
        <v>126</v>
      </c>
      <c r="AQ127" s="825"/>
      <c r="AR127" s="825"/>
      <c r="AS127" s="825"/>
      <c r="AT127" s="826"/>
      <c r="AU127" s="249"/>
      <c r="AV127" s="249"/>
      <c r="AW127" s="249"/>
      <c r="AX127" s="841" t="s">
        <v>470</v>
      </c>
      <c r="AY127" s="812"/>
      <c r="AZ127" s="812"/>
      <c r="BA127" s="812"/>
      <c r="BB127" s="812"/>
      <c r="BC127" s="812"/>
      <c r="BD127" s="812"/>
      <c r="BE127" s="813"/>
      <c r="BF127" s="811" t="s">
        <v>471</v>
      </c>
      <c r="BG127" s="812"/>
      <c r="BH127" s="812"/>
      <c r="BI127" s="812"/>
      <c r="BJ127" s="812"/>
      <c r="BK127" s="812"/>
      <c r="BL127" s="813"/>
      <c r="BM127" s="811" t="s">
        <v>472</v>
      </c>
      <c r="BN127" s="812"/>
      <c r="BO127" s="812"/>
      <c r="BP127" s="812"/>
      <c r="BQ127" s="812"/>
      <c r="BR127" s="812"/>
      <c r="BS127" s="813"/>
      <c r="BT127" s="811" t="s">
        <v>473</v>
      </c>
      <c r="BU127" s="812"/>
      <c r="BV127" s="812"/>
      <c r="BW127" s="812"/>
      <c r="BX127" s="812"/>
      <c r="BY127" s="812"/>
      <c r="BZ127" s="814"/>
      <c r="CA127" s="249"/>
      <c r="CB127" s="249"/>
      <c r="CC127" s="249"/>
      <c r="CD127" s="254"/>
      <c r="CE127" s="254"/>
      <c r="CF127" s="254"/>
      <c r="CG127" s="249"/>
      <c r="CH127" s="249"/>
      <c r="CI127" s="249"/>
      <c r="CJ127" s="253"/>
      <c r="CK127" s="854"/>
      <c r="CL127" s="855"/>
      <c r="CM127" s="855"/>
      <c r="CN127" s="855"/>
      <c r="CO127" s="856"/>
      <c r="CP127" s="815" t="s">
        <v>474</v>
      </c>
      <c r="CQ127" s="752"/>
      <c r="CR127" s="752"/>
      <c r="CS127" s="752"/>
      <c r="CT127" s="752"/>
      <c r="CU127" s="752"/>
      <c r="CV127" s="752"/>
      <c r="CW127" s="752"/>
      <c r="CX127" s="752"/>
      <c r="CY127" s="752"/>
      <c r="CZ127" s="752"/>
      <c r="DA127" s="752"/>
      <c r="DB127" s="752"/>
      <c r="DC127" s="752"/>
      <c r="DD127" s="752"/>
      <c r="DE127" s="752"/>
      <c r="DF127" s="753"/>
      <c r="DG127" s="816" t="s">
        <v>126</v>
      </c>
      <c r="DH127" s="817"/>
      <c r="DI127" s="817"/>
      <c r="DJ127" s="817"/>
      <c r="DK127" s="817"/>
      <c r="DL127" s="817" t="s">
        <v>126</v>
      </c>
      <c r="DM127" s="817"/>
      <c r="DN127" s="817"/>
      <c r="DO127" s="817"/>
      <c r="DP127" s="817"/>
      <c r="DQ127" s="817" t="s">
        <v>126</v>
      </c>
      <c r="DR127" s="817"/>
      <c r="DS127" s="817"/>
      <c r="DT127" s="817"/>
      <c r="DU127" s="817"/>
      <c r="DV127" s="794" t="s">
        <v>126</v>
      </c>
      <c r="DW127" s="794"/>
      <c r="DX127" s="794"/>
      <c r="DY127" s="794"/>
      <c r="DZ127" s="795"/>
    </row>
    <row r="128" spans="1:130" s="230" customFormat="1" ht="26.25" customHeight="1" thickBot="1" x14ac:dyDescent="0.2">
      <c r="A128" s="796" t="s">
        <v>475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476</v>
      </c>
      <c r="X128" s="798"/>
      <c r="Y128" s="798"/>
      <c r="Z128" s="799"/>
      <c r="AA128" s="800">
        <v>77344</v>
      </c>
      <c r="AB128" s="801"/>
      <c r="AC128" s="801"/>
      <c r="AD128" s="801"/>
      <c r="AE128" s="802"/>
      <c r="AF128" s="803">
        <v>70519</v>
      </c>
      <c r="AG128" s="801"/>
      <c r="AH128" s="801"/>
      <c r="AI128" s="801"/>
      <c r="AJ128" s="802"/>
      <c r="AK128" s="803">
        <v>61279</v>
      </c>
      <c r="AL128" s="801"/>
      <c r="AM128" s="801"/>
      <c r="AN128" s="801"/>
      <c r="AO128" s="802"/>
      <c r="AP128" s="804"/>
      <c r="AQ128" s="805"/>
      <c r="AR128" s="805"/>
      <c r="AS128" s="805"/>
      <c r="AT128" s="806"/>
      <c r="AU128" s="249"/>
      <c r="AV128" s="249"/>
      <c r="AW128" s="249"/>
      <c r="AX128" s="807" t="s">
        <v>477</v>
      </c>
      <c r="AY128" s="808"/>
      <c r="AZ128" s="808"/>
      <c r="BA128" s="808"/>
      <c r="BB128" s="808"/>
      <c r="BC128" s="808"/>
      <c r="BD128" s="808"/>
      <c r="BE128" s="809"/>
      <c r="BF128" s="786" t="s">
        <v>126</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4"/>
      <c r="CB128" s="254"/>
      <c r="CC128" s="254"/>
      <c r="CD128" s="254"/>
      <c r="CE128" s="254"/>
      <c r="CF128" s="254"/>
      <c r="CG128" s="249"/>
      <c r="CH128" s="249"/>
      <c r="CI128" s="249"/>
      <c r="CJ128" s="253"/>
      <c r="CK128" s="857"/>
      <c r="CL128" s="858"/>
      <c r="CM128" s="858"/>
      <c r="CN128" s="858"/>
      <c r="CO128" s="859"/>
      <c r="CP128" s="789" t="s">
        <v>478</v>
      </c>
      <c r="CQ128" s="730"/>
      <c r="CR128" s="730"/>
      <c r="CS128" s="730"/>
      <c r="CT128" s="730"/>
      <c r="CU128" s="730"/>
      <c r="CV128" s="730"/>
      <c r="CW128" s="730"/>
      <c r="CX128" s="730"/>
      <c r="CY128" s="730"/>
      <c r="CZ128" s="730"/>
      <c r="DA128" s="730"/>
      <c r="DB128" s="730"/>
      <c r="DC128" s="730"/>
      <c r="DD128" s="730"/>
      <c r="DE128" s="730"/>
      <c r="DF128" s="731"/>
      <c r="DG128" s="790" t="s">
        <v>126</v>
      </c>
      <c r="DH128" s="791"/>
      <c r="DI128" s="791"/>
      <c r="DJ128" s="791"/>
      <c r="DK128" s="791"/>
      <c r="DL128" s="791" t="s">
        <v>126</v>
      </c>
      <c r="DM128" s="791"/>
      <c r="DN128" s="791"/>
      <c r="DO128" s="791"/>
      <c r="DP128" s="791"/>
      <c r="DQ128" s="791" t="s">
        <v>126</v>
      </c>
      <c r="DR128" s="791"/>
      <c r="DS128" s="791"/>
      <c r="DT128" s="791"/>
      <c r="DU128" s="791"/>
      <c r="DV128" s="792" t="s">
        <v>126</v>
      </c>
      <c r="DW128" s="792"/>
      <c r="DX128" s="792"/>
      <c r="DY128" s="792"/>
      <c r="DZ128" s="793"/>
    </row>
    <row r="129" spans="1:131" s="230" customFormat="1" ht="26.25" customHeight="1" x14ac:dyDescent="0.15">
      <c r="A129" s="774" t="s">
        <v>106</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479</v>
      </c>
      <c r="X129" s="777"/>
      <c r="Y129" s="777"/>
      <c r="Z129" s="778"/>
      <c r="AA129" s="779">
        <v>4148145</v>
      </c>
      <c r="AB129" s="780"/>
      <c r="AC129" s="780"/>
      <c r="AD129" s="780"/>
      <c r="AE129" s="781"/>
      <c r="AF129" s="782">
        <v>4336707</v>
      </c>
      <c r="AG129" s="780"/>
      <c r="AH129" s="780"/>
      <c r="AI129" s="780"/>
      <c r="AJ129" s="781"/>
      <c r="AK129" s="782">
        <v>4055693</v>
      </c>
      <c r="AL129" s="780"/>
      <c r="AM129" s="780"/>
      <c r="AN129" s="780"/>
      <c r="AO129" s="781"/>
      <c r="AP129" s="783"/>
      <c r="AQ129" s="784"/>
      <c r="AR129" s="784"/>
      <c r="AS129" s="784"/>
      <c r="AT129" s="785"/>
      <c r="AU129" s="232"/>
      <c r="AV129" s="232"/>
      <c r="AW129" s="232"/>
      <c r="AX129" s="751" t="s">
        <v>480</v>
      </c>
      <c r="AY129" s="752"/>
      <c r="AZ129" s="752"/>
      <c r="BA129" s="752"/>
      <c r="BB129" s="752"/>
      <c r="BC129" s="752"/>
      <c r="BD129" s="752"/>
      <c r="BE129" s="753"/>
      <c r="BF129" s="770" t="s">
        <v>126</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30" customFormat="1" ht="26.25" customHeight="1" x14ac:dyDescent="0.15">
      <c r="A130" s="774" t="s">
        <v>481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482</v>
      </c>
      <c r="X130" s="777"/>
      <c r="Y130" s="777"/>
      <c r="Z130" s="778"/>
      <c r="AA130" s="779">
        <v>1000002</v>
      </c>
      <c r="AB130" s="780"/>
      <c r="AC130" s="780"/>
      <c r="AD130" s="780"/>
      <c r="AE130" s="781"/>
      <c r="AF130" s="782">
        <v>950008</v>
      </c>
      <c r="AG130" s="780"/>
      <c r="AH130" s="780"/>
      <c r="AI130" s="780"/>
      <c r="AJ130" s="781"/>
      <c r="AK130" s="782">
        <v>914940</v>
      </c>
      <c r="AL130" s="780"/>
      <c r="AM130" s="780"/>
      <c r="AN130" s="780"/>
      <c r="AO130" s="781"/>
      <c r="AP130" s="783"/>
      <c r="AQ130" s="784"/>
      <c r="AR130" s="784"/>
      <c r="AS130" s="784"/>
      <c r="AT130" s="785"/>
      <c r="AU130" s="232"/>
      <c r="AV130" s="232"/>
      <c r="AW130" s="232"/>
      <c r="AX130" s="751" t="s">
        <v>483</v>
      </c>
      <c r="AY130" s="752"/>
      <c r="AZ130" s="752"/>
      <c r="BA130" s="752"/>
      <c r="BB130" s="752"/>
      <c r="BC130" s="752"/>
      <c r="BD130" s="752"/>
      <c r="BE130" s="753"/>
      <c r="BF130" s="754">
        <v>13.3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484</v>
      </c>
      <c r="X131" s="761"/>
      <c r="Y131" s="761"/>
      <c r="Z131" s="762"/>
      <c r="AA131" s="763">
        <v>3148143</v>
      </c>
      <c r="AB131" s="764"/>
      <c r="AC131" s="764"/>
      <c r="AD131" s="764"/>
      <c r="AE131" s="765"/>
      <c r="AF131" s="766">
        <v>3386699</v>
      </c>
      <c r="AG131" s="764"/>
      <c r="AH131" s="764"/>
      <c r="AI131" s="764"/>
      <c r="AJ131" s="765"/>
      <c r="AK131" s="766">
        <v>3140753</v>
      </c>
      <c r="AL131" s="764"/>
      <c r="AM131" s="764"/>
      <c r="AN131" s="764"/>
      <c r="AO131" s="765"/>
      <c r="AP131" s="767"/>
      <c r="AQ131" s="768"/>
      <c r="AR131" s="768"/>
      <c r="AS131" s="768"/>
      <c r="AT131" s="769"/>
      <c r="AU131" s="232"/>
      <c r="AV131" s="232"/>
      <c r="AW131" s="232"/>
      <c r="AX131" s="729" t="s">
        <v>485</v>
      </c>
      <c r="AY131" s="730"/>
      <c r="AZ131" s="730"/>
      <c r="BA131" s="730"/>
      <c r="BB131" s="730"/>
      <c r="BC131" s="730"/>
      <c r="BD131" s="730"/>
      <c r="BE131" s="731"/>
      <c r="BF131" s="732">
        <v>29.7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30" customFormat="1" ht="26.25" customHeight="1" x14ac:dyDescent="0.15">
      <c r="A132" s="738" t="s">
        <v>486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487</v>
      </c>
      <c r="W132" s="742"/>
      <c r="X132" s="742"/>
      <c r="Y132" s="742"/>
      <c r="Z132" s="743"/>
      <c r="AA132" s="744">
        <v>13.129168529999999</v>
      </c>
      <c r="AB132" s="745"/>
      <c r="AC132" s="745"/>
      <c r="AD132" s="745"/>
      <c r="AE132" s="746"/>
      <c r="AF132" s="747">
        <v>12.32884883</v>
      </c>
      <c r="AG132" s="745"/>
      <c r="AH132" s="745"/>
      <c r="AI132" s="745"/>
      <c r="AJ132" s="746"/>
      <c r="AK132" s="747">
        <v>14.627957049999999</v>
      </c>
      <c r="AL132" s="745"/>
      <c r="AM132" s="745"/>
      <c r="AN132" s="745"/>
      <c r="AO132" s="746"/>
      <c r="AP132" s="748"/>
      <c r="AQ132" s="749"/>
      <c r="AR132" s="749"/>
      <c r="AS132" s="749"/>
      <c r="AT132" s="750"/>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488</v>
      </c>
      <c r="W133" s="721"/>
      <c r="X133" s="721"/>
      <c r="Y133" s="721"/>
      <c r="Z133" s="722"/>
      <c r="AA133" s="723">
        <v>12.9</v>
      </c>
      <c r="AB133" s="724"/>
      <c r="AC133" s="724"/>
      <c r="AD133" s="724"/>
      <c r="AE133" s="725"/>
      <c r="AF133" s="723">
        <v>12.9</v>
      </c>
      <c r="AG133" s="724"/>
      <c r="AH133" s="724"/>
      <c r="AI133" s="724"/>
      <c r="AJ133" s="725"/>
      <c r="AK133" s="723">
        <v>13.3</v>
      </c>
      <c r="AL133" s="724"/>
      <c r="AM133" s="724"/>
      <c r="AN133" s="724"/>
      <c r="AO133" s="725"/>
      <c r="AP133" s="726"/>
      <c r="AQ133" s="727"/>
      <c r="AR133" s="727"/>
      <c r="AS133" s="727"/>
      <c r="AT133" s="728"/>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gsIcmOGYr36Cou4D2IrF5aUbzWomNfWYXhUBV5EXti98QT/i72pwopu1roZbolggO3bl30VtN0MNP+D+uKBIQ==" saltValue="DpP+pd/E9ZKRHPUJEYdt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X/Btz9P5cgMt+YwAvGqBkzPS8ecJJBniZLpZNAVIRMk1ppedpSuuelt1W12mbNmoeEFwcdqE8dtwFI+lHucWQ==" saltValue="v44sFSagtELA0GdemaRn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HsvFmHB5UxAt6BsvpGuhf5Cwt0zrChhd2adlqqJLx+IYv78bVlcgRJQyuzK1vTjfbz0WP7VKvWOAVJsIkdz6w==" saltValue="UuX2Z/DFrhwiFFReN7hS7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1" t="s">
        <v>492</v>
      </c>
      <c r="AP7" s="272"/>
      <c r="AQ7" s="273" t="s">
        <v>493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2"/>
      <c r="AP8" s="278" t="s">
        <v>494</v>
      </c>
      <c r="AQ8" s="279" t="s">
        <v>495</v>
      </c>
      <c r="AR8" s="280" t="s">
        <v>496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3" t="s">
        <v>497</v>
      </c>
      <c r="AL9" s="1134"/>
      <c r="AM9" s="1134"/>
      <c r="AN9" s="1135"/>
      <c r="AO9" s="281">
        <v>1294931</v>
      </c>
      <c r="AP9" s="281">
        <v>206101</v>
      </c>
      <c r="AQ9" s="282">
        <v>138583</v>
      </c>
      <c r="AR9" s="283">
        <v>48.7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3" t="s">
        <v>498</v>
      </c>
      <c r="AL10" s="1134"/>
      <c r="AM10" s="1134"/>
      <c r="AN10" s="1135"/>
      <c r="AO10" s="284">
        <v>780</v>
      </c>
      <c r="AP10" s="284">
        <v>124</v>
      </c>
      <c r="AQ10" s="285">
        <v>15847</v>
      </c>
      <c r="AR10" s="286">
        <v>-99.2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3" t="s">
        <v>499</v>
      </c>
      <c r="AL11" s="1134"/>
      <c r="AM11" s="1134"/>
      <c r="AN11" s="1135"/>
      <c r="AO11" s="284" t="s">
        <v>500</v>
      </c>
      <c r="AP11" s="284" t="s">
        <v>500</v>
      </c>
      <c r="AQ11" s="285">
        <v>2224</v>
      </c>
      <c r="AR11" s="286" t="s">
        <v>500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3" t="s">
        <v>501</v>
      </c>
      <c r="AL12" s="1134"/>
      <c r="AM12" s="1134"/>
      <c r="AN12" s="1135"/>
      <c r="AO12" s="284" t="s">
        <v>500</v>
      </c>
      <c r="AP12" s="284" t="s">
        <v>500</v>
      </c>
      <c r="AQ12" s="285" t="s">
        <v>500</v>
      </c>
      <c r="AR12" s="286" t="s">
        <v>500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3" t="s">
        <v>502</v>
      </c>
      <c r="AL13" s="1134"/>
      <c r="AM13" s="1134"/>
      <c r="AN13" s="1135"/>
      <c r="AO13" s="284">
        <v>90121</v>
      </c>
      <c r="AP13" s="284">
        <v>14344</v>
      </c>
      <c r="AQ13" s="285">
        <v>5571</v>
      </c>
      <c r="AR13" s="286">
        <v>157.5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3" t="s">
        <v>503</v>
      </c>
      <c r="AL14" s="1134"/>
      <c r="AM14" s="1134"/>
      <c r="AN14" s="1135"/>
      <c r="AO14" s="284">
        <v>79832</v>
      </c>
      <c r="AP14" s="284">
        <v>12706</v>
      </c>
      <c r="AQ14" s="285">
        <v>2766</v>
      </c>
      <c r="AR14" s="286">
        <v>359.4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6" t="s">
        <v>504</v>
      </c>
      <c r="AL15" s="1137"/>
      <c r="AM15" s="1137"/>
      <c r="AN15" s="1138"/>
      <c r="AO15" s="284">
        <v>-91324</v>
      </c>
      <c r="AP15" s="284">
        <v>-14535</v>
      </c>
      <c r="AQ15" s="285">
        <v>-9361</v>
      </c>
      <c r="AR15" s="286">
        <v>55.3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6" t="s">
        <v>182</v>
      </c>
      <c r="AL16" s="1137"/>
      <c r="AM16" s="1137"/>
      <c r="AN16" s="1138"/>
      <c r="AO16" s="284">
        <v>1374340</v>
      </c>
      <c r="AP16" s="284">
        <v>218739</v>
      </c>
      <c r="AQ16" s="285">
        <v>155632</v>
      </c>
      <c r="AR16" s="286">
        <v>40.5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506</v>
      </c>
      <c r="AP20" s="293" t="s">
        <v>507</v>
      </c>
      <c r="AQ20" s="294" t="s">
        <v>508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9" t="s">
        <v>509</v>
      </c>
      <c r="AL21" s="1140"/>
      <c r="AM21" s="1140"/>
      <c r="AN21" s="1141"/>
      <c r="AO21" s="297">
        <v>23.87</v>
      </c>
      <c r="AP21" s="298">
        <v>13.83</v>
      </c>
      <c r="AQ21" s="299">
        <v>10.039999999999999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9" t="s">
        <v>510</v>
      </c>
      <c r="AL22" s="1140"/>
      <c r="AM22" s="1140"/>
      <c r="AN22" s="1141"/>
      <c r="AO22" s="302">
        <v>90.2</v>
      </c>
      <c r="AP22" s="303">
        <v>96.2</v>
      </c>
      <c r="AQ22" s="304">
        <v>-6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2" t="s">
        <v>511</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67"/>
    </row>
    <row r="27" spans="1:46" x14ac:dyDescent="0.15">
      <c r="A27" s="309"/>
      <c r="AO27" s="262"/>
      <c r="AP27" s="262"/>
      <c r="AQ27" s="262"/>
      <c r="AR27" s="262"/>
      <c r="AS27" s="262"/>
      <c r="AT27" s="262"/>
    </row>
    <row r="28" spans="1:46" ht="17.25" x14ac:dyDescent="0.15">
      <c r="A28" s="263" t="s">
        <v>512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1" t="s">
        <v>492</v>
      </c>
      <c r="AP30" s="272"/>
      <c r="AQ30" s="273" t="s">
        <v>493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2"/>
      <c r="AP31" s="278" t="s">
        <v>494</v>
      </c>
      <c r="AQ31" s="279" t="s">
        <v>495</v>
      </c>
      <c r="AR31" s="280" t="s">
        <v>496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3" t="s">
        <v>514</v>
      </c>
      <c r="AL32" s="1124"/>
      <c r="AM32" s="1124"/>
      <c r="AN32" s="1125"/>
      <c r="AO32" s="312">
        <v>1187570</v>
      </c>
      <c r="AP32" s="312">
        <v>189013</v>
      </c>
      <c r="AQ32" s="313">
        <v>82029</v>
      </c>
      <c r="AR32" s="314">
        <v>130.4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3" t="s">
        <v>515</v>
      </c>
      <c r="AL33" s="1124"/>
      <c r="AM33" s="1124"/>
      <c r="AN33" s="1125"/>
      <c r="AO33" s="312" t="s">
        <v>500</v>
      </c>
      <c r="AP33" s="312" t="s">
        <v>500</v>
      </c>
      <c r="AQ33" s="313" t="s">
        <v>500</v>
      </c>
      <c r="AR33" s="314" t="s">
        <v>500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3" t="s">
        <v>516</v>
      </c>
      <c r="AL34" s="1124"/>
      <c r="AM34" s="1124"/>
      <c r="AN34" s="1125"/>
      <c r="AO34" s="312" t="s">
        <v>500</v>
      </c>
      <c r="AP34" s="312" t="s">
        <v>500</v>
      </c>
      <c r="AQ34" s="313" t="s">
        <v>500</v>
      </c>
      <c r="AR34" s="314" t="s">
        <v>500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3" t="s">
        <v>517</v>
      </c>
      <c r="AL35" s="1124"/>
      <c r="AM35" s="1124"/>
      <c r="AN35" s="1125"/>
      <c r="AO35" s="312">
        <v>248077</v>
      </c>
      <c r="AP35" s="312">
        <v>39484</v>
      </c>
      <c r="AQ35" s="313">
        <v>28200</v>
      </c>
      <c r="AR35" s="314">
        <v>40</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3" t="s">
        <v>518</v>
      </c>
      <c r="AL36" s="1124"/>
      <c r="AM36" s="1124"/>
      <c r="AN36" s="1125"/>
      <c r="AO36" s="312" t="s">
        <v>500</v>
      </c>
      <c r="AP36" s="312" t="s">
        <v>500</v>
      </c>
      <c r="AQ36" s="313">
        <v>4770</v>
      </c>
      <c r="AR36" s="314" t="s">
        <v>500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3" t="s">
        <v>519</v>
      </c>
      <c r="AL37" s="1124"/>
      <c r="AM37" s="1124"/>
      <c r="AN37" s="1125"/>
      <c r="AO37" s="312" t="s">
        <v>500</v>
      </c>
      <c r="AP37" s="312" t="s">
        <v>500</v>
      </c>
      <c r="AQ37" s="313">
        <v>525</v>
      </c>
      <c r="AR37" s="314" t="s">
        <v>500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6" t="s">
        <v>520</v>
      </c>
      <c r="AL38" s="1127"/>
      <c r="AM38" s="1127"/>
      <c r="AN38" s="1128"/>
      <c r="AO38" s="315" t="s">
        <v>500</v>
      </c>
      <c r="AP38" s="315" t="s">
        <v>500</v>
      </c>
      <c r="AQ38" s="316">
        <v>4</v>
      </c>
      <c r="AR38" s="304" t="s">
        <v>500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6" t="s">
        <v>521</v>
      </c>
      <c r="AL39" s="1127"/>
      <c r="AM39" s="1127"/>
      <c r="AN39" s="1128"/>
      <c r="AO39" s="312">
        <v>-61279</v>
      </c>
      <c r="AP39" s="312">
        <v>-9753</v>
      </c>
      <c r="AQ39" s="313">
        <v>-1861</v>
      </c>
      <c r="AR39" s="314">
        <v>424.1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3" t="s">
        <v>522</v>
      </c>
      <c r="AL40" s="1124"/>
      <c r="AM40" s="1124"/>
      <c r="AN40" s="1125"/>
      <c r="AO40" s="312">
        <v>-914940</v>
      </c>
      <c r="AP40" s="312">
        <v>-145622</v>
      </c>
      <c r="AQ40" s="313">
        <v>-76879</v>
      </c>
      <c r="AR40" s="314">
        <v>89.4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9" t="s">
        <v>292</v>
      </c>
      <c r="AL41" s="1130"/>
      <c r="AM41" s="1130"/>
      <c r="AN41" s="1131"/>
      <c r="AO41" s="312">
        <v>459428</v>
      </c>
      <c r="AP41" s="312">
        <v>73122</v>
      </c>
      <c r="AQ41" s="313">
        <v>36788</v>
      </c>
      <c r="AR41" s="314">
        <v>98.8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524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6" t="s">
        <v>492</v>
      </c>
      <c r="AN49" s="1118" t="s">
        <v>526</v>
      </c>
      <c r="AO49" s="1119"/>
      <c r="AP49" s="1119"/>
      <c r="AQ49" s="1119"/>
      <c r="AR49" s="112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7"/>
      <c r="AN50" s="328" t="s">
        <v>527</v>
      </c>
      <c r="AO50" s="329" t="s">
        <v>528</v>
      </c>
      <c r="AP50" s="330" t="s">
        <v>529</v>
      </c>
      <c r="AQ50" s="331" t="s">
        <v>530</v>
      </c>
      <c r="AR50" s="332" t="s">
        <v>531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532</v>
      </c>
      <c r="AL51" s="325"/>
      <c r="AM51" s="333">
        <v>1223247</v>
      </c>
      <c r="AN51" s="334">
        <v>177205</v>
      </c>
      <c r="AO51" s="335">
        <v>11</v>
      </c>
      <c r="AP51" s="336">
        <v>114790</v>
      </c>
      <c r="AQ51" s="337">
        <v>-6.6</v>
      </c>
      <c r="AR51" s="338">
        <v>17.600000000000001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533</v>
      </c>
      <c r="AM52" s="341">
        <v>559451</v>
      </c>
      <c r="AN52" s="342">
        <v>81045</v>
      </c>
      <c r="AO52" s="343">
        <v>-24.7</v>
      </c>
      <c r="AP52" s="344">
        <v>55601</v>
      </c>
      <c r="AQ52" s="345">
        <v>-15.5</v>
      </c>
      <c r="AR52" s="346">
        <v>-9.1999999999999993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534</v>
      </c>
      <c r="AL53" s="325"/>
      <c r="AM53" s="333">
        <v>1140669</v>
      </c>
      <c r="AN53" s="334">
        <v>168713</v>
      </c>
      <c r="AO53" s="335">
        <v>-4.8</v>
      </c>
      <c r="AP53" s="336">
        <v>126262</v>
      </c>
      <c r="AQ53" s="337">
        <v>10</v>
      </c>
      <c r="AR53" s="338">
        <v>-14.8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533</v>
      </c>
      <c r="AM54" s="341">
        <v>528432</v>
      </c>
      <c r="AN54" s="342">
        <v>78159</v>
      </c>
      <c r="AO54" s="343">
        <v>-3.6</v>
      </c>
      <c r="AP54" s="344">
        <v>56769</v>
      </c>
      <c r="AQ54" s="345">
        <v>2.1</v>
      </c>
      <c r="AR54" s="346">
        <v>-5.7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535</v>
      </c>
      <c r="AL55" s="325"/>
      <c r="AM55" s="333">
        <v>1654543</v>
      </c>
      <c r="AN55" s="334">
        <v>252371</v>
      </c>
      <c r="AO55" s="335">
        <v>49.6</v>
      </c>
      <c r="AP55" s="336">
        <v>126525</v>
      </c>
      <c r="AQ55" s="337">
        <v>0.2</v>
      </c>
      <c r="AR55" s="338">
        <v>49.4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533</v>
      </c>
      <c r="AM56" s="341">
        <v>744324</v>
      </c>
      <c r="AN56" s="342">
        <v>113533</v>
      </c>
      <c r="AO56" s="343">
        <v>45.3</v>
      </c>
      <c r="AP56" s="344">
        <v>67052</v>
      </c>
      <c r="AQ56" s="345">
        <v>18.100000000000001</v>
      </c>
      <c r="AR56" s="346">
        <v>27.2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536</v>
      </c>
      <c r="AL57" s="325"/>
      <c r="AM57" s="333">
        <v>1489977</v>
      </c>
      <c r="AN57" s="334">
        <v>231471</v>
      </c>
      <c r="AO57" s="335">
        <v>-8.3000000000000007</v>
      </c>
      <c r="AP57" s="336">
        <v>122054</v>
      </c>
      <c r="AQ57" s="337">
        <v>-3.5</v>
      </c>
      <c r="AR57" s="338">
        <v>-4.8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533</v>
      </c>
      <c r="AM58" s="341">
        <v>774142</v>
      </c>
      <c r="AN58" s="342">
        <v>120264</v>
      </c>
      <c r="AO58" s="343">
        <v>5.9</v>
      </c>
      <c r="AP58" s="344">
        <v>68298</v>
      </c>
      <c r="AQ58" s="345">
        <v>1.9</v>
      </c>
      <c r="AR58" s="346">
        <v>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537</v>
      </c>
      <c r="AL59" s="325"/>
      <c r="AM59" s="333">
        <v>841503</v>
      </c>
      <c r="AN59" s="334">
        <v>133933</v>
      </c>
      <c r="AO59" s="335">
        <v>-42.1</v>
      </c>
      <c r="AP59" s="336">
        <v>111644</v>
      </c>
      <c r="AQ59" s="337">
        <v>-8.5</v>
      </c>
      <c r="AR59" s="338">
        <v>-33.6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533</v>
      </c>
      <c r="AM60" s="341">
        <v>423596</v>
      </c>
      <c r="AN60" s="342">
        <v>67419</v>
      </c>
      <c r="AO60" s="343">
        <v>-43.9</v>
      </c>
      <c r="AP60" s="344">
        <v>66606</v>
      </c>
      <c r="AQ60" s="345">
        <v>-2.5</v>
      </c>
      <c r="AR60" s="346">
        <v>-41.4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538</v>
      </c>
      <c r="AL61" s="347"/>
      <c r="AM61" s="348">
        <v>1269988</v>
      </c>
      <c r="AN61" s="349">
        <v>192739</v>
      </c>
      <c r="AO61" s="350">
        <v>1.1000000000000001</v>
      </c>
      <c r="AP61" s="351">
        <v>120255</v>
      </c>
      <c r="AQ61" s="352">
        <v>-1.7</v>
      </c>
      <c r="AR61" s="338">
        <v>2.8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533</v>
      </c>
      <c r="AM62" s="341">
        <v>605989</v>
      </c>
      <c r="AN62" s="342">
        <v>92084</v>
      </c>
      <c r="AO62" s="343">
        <v>-4.2</v>
      </c>
      <c r="AP62" s="344">
        <v>62865</v>
      </c>
      <c r="AQ62" s="345">
        <v>0.8</v>
      </c>
      <c r="AR62" s="346">
        <v>-5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DelGHHuoi2MutHlmdZfDzQAHFpScriCrfbiIiwG1oSA+TMKnJiHRSKzrUuJCmo1O4kZ1eu4Q+N9PUuuCXdTRg==" saltValue="llSo4bg1KeLdS8bJEGSfj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489</v>
      </c>
    </row>
    <row r="120" spans="125:125" ht="13.5" hidden="1" customHeight="1" x14ac:dyDescent="0.15"/>
    <row r="121" spans="125:125" ht="13.5" hidden="1" customHeight="1" x14ac:dyDescent="0.15">
      <c r="DU121" s="259"/>
    </row>
  </sheetData>
  <sheetProtection algorithmName="SHA-512" hashValue="HxGH+h6ASB3Nr3yPH0Ysx8MSyLgFC0RbWAG3cBZAO95a4vybh6JcYXw4RekOJe1ivEZuohfyjOTNj99kX1LcYA==" saltValue="y+arGgjjZaBqmCMXb8Gh3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489</v>
      </c>
    </row>
  </sheetData>
  <sheetProtection algorithmName="SHA-512" hashValue="6vQ9uvd1W9F5AJZTpWB3rrnv88B3LqttfCQlf1Xu4HcL4ocpqsm/DtT26nfo43zOHMF7ouIv9xuOljmllMbTPQ==" saltValue="K4v9OO32dBdNZ3SLtk/3T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142" t="s">
        <v>3</v>
      </c>
      <c r="D47" s="1142"/>
      <c r="E47" s="1143"/>
      <c r="F47" s="11">
        <v>26.61</v>
      </c>
      <c r="G47" s="12">
        <v>23.61</v>
      </c>
      <c r="H47" s="12">
        <v>25.65</v>
      </c>
      <c r="I47" s="12">
        <v>24.54</v>
      </c>
      <c r="J47" s="13">
        <v>27.56</v>
      </c>
    </row>
    <row r="48" spans="2:10" ht="57.75" customHeight="1" x14ac:dyDescent="0.15">
      <c r="B48" s="14"/>
      <c r="C48" s="1144" t="s">
        <v>4</v>
      </c>
      <c r="D48" s="1144"/>
      <c r="E48" s="1145"/>
      <c r="F48" s="15">
        <v>2</v>
      </c>
      <c r="G48" s="16">
        <v>1.79</v>
      </c>
      <c r="H48" s="16">
        <v>1.1299999999999999</v>
      </c>
      <c r="I48" s="16">
        <v>3.09</v>
      </c>
      <c r="J48" s="17">
        <v>1.78</v>
      </c>
    </row>
    <row r="49" spans="2:10" ht="57.75" customHeight="1" thickBot="1" x14ac:dyDescent="0.2">
      <c r="B49" s="18"/>
      <c r="C49" s="1146" t="s">
        <v>5</v>
      </c>
      <c r="D49" s="1146"/>
      <c r="E49" s="1147"/>
      <c r="F49" s="19" t="s">
        <v>545</v>
      </c>
      <c r="G49" s="20" t="s">
        <v>546</v>
      </c>
      <c r="H49" s="20">
        <v>1.78</v>
      </c>
      <c r="I49" s="20">
        <v>2.0099999999999998</v>
      </c>
      <c r="J49" s="21" t="s">
        <v>547</v>
      </c>
    </row>
    <row r="50" spans="2:10" x14ac:dyDescent="0.15"/>
  </sheetData>
  <sheetProtection algorithmName="SHA-512" hashValue="6jNYyBqadOHqZ7Dhvi7qE3OH+P3EIEy8GkPKyHMITRVxYpEz+Kt/KQXYOptJKw3RHlW7Ajw5fIz0wquVl+Zicg==" saltValue="6kt2SLNlbTQk27vuAMd0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2024-03-25T06:27:55Z</cp:lastPrinted>
  <dcterms:created xsi:type="dcterms:W3CDTF">2024-03-14T04:09:01Z</dcterms:created>
  <dcterms:modified xsi:type="dcterms:W3CDTF">2024-09-12T01:06:18Z</dcterms:modified>
  <cp:category/>
</cp:coreProperties>
</file>