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pref.net-shw.ehime.jp\shares2\保健福祉課\03企画係\81_保健統計年報\【作成中】令和3年版保健統計年報\◎第2章 済(一部不足データあり)\ＨＰ掲載用\"/>
    </mc:Choice>
  </mc:AlternateContent>
  <xr:revisionPtr revIDLastSave="0" documentId="8_{D429ECD5-272B-4439-A9F3-F8AF463B1179}" xr6:coauthVersionLast="36" xr6:coauthVersionMax="36" xr10:uidLastSave="{00000000-0000-0000-0000-000000000000}"/>
  <bookViews>
    <workbookView xWindow="0" yWindow="0" windowWidth="19200" windowHeight="6060" xr2:uid="{BF1B939C-E6A1-4FF0-85F4-11D557A82C62}"/>
  </bookViews>
  <sheets>
    <sheet name="２６表" sheetId="1" r:id="rId1"/>
    <sheet name="２７表" sheetId="2" r:id="rId2"/>
    <sheet name="２８表" sheetId="3" r:id="rId3"/>
  </sheets>
  <definedNames>
    <definedName name="_xlnm.Print_Area" localSheetId="0">'２６表'!$A$4:$N$34</definedName>
    <definedName name="_xlnm.Print_Area" localSheetId="1">'２７表'!$A$3:$J$36</definedName>
    <definedName name="_xlnm.Print_Area" localSheetId="2">'２８表'!$A$4:$N$35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4" i="3" l="1"/>
  <c r="M34" i="3"/>
  <c r="L34" i="3"/>
  <c r="K34" i="3"/>
  <c r="J34" i="3"/>
  <c r="I34" i="3"/>
  <c r="H34" i="3"/>
  <c r="G34" i="3"/>
  <c r="F34" i="3"/>
  <c r="E34" i="3"/>
  <c r="D34" i="3"/>
  <c r="C34" i="3"/>
  <c r="B34" i="3"/>
  <c r="N33" i="3"/>
  <c r="M33" i="3"/>
  <c r="L33" i="3"/>
  <c r="K33" i="3"/>
  <c r="J33" i="3"/>
  <c r="I33" i="3"/>
  <c r="H33" i="3"/>
  <c r="G33" i="3"/>
  <c r="F33" i="3"/>
  <c r="E33" i="3"/>
  <c r="D33" i="3"/>
  <c r="C33" i="3"/>
  <c r="B33" i="3"/>
  <c r="N32" i="3"/>
  <c r="M32" i="3"/>
  <c r="L32" i="3"/>
  <c r="K32" i="3"/>
  <c r="J32" i="3"/>
  <c r="I32" i="3"/>
  <c r="H32" i="3"/>
  <c r="G32" i="3"/>
  <c r="F32" i="3"/>
  <c r="E32" i="3"/>
  <c r="D32" i="3"/>
  <c r="C32" i="3"/>
  <c r="B32" i="3"/>
  <c r="N31" i="3"/>
  <c r="M31" i="3"/>
  <c r="L31" i="3"/>
  <c r="K31" i="3"/>
  <c r="J31" i="3"/>
  <c r="I31" i="3"/>
  <c r="H31" i="3"/>
  <c r="G31" i="3"/>
  <c r="F31" i="3"/>
  <c r="E31" i="3"/>
  <c r="D31" i="3"/>
  <c r="C31" i="3"/>
  <c r="B31" i="3"/>
  <c r="N30" i="3"/>
  <c r="M30" i="3"/>
  <c r="L30" i="3"/>
  <c r="K30" i="3"/>
  <c r="J30" i="3"/>
  <c r="I30" i="3"/>
  <c r="H30" i="3"/>
  <c r="G30" i="3"/>
  <c r="F30" i="3"/>
  <c r="E30" i="3"/>
  <c r="D30" i="3"/>
  <c r="C30" i="3"/>
  <c r="B30" i="3"/>
  <c r="N29" i="3"/>
  <c r="M29" i="3"/>
  <c r="L29" i="3"/>
  <c r="K29" i="3"/>
  <c r="J29" i="3"/>
  <c r="I29" i="3"/>
  <c r="H29" i="3"/>
  <c r="G29" i="3"/>
  <c r="F29" i="3"/>
  <c r="E29" i="3"/>
  <c r="D29" i="3"/>
  <c r="C29" i="3"/>
  <c r="B29" i="3"/>
  <c r="N8" i="3"/>
  <c r="M8" i="3"/>
  <c r="L8" i="3"/>
  <c r="K8" i="3"/>
  <c r="J8" i="3"/>
  <c r="I8" i="3"/>
  <c r="H8" i="3"/>
  <c r="G8" i="3"/>
  <c r="F8" i="3"/>
  <c r="E8" i="3"/>
  <c r="D8" i="3"/>
  <c r="C8" i="3"/>
  <c r="B8" i="3"/>
  <c r="N7" i="3"/>
  <c r="M7" i="3"/>
  <c r="L7" i="3"/>
  <c r="K7" i="3"/>
  <c r="J7" i="3"/>
  <c r="I7" i="3"/>
  <c r="H7" i="3"/>
  <c r="G7" i="3"/>
  <c r="F7" i="3"/>
  <c r="E7" i="3"/>
  <c r="D7" i="3"/>
  <c r="C7" i="3"/>
  <c r="B7" i="3"/>
  <c r="O34" i="2"/>
  <c r="J34" i="2" s="1"/>
  <c r="N34" i="2"/>
  <c r="H34" i="2" s="1"/>
  <c r="M34" i="2"/>
  <c r="F34" i="2" s="1"/>
  <c r="L34" i="2"/>
  <c r="D34" i="2" s="1"/>
  <c r="I34" i="2"/>
  <c r="G34" i="2"/>
  <c r="E34" i="2"/>
  <c r="C34" i="2"/>
  <c r="B34" i="2"/>
  <c r="O33" i="2"/>
  <c r="J33" i="2" s="1"/>
  <c r="N33" i="2"/>
  <c r="H33" i="2" s="1"/>
  <c r="M33" i="2"/>
  <c r="F33" i="2" s="1"/>
  <c r="L33" i="2"/>
  <c r="I33" i="2"/>
  <c r="G33" i="2"/>
  <c r="E33" i="2"/>
  <c r="C33" i="2"/>
  <c r="D33" i="2" s="1"/>
  <c r="B33" i="2"/>
  <c r="O32" i="2"/>
  <c r="J32" i="2" s="1"/>
  <c r="N32" i="2"/>
  <c r="H32" i="2" s="1"/>
  <c r="M32" i="2"/>
  <c r="L32" i="2"/>
  <c r="I32" i="2"/>
  <c r="G32" i="2"/>
  <c r="E32" i="2"/>
  <c r="F32" i="2" s="1"/>
  <c r="C32" i="2"/>
  <c r="D32" i="2" s="1"/>
  <c r="B32" i="2"/>
  <c r="O31" i="2"/>
  <c r="J31" i="2" s="1"/>
  <c r="N31" i="2"/>
  <c r="M31" i="2"/>
  <c r="L31" i="2"/>
  <c r="I31" i="2"/>
  <c r="G31" i="2"/>
  <c r="H31" i="2" s="1"/>
  <c r="E31" i="2"/>
  <c r="F31" i="2" s="1"/>
  <c r="D31" i="2"/>
  <c r="C31" i="2"/>
  <c r="B31" i="2"/>
  <c r="O30" i="2"/>
  <c r="N30" i="2"/>
  <c r="M30" i="2"/>
  <c r="L30" i="2"/>
  <c r="I30" i="2"/>
  <c r="J30" i="2" s="1"/>
  <c r="G30" i="2"/>
  <c r="H30" i="2" s="1"/>
  <c r="E30" i="2"/>
  <c r="F30" i="2" s="1"/>
  <c r="C30" i="2"/>
  <c r="D30" i="2" s="1"/>
  <c r="B30" i="2"/>
  <c r="O29" i="2"/>
  <c r="J29" i="2" s="1"/>
  <c r="N29" i="2"/>
  <c r="M29" i="2"/>
  <c r="L29" i="2"/>
  <c r="I29" i="2"/>
  <c r="G29" i="2"/>
  <c r="H29" i="2" s="1"/>
  <c r="F29" i="2"/>
  <c r="E29" i="2"/>
  <c r="D29" i="2"/>
  <c r="C29" i="2"/>
  <c r="B29" i="2"/>
  <c r="O8" i="2"/>
  <c r="N8" i="2"/>
  <c r="N6" i="2" s="1"/>
  <c r="H6" i="2" s="1"/>
  <c r="M8" i="2"/>
  <c r="L8" i="2"/>
  <c r="D8" i="2" s="1"/>
  <c r="I8" i="2"/>
  <c r="J8" i="2" s="1"/>
  <c r="G8" i="2"/>
  <c r="H8" i="2" s="1"/>
  <c r="E8" i="2"/>
  <c r="E6" i="2" s="1"/>
  <c r="C8" i="2"/>
  <c r="B8" i="2"/>
  <c r="O7" i="2"/>
  <c r="O6" i="2" s="1"/>
  <c r="J6" i="2" s="1"/>
  <c r="N7" i="2"/>
  <c r="M7" i="2"/>
  <c r="L7" i="2"/>
  <c r="D7" i="2" s="1"/>
  <c r="I7" i="2"/>
  <c r="H7" i="2"/>
  <c r="G7" i="2"/>
  <c r="F7" i="2"/>
  <c r="E7" i="2"/>
  <c r="C7" i="2"/>
  <c r="B7" i="2"/>
  <c r="B6" i="2" s="1"/>
  <c r="M6" i="2"/>
  <c r="L6" i="2"/>
  <c r="D6" i="2" s="1"/>
  <c r="I6" i="2"/>
  <c r="G6" i="2"/>
  <c r="C6" i="2"/>
  <c r="N34" i="1"/>
  <c r="M34" i="1"/>
  <c r="L34" i="1"/>
  <c r="K34" i="1"/>
  <c r="J34" i="1"/>
  <c r="I34" i="1"/>
  <c r="H34" i="1"/>
  <c r="G34" i="1"/>
  <c r="F34" i="1"/>
  <c r="E34" i="1"/>
  <c r="D34" i="1"/>
  <c r="C34" i="1"/>
  <c r="B34" i="1"/>
  <c r="N33" i="1"/>
  <c r="M33" i="1"/>
  <c r="L33" i="1"/>
  <c r="K33" i="1"/>
  <c r="J33" i="1"/>
  <c r="I33" i="1"/>
  <c r="H33" i="1"/>
  <c r="G33" i="1"/>
  <c r="F33" i="1"/>
  <c r="E33" i="1"/>
  <c r="D33" i="1"/>
  <c r="C33" i="1"/>
  <c r="B33" i="1"/>
  <c r="N32" i="1"/>
  <c r="M32" i="1"/>
  <c r="L32" i="1"/>
  <c r="K32" i="1"/>
  <c r="J32" i="1"/>
  <c r="I32" i="1"/>
  <c r="H32" i="1"/>
  <c r="G32" i="1"/>
  <c r="F32" i="1"/>
  <c r="E32" i="1"/>
  <c r="D32" i="1"/>
  <c r="C32" i="1"/>
  <c r="B32" i="1"/>
  <c r="N31" i="1"/>
  <c r="M31" i="1"/>
  <c r="L31" i="1"/>
  <c r="K31" i="1"/>
  <c r="J31" i="1"/>
  <c r="I31" i="1"/>
  <c r="H31" i="1"/>
  <c r="G31" i="1"/>
  <c r="F31" i="1"/>
  <c r="E31" i="1"/>
  <c r="D31" i="1"/>
  <c r="C31" i="1"/>
  <c r="B31" i="1"/>
  <c r="N30" i="1"/>
  <c r="M30" i="1"/>
  <c r="L30" i="1"/>
  <c r="K30" i="1"/>
  <c r="J30" i="1"/>
  <c r="I30" i="1"/>
  <c r="H30" i="1"/>
  <c r="G30" i="1"/>
  <c r="F30" i="1"/>
  <c r="E30" i="1"/>
  <c r="D30" i="1"/>
  <c r="C30" i="1"/>
  <c r="B30" i="1"/>
  <c r="N29" i="1"/>
  <c r="M29" i="1"/>
  <c r="L29" i="1"/>
  <c r="K29" i="1"/>
  <c r="J29" i="1"/>
  <c r="I29" i="1"/>
  <c r="H29" i="1"/>
  <c r="G29" i="1"/>
  <c r="F29" i="1"/>
  <c r="E29" i="1"/>
  <c r="D29" i="1"/>
  <c r="C29" i="1"/>
  <c r="B29" i="1"/>
  <c r="N8" i="1"/>
  <c r="M8" i="1"/>
  <c r="L8" i="1"/>
  <c r="K8" i="1"/>
  <c r="J8" i="1"/>
  <c r="I8" i="1"/>
  <c r="H8" i="1"/>
  <c r="G8" i="1"/>
  <c r="F8" i="1"/>
  <c r="E8" i="1"/>
  <c r="D8" i="1"/>
  <c r="C8" i="1"/>
  <c r="B8" i="1"/>
  <c r="N7" i="1"/>
  <c r="M7" i="1"/>
  <c r="L7" i="1"/>
  <c r="K7" i="1"/>
  <c r="J7" i="1"/>
  <c r="I7" i="1"/>
  <c r="H7" i="1"/>
  <c r="G7" i="1"/>
  <c r="F7" i="1"/>
  <c r="E7" i="1"/>
  <c r="D7" i="1"/>
  <c r="C7" i="1"/>
  <c r="B7" i="1"/>
  <c r="F6" i="2" l="1"/>
  <c r="F8" i="2"/>
  <c r="J7" i="2"/>
</calcChain>
</file>

<file path=xl/sharedStrings.xml><?xml version="1.0" encoding="utf-8"?>
<sst xmlns="http://schemas.openxmlformats.org/spreadsheetml/2006/main" count="143" uniqueCount="61">
  <si>
    <t>第２６表　婚姻件数、月別-市町別</t>
    <rPh sb="0" eb="1">
      <t>ダイ</t>
    </rPh>
    <rPh sb="3" eb="4">
      <t>ヒョウ</t>
    </rPh>
    <rPh sb="5" eb="7">
      <t>コンイン</t>
    </rPh>
    <rPh sb="7" eb="9">
      <t>ケンスウ</t>
    </rPh>
    <rPh sb="10" eb="12">
      <t>ツキベツ</t>
    </rPh>
    <rPh sb="13" eb="15">
      <t>シチョウ</t>
    </rPh>
    <rPh sb="15" eb="16">
      <t>ベツ</t>
    </rPh>
    <phoneticPr fontId="4"/>
  </si>
  <si>
    <t>令和２年</t>
    <rPh sb="0" eb="2">
      <t>レイワ</t>
    </rPh>
    <rPh sb="3" eb="4">
      <t>ネン</t>
    </rPh>
    <phoneticPr fontId="4"/>
  </si>
  <si>
    <t>市町</t>
    <rPh sb="0" eb="2">
      <t>シチョウ</t>
    </rPh>
    <phoneticPr fontId="4"/>
  </si>
  <si>
    <t>総数</t>
    <rPh sb="0" eb="2">
      <t>ソウスウ</t>
    </rPh>
    <phoneticPr fontId="4"/>
  </si>
  <si>
    <t>1月</t>
    <rPh sb="1" eb="2">
      <t>ガツ</t>
    </rPh>
    <phoneticPr fontId="4"/>
  </si>
  <si>
    <t>2月</t>
  </si>
  <si>
    <t>3月</t>
  </si>
  <si>
    <t>4月</t>
  </si>
  <si>
    <t>5月</t>
  </si>
  <si>
    <t>6月</t>
  </si>
  <si>
    <t>7月</t>
  </si>
  <si>
    <t>8月</t>
  </si>
  <si>
    <t>9月</t>
  </si>
  <si>
    <t>10月</t>
  </si>
  <si>
    <t>11月</t>
  </si>
  <si>
    <t>12月</t>
  </si>
  <si>
    <t>総数</t>
  </si>
  <si>
    <t>市計</t>
  </si>
  <si>
    <t>郡計</t>
  </si>
  <si>
    <t>松山市</t>
  </si>
  <si>
    <t>今治市</t>
  </si>
  <si>
    <t>宇和島市</t>
  </si>
  <si>
    <t>八幡浜市</t>
  </si>
  <si>
    <t>新居浜市</t>
  </si>
  <si>
    <t>西条市</t>
  </si>
  <si>
    <t>大洲市</t>
  </si>
  <si>
    <t>伊予市</t>
  </si>
  <si>
    <t>四国中央市</t>
  </si>
  <si>
    <t>西予市</t>
  </si>
  <si>
    <t>東温市</t>
  </si>
  <si>
    <t>上島町</t>
  </si>
  <si>
    <t>久万高原町</t>
  </si>
  <si>
    <t>松前町</t>
  </si>
  <si>
    <t>砥部町</t>
  </si>
  <si>
    <t>内子町</t>
  </si>
  <si>
    <t>伊方町</t>
  </si>
  <si>
    <t>松野町</t>
  </si>
  <si>
    <t>鬼北町</t>
  </si>
  <si>
    <t>愛南町</t>
  </si>
  <si>
    <t>宇摩</t>
  </si>
  <si>
    <t>新居浜西条</t>
  </si>
  <si>
    <t>今治</t>
  </si>
  <si>
    <t>松山</t>
  </si>
  <si>
    <t>八幡浜大洲</t>
  </si>
  <si>
    <t>宇和島</t>
  </si>
  <si>
    <t>第２７表　婚姻件数、平均年齢・夫婦の初婚・再婚別－市町別</t>
    <rPh sb="0" eb="1">
      <t>ダイ</t>
    </rPh>
    <rPh sb="3" eb="4">
      <t>ヒョウ</t>
    </rPh>
    <rPh sb="5" eb="7">
      <t>コンイン</t>
    </rPh>
    <rPh sb="7" eb="9">
      <t>ケンスウ</t>
    </rPh>
    <rPh sb="15" eb="17">
      <t>フウフ</t>
    </rPh>
    <rPh sb="18" eb="20">
      <t>ショコン</t>
    </rPh>
    <rPh sb="21" eb="23">
      <t>サイコン</t>
    </rPh>
    <rPh sb="23" eb="24">
      <t>ベツ</t>
    </rPh>
    <rPh sb="25" eb="27">
      <t>シチョウ</t>
    </rPh>
    <rPh sb="27" eb="28">
      <t>ベツ</t>
    </rPh>
    <phoneticPr fontId="4"/>
  </si>
  <si>
    <t>夫初婚</t>
    <rPh sb="0" eb="1">
      <t>オット</t>
    </rPh>
    <rPh sb="1" eb="3">
      <t>ショコン</t>
    </rPh>
    <phoneticPr fontId="4"/>
  </si>
  <si>
    <t>夫再婚</t>
    <rPh sb="0" eb="1">
      <t>オット</t>
    </rPh>
    <rPh sb="1" eb="3">
      <t>サイコン</t>
    </rPh>
    <phoneticPr fontId="4"/>
  </si>
  <si>
    <t>妻初婚</t>
    <rPh sb="0" eb="1">
      <t>ツマ</t>
    </rPh>
    <rPh sb="1" eb="3">
      <t>ショコン</t>
    </rPh>
    <phoneticPr fontId="4"/>
  </si>
  <si>
    <t>妻再婚</t>
    <rPh sb="0" eb="1">
      <t>ツマ</t>
    </rPh>
    <rPh sb="1" eb="3">
      <t>サイコン</t>
    </rPh>
    <phoneticPr fontId="4"/>
  </si>
  <si>
    <t>総月齢</t>
    <rPh sb="0" eb="1">
      <t>ソウ</t>
    </rPh>
    <rPh sb="1" eb="2">
      <t>ツキ</t>
    </rPh>
    <rPh sb="2" eb="3">
      <t>ネンレイ</t>
    </rPh>
    <phoneticPr fontId="4"/>
  </si>
  <si>
    <t>件数</t>
    <rPh sb="0" eb="2">
      <t>ケンスウ</t>
    </rPh>
    <phoneticPr fontId="4"/>
  </si>
  <si>
    <t>年齢</t>
    <rPh sb="0" eb="2">
      <t>ネンレイ</t>
    </rPh>
    <phoneticPr fontId="4"/>
  </si>
  <si>
    <t>夫初婚</t>
  </si>
  <si>
    <t>夫再婚</t>
  </si>
  <si>
    <t>妻初婚</t>
  </si>
  <si>
    <t>妻再婚</t>
  </si>
  <si>
    <t>注１）　同居を始めたときの月年齢の合計を件数で割り、年になおしたもの。</t>
    <rPh sb="0" eb="1">
      <t>チュウ</t>
    </rPh>
    <rPh sb="4" eb="6">
      <t>ドウキョ</t>
    </rPh>
    <rPh sb="7" eb="8">
      <t>ハジ</t>
    </rPh>
    <rPh sb="13" eb="14">
      <t>ゲツ</t>
    </rPh>
    <rPh sb="14" eb="16">
      <t>ネンレイ</t>
    </rPh>
    <rPh sb="17" eb="19">
      <t>ゴウケイ</t>
    </rPh>
    <rPh sb="20" eb="22">
      <t>ケンスウ</t>
    </rPh>
    <rPh sb="23" eb="24">
      <t>ワ</t>
    </rPh>
    <rPh sb="26" eb="27">
      <t>トシ</t>
    </rPh>
    <phoneticPr fontId="4"/>
  </si>
  <si>
    <t xml:space="preserve">  ２）　※は厚生労働省公表値と一致させるため、結婚式をあげたときと同居を始めたときのうち早いほうの年齢である。</t>
    <rPh sb="7" eb="9">
      <t>コウセイ</t>
    </rPh>
    <rPh sb="9" eb="12">
      <t>ロウドウショウ</t>
    </rPh>
    <rPh sb="12" eb="14">
      <t>コウヒョウ</t>
    </rPh>
    <rPh sb="14" eb="15">
      <t>チ</t>
    </rPh>
    <rPh sb="16" eb="18">
      <t>イッチ</t>
    </rPh>
    <rPh sb="24" eb="27">
      <t>ケッコンシキ</t>
    </rPh>
    <rPh sb="34" eb="36">
      <t>ドウキョ</t>
    </rPh>
    <rPh sb="37" eb="38">
      <t>ハジ</t>
    </rPh>
    <rPh sb="45" eb="46">
      <t>ハヤ</t>
    </rPh>
    <rPh sb="50" eb="52">
      <t>ネンレイ</t>
    </rPh>
    <phoneticPr fontId="4"/>
  </si>
  <si>
    <t>第２８表　離婚件数､月別-市町別</t>
    <rPh sb="0" eb="1">
      <t>ダイ</t>
    </rPh>
    <rPh sb="3" eb="4">
      <t>ヒョウ</t>
    </rPh>
    <rPh sb="5" eb="7">
      <t>リコン</t>
    </rPh>
    <rPh sb="7" eb="9">
      <t>ケンスウ</t>
    </rPh>
    <rPh sb="10" eb="12">
      <t>ツキベツ</t>
    </rPh>
    <rPh sb="13" eb="15">
      <t>シチョウ</t>
    </rPh>
    <rPh sb="15" eb="16">
      <t>ベツ</t>
    </rPh>
    <phoneticPr fontId="4"/>
  </si>
  <si>
    <t>注）　届出票提出月で集計</t>
    <rPh sb="0" eb="1">
      <t>チュウ</t>
    </rPh>
    <rPh sb="3" eb="5">
      <t>トドケデ</t>
    </rPh>
    <rPh sb="5" eb="6">
      <t>ヒョウ</t>
    </rPh>
    <rPh sb="6" eb="8">
      <t>テイシュツ</t>
    </rPh>
    <rPh sb="8" eb="9">
      <t>ツキ</t>
    </rPh>
    <rPh sb="10" eb="12">
      <t>シュウケイ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</si>
</sst>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 #,##0_ ;_ * &quot;△&quot;#,##0_ ;_ * &quot;-&quot;_ ;_ @_ "/>
    <numFmt numFmtId="177" formatCode="_ * #,##0_ ;_ * &quot;△&quot;?,##0_ ;_ * &quot;-&quot;_ ;_ @_ "/>
    <numFmt numFmtId="178" formatCode="0;[Red]0"/>
    <numFmt numFmtId="179" formatCode="0.0_);[Red]\(0.0\)"/>
    <numFmt numFmtId="180" formatCode="_ * #,##0.#_ ;_ * &quot;△&quot;?,##0.#_ ;_ * &quot;-&quot;_ ;_ @_ "/>
    <numFmt numFmtId="181" formatCode="#,##0;[Red]#,##0"/>
  </numFmts>
  <fonts count="9">
    <font>
      <sz val="11"/>
      <name val="ＭＳ Ｐゴシック"/>
      <family val="3"/>
    </font>
    <font>
      <sz val="11"/>
      <name val="明朝"/>
      <family val="3"/>
    </font>
    <font>
      <sz val="6"/>
      <name val="ＭＳ Ｐゴシック"/>
      <family val="2"/>
      <charset val="128"/>
    </font>
    <font>
      <sz val="17"/>
      <name val="HG創英角ｺﾞｼｯｸUB"/>
      <family val="3"/>
    </font>
    <font>
      <sz val="6"/>
      <name val="明朝"/>
      <family val="3"/>
    </font>
    <font>
      <sz val="18"/>
      <name val="HGP創英角ｺﾞｼｯｸUB"/>
      <family val="3"/>
    </font>
    <font>
      <sz val="11"/>
      <name val="HG丸ｺﾞｼｯｸM-PRO"/>
      <family val="3"/>
    </font>
    <font>
      <sz val="11"/>
      <name val="ＭＳ ＰＲゴシック"/>
      <family val="3"/>
    </font>
    <font>
      <sz val="6"/>
      <name val="ＭＳ Ｐゴシック"/>
      <family val="3"/>
      <charset val="128"/>
    </font>
  </fonts>
  <fills count="3">
    <fill>
      <patternFill patternType="none"/>
    </fill>
    <fill>
      <patternFill patternType="gray125"/>
    </fill>
    <fill>
      <patternFill patternType="solid">
        <fgColor indexed="27"/>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56">
    <xf numFmtId="0" fontId="0" fillId="0" borderId="0" xfId="0"/>
    <xf numFmtId="0" fontId="1" fillId="0" borderId="0" xfId="1"/>
    <xf numFmtId="49" fontId="3" fillId="0" borderId="0" xfId="1" applyNumberFormat="1" applyFont="1" applyAlignment="1">
      <alignment horizontal="left" vertical="center"/>
    </xf>
    <xf numFmtId="0" fontId="5" fillId="0" borderId="0" xfId="1" applyFont="1" applyAlignment="1">
      <alignment horizontal="left"/>
    </xf>
    <xf numFmtId="49" fontId="6" fillId="0" borderId="1" xfId="1" applyNumberFormat="1" applyFont="1" applyBorder="1" applyAlignment="1">
      <alignment horizontal="right" vertical="center"/>
    </xf>
    <xf numFmtId="49" fontId="6" fillId="0" borderId="2" xfId="1" applyNumberFormat="1" applyFont="1" applyBorder="1" applyAlignment="1">
      <alignment horizontal="center" vertical="center"/>
    </xf>
    <xf numFmtId="49" fontId="6" fillId="0" borderId="3" xfId="1" applyNumberFormat="1" applyFont="1" applyBorder="1" applyAlignment="1">
      <alignment horizontal="center" vertical="center"/>
    </xf>
    <xf numFmtId="49" fontId="6" fillId="0" borderId="3" xfId="1" applyNumberFormat="1" applyFont="1" applyBorder="1" applyAlignment="1">
      <alignment horizontal="center" vertical="center" wrapText="1"/>
    </xf>
    <xf numFmtId="0" fontId="6" fillId="0" borderId="0" xfId="1" applyFont="1" applyAlignment="1">
      <alignment horizontal="center" vertical="center"/>
    </xf>
    <xf numFmtId="49" fontId="6" fillId="0" borderId="4" xfId="1" applyNumberFormat="1" applyFont="1" applyBorder="1" applyAlignment="1">
      <alignment horizontal="center" vertical="center"/>
    </xf>
    <xf numFmtId="176" fontId="7" fillId="0" borderId="4" xfId="1" applyNumberFormat="1" applyFont="1" applyBorder="1" applyAlignment="1">
      <alignment horizontal="right" vertical="center" shrinkToFit="1"/>
    </xf>
    <xf numFmtId="176" fontId="7" fillId="0" borderId="5" xfId="1" applyNumberFormat="1" applyFont="1" applyBorder="1" applyAlignment="1">
      <alignment horizontal="right" vertical="center" shrinkToFit="1"/>
    </xf>
    <xf numFmtId="176" fontId="7" fillId="0" borderId="6" xfId="1" applyNumberFormat="1" applyFont="1" applyBorder="1" applyAlignment="1">
      <alignment horizontal="right" vertical="center" shrinkToFit="1"/>
    </xf>
    <xf numFmtId="177" fontId="1" fillId="0" borderId="0" xfId="1" applyNumberFormat="1" applyBorder="1"/>
    <xf numFmtId="49" fontId="6" fillId="0" borderId="7" xfId="1" applyNumberFormat="1" applyFont="1" applyBorder="1" applyAlignment="1">
      <alignment horizontal="center" vertical="center"/>
    </xf>
    <xf numFmtId="176" fontId="7" fillId="0" borderId="7" xfId="1" applyNumberFormat="1" applyFont="1" applyBorder="1" applyAlignment="1">
      <alignment horizontal="right" vertical="center" shrinkToFit="1"/>
    </xf>
    <xf numFmtId="176" fontId="7" fillId="0" borderId="0" xfId="1" applyNumberFormat="1" applyFont="1" applyBorder="1" applyAlignment="1">
      <alignment horizontal="right" vertical="center" shrinkToFit="1"/>
    </xf>
    <xf numFmtId="176" fontId="7" fillId="0" borderId="8" xfId="1" applyNumberFormat="1" applyFont="1" applyBorder="1" applyAlignment="1">
      <alignment horizontal="right" vertical="center" shrinkToFit="1"/>
    </xf>
    <xf numFmtId="49" fontId="6" fillId="0" borderId="9" xfId="1" applyNumberFormat="1" applyFont="1" applyBorder="1" applyAlignment="1">
      <alignment horizontal="center" vertical="center"/>
    </xf>
    <xf numFmtId="176" fontId="7" fillId="0" borderId="9" xfId="1" applyNumberFormat="1" applyFont="1" applyBorder="1" applyAlignment="1">
      <alignment horizontal="right" vertical="center" shrinkToFit="1"/>
    </xf>
    <xf numFmtId="176" fontId="7" fillId="0" borderId="1" xfId="1" applyNumberFormat="1" applyFont="1" applyBorder="1" applyAlignment="1">
      <alignment horizontal="right" vertical="center" shrinkToFit="1"/>
    </xf>
    <xf numFmtId="176" fontId="7" fillId="0" borderId="10" xfId="1" applyNumberFormat="1" applyFont="1" applyBorder="1" applyAlignment="1">
      <alignment horizontal="right" vertical="center" shrinkToFit="1"/>
    </xf>
    <xf numFmtId="176" fontId="7" fillId="0" borderId="2" xfId="1" applyNumberFormat="1" applyFont="1" applyBorder="1" applyAlignment="1">
      <alignment horizontal="right" vertical="center" shrinkToFit="1"/>
    </xf>
    <xf numFmtId="176" fontId="7" fillId="0" borderId="11" xfId="1" applyNumberFormat="1" applyFont="1" applyBorder="1" applyAlignment="1">
      <alignment horizontal="right" vertical="center" shrinkToFit="1"/>
    </xf>
    <xf numFmtId="176" fontId="7" fillId="0" borderId="12" xfId="1" applyNumberFormat="1" applyFont="1" applyBorder="1" applyAlignment="1">
      <alignment horizontal="right" vertical="center" shrinkToFit="1"/>
    </xf>
    <xf numFmtId="49" fontId="6" fillId="0" borderId="13" xfId="1" applyNumberFormat="1" applyFont="1" applyBorder="1" applyAlignment="1">
      <alignment horizontal="center" vertical="center"/>
    </xf>
    <xf numFmtId="49" fontId="6" fillId="0" borderId="14" xfId="1" applyNumberFormat="1" applyFont="1" applyBorder="1" applyAlignment="1">
      <alignment horizontal="center" vertical="center"/>
    </xf>
    <xf numFmtId="176" fontId="7" fillId="0" borderId="15" xfId="1" applyNumberFormat="1" applyFont="1" applyBorder="1" applyAlignment="1">
      <alignment horizontal="right" vertical="center" shrinkToFit="1"/>
    </xf>
    <xf numFmtId="176" fontId="7" fillId="0" borderId="16" xfId="1" applyNumberFormat="1" applyFont="1" applyBorder="1" applyAlignment="1">
      <alignment horizontal="right" vertical="center" shrinkToFit="1"/>
    </xf>
    <xf numFmtId="176" fontId="7" fillId="0" borderId="17" xfId="1" applyNumberFormat="1" applyFont="1" applyBorder="1" applyAlignment="1">
      <alignment horizontal="right" vertical="center" shrinkToFit="1"/>
    </xf>
    <xf numFmtId="49" fontId="6" fillId="0" borderId="18" xfId="1" applyNumberFormat="1" applyFont="1" applyBorder="1" applyAlignment="1">
      <alignment horizontal="center" vertical="center"/>
    </xf>
    <xf numFmtId="178" fontId="1" fillId="0" borderId="0" xfId="1" applyNumberFormat="1" applyAlignment="1">
      <alignment horizontal="right" vertical="center"/>
    </xf>
    <xf numFmtId="49" fontId="6" fillId="0" borderId="19" xfId="1" applyNumberFormat="1" applyFont="1" applyBorder="1" applyAlignment="1">
      <alignment horizontal="center" vertical="center"/>
    </xf>
    <xf numFmtId="49" fontId="6" fillId="0" borderId="2" xfId="1" applyNumberFormat="1" applyFont="1" applyBorder="1" applyAlignment="1">
      <alignment horizontal="center" vertical="center" wrapText="1"/>
    </xf>
    <xf numFmtId="49" fontId="6" fillId="0" borderId="12" xfId="1" applyNumberFormat="1" applyFont="1" applyBorder="1" applyAlignment="1">
      <alignment horizontal="center" vertical="center" wrapText="1"/>
    </xf>
    <xf numFmtId="178" fontId="6" fillId="0" borderId="0" xfId="1" applyNumberFormat="1" applyFont="1" applyAlignment="1">
      <alignment horizontal="center" vertical="center"/>
    </xf>
    <xf numFmtId="49" fontId="6" fillId="0" borderId="18" xfId="1" applyNumberFormat="1" applyFont="1" applyBorder="1" applyAlignment="1">
      <alignment horizontal="center" vertical="center"/>
    </xf>
    <xf numFmtId="178" fontId="6" fillId="0" borderId="0" xfId="1" applyNumberFormat="1" applyFont="1" applyAlignment="1">
      <alignment horizontal="center" vertical="center"/>
    </xf>
    <xf numFmtId="178" fontId="1" fillId="0" borderId="0" xfId="1" applyNumberFormat="1" applyAlignment="1">
      <alignment horizontal="center" vertical="center"/>
    </xf>
    <xf numFmtId="179" fontId="7" fillId="0" borderId="5" xfId="1" applyNumberFormat="1" applyFont="1" applyBorder="1" applyAlignment="1">
      <alignment horizontal="right" vertical="center" shrinkToFit="1"/>
    </xf>
    <xf numFmtId="179" fontId="7" fillId="0" borderId="6" xfId="1" applyNumberFormat="1" applyFont="1" applyBorder="1" applyAlignment="1">
      <alignment horizontal="right" vertical="center" shrinkToFit="1"/>
    </xf>
    <xf numFmtId="180" fontId="1" fillId="0" borderId="0" xfId="1" applyNumberFormat="1" applyBorder="1"/>
    <xf numFmtId="181" fontId="7" fillId="0" borderId="0" xfId="1" applyNumberFormat="1" applyFont="1" applyBorder="1" applyAlignment="1">
      <alignment horizontal="right" vertical="center" shrinkToFit="1"/>
    </xf>
    <xf numFmtId="179" fontId="7" fillId="0" borderId="0" xfId="1" applyNumberFormat="1" applyFont="1" applyBorder="1" applyAlignment="1">
      <alignment horizontal="right" vertical="center" shrinkToFit="1"/>
    </xf>
    <xf numFmtId="179" fontId="7" fillId="0" borderId="8" xfId="1" applyNumberFormat="1" applyFont="1" applyBorder="1" applyAlignment="1">
      <alignment horizontal="right" vertical="center" shrinkToFit="1"/>
    </xf>
    <xf numFmtId="179" fontId="7" fillId="0" borderId="1" xfId="1" applyNumberFormat="1" applyFont="1" applyBorder="1" applyAlignment="1">
      <alignment horizontal="right" vertical="center" shrinkToFit="1"/>
    </xf>
    <xf numFmtId="179" fontId="7" fillId="0" borderId="10" xfId="1" applyNumberFormat="1" applyFont="1" applyBorder="1" applyAlignment="1">
      <alignment horizontal="right" vertical="center" shrinkToFit="1"/>
    </xf>
    <xf numFmtId="181" fontId="1" fillId="0" borderId="0" xfId="1" applyNumberFormat="1" applyBorder="1" applyAlignment="1">
      <alignment horizontal="right" vertical="center"/>
    </xf>
    <xf numFmtId="0" fontId="0" fillId="2" borderId="0" xfId="0" applyFill="1" applyAlignment="1"/>
    <xf numFmtId="179" fontId="7" fillId="0" borderId="11" xfId="1" applyNumberFormat="1" applyFont="1" applyBorder="1" applyAlignment="1">
      <alignment horizontal="right" vertical="center" shrinkToFit="1"/>
    </xf>
    <xf numFmtId="179" fontId="7" fillId="0" borderId="12" xfId="1" applyNumberFormat="1" applyFont="1" applyBorder="1" applyAlignment="1">
      <alignment horizontal="right" vertical="center" shrinkToFit="1"/>
    </xf>
    <xf numFmtId="179" fontId="7" fillId="0" borderId="16" xfId="1" applyNumberFormat="1" applyFont="1" applyBorder="1" applyAlignment="1">
      <alignment horizontal="right" vertical="center" shrinkToFit="1"/>
    </xf>
    <xf numFmtId="179" fontId="7" fillId="0" borderId="17" xfId="1" applyNumberFormat="1" applyFont="1" applyBorder="1" applyAlignment="1">
      <alignment horizontal="right" vertical="center" shrinkToFit="1"/>
    </xf>
    <xf numFmtId="0" fontId="1" fillId="0" borderId="0" xfId="1" applyFont="1"/>
    <xf numFmtId="0" fontId="0" fillId="0" borderId="0" xfId="1" applyFont="1"/>
    <xf numFmtId="49" fontId="6" fillId="0" borderId="19" xfId="1" applyNumberFormat="1" applyFont="1" applyBorder="1" applyAlignment="1">
      <alignment horizontal="center" vertical="center"/>
    </xf>
  </cellXfs>
  <cellStyles count="2">
    <cellStyle name="標準" xfId="0" builtinId="0"/>
    <cellStyle name="標準_Sec.2-2" xfId="1" xr:uid="{2327977B-A7BC-421A-95B0-034906A186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A010B-6615-46CF-8EAC-48350048BE6F}">
  <dimension ref="A1:N34"/>
  <sheetViews>
    <sheetView tabSelected="1" view="pageBreakPreview" topLeftCell="A4" zoomScale="75" zoomScaleNormal="75" zoomScaleSheetLayoutView="75" workbookViewId="0">
      <selection activeCell="A4" sqref="A4"/>
    </sheetView>
  </sheetViews>
  <sheetFormatPr defaultColWidth="8.08984375" defaultRowHeight="14.5"/>
  <cols>
    <col min="1" max="1" width="13.7265625" style="1" customWidth="1"/>
    <col min="2" max="14" width="8.36328125" style="1" customWidth="1"/>
    <col min="15" max="16384" width="8.08984375" style="1"/>
  </cols>
  <sheetData>
    <row r="1" spans="1:14" ht="0.75" hidden="1" customHeight="1"/>
    <row r="2" spans="1:14" ht="2.25" hidden="1" customHeight="1"/>
    <row r="3" spans="1:14" ht="2.25" hidden="1" customHeight="1"/>
    <row r="4" spans="1:14" ht="21.5">
      <c r="A4" s="2" t="s">
        <v>0</v>
      </c>
      <c r="B4" s="3"/>
      <c r="C4" s="3"/>
      <c r="D4" s="3"/>
      <c r="E4" s="3"/>
      <c r="F4" s="3"/>
      <c r="G4" s="3"/>
      <c r="H4" s="3"/>
      <c r="I4" s="3"/>
      <c r="L4" s="4"/>
      <c r="M4" s="4"/>
      <c r="N4" s="4" t="s">
        <v>1</v>
      </c>
    </row>
    <row r="5" spans="1:14" s="8" customFormat="1" ht="40" customHeight="1">
      <c r="A5" s="5" t="s">
        <v>2</v>
      </c>
      <c r="B5" s="6" t="s">
        <v>3</v>
      </c>
      <c r="C5" s="7" t="s">
        <v>4</v>
      </c>
      <c r="D5" s="7" t="s">
        <v>5</v>
      </c>
      <c r="E5" s="7" t="s">
        <v>6</v>
      </c>
      <c r="F5" s="7" t="s">
        <v>7</v>
      </c>
      <c r="G5" s="7" t="s">
        <v>8</v>
      </c>
      <c r="H5" s="7" t="s">
        <v>9</v>
      </c>
      <c r="I5" s="7" t="s">
        <v>10</v>
      </c>
      <c r="J5" s="7" t="s">
        <v>11</v>
      </c>
      <c r="K5" s="7" t="s">
        <v>12</v>
      </c>
      <c r="L5" s="7" t="s">
        <v>13</v>
      </c>
      <c r="M5" s="7" t="s">
        <v>14</v>
      </c>
      <c r="N5" s="7" t="s">
        <v>15</v>
      </c>
    </row>
    <row r="6" spans="1:14" s="13" customFormat="1" ht="40" customHeight="1">
      <c r="A6" s="9" t="s">
        <v>16</v>
      </c>
      <c r="B6" s="10">
        <v>4903</v>
      </c>
      <c r="C6" s="11">
        <v>316</v>
      </c>
      <c r="D6" s="11">
        <v>645</v>
      </c>
      <c r="E6" s="11">
        <v>383</v>
      </c>
      <c r="F6" s="11">
        <v>405</v>
      </c>
      <c r="G6" s="11">
        <v>314</v>
      </c>
      <c r="H6" s="11">
        <v>480</v>
      </c>
      <c r="I6" s="11">
        <v>328</v>
      </c>
      <c r="J6" s="11">
        <v>405</v>
      </c>
      <c r="K6" s="11">
        <v>290</v>
      </c>
      <c r="L6" s="11">
        <v>346</v>
      </c>
      <c r="M6" s="11">
        <v>602</v>
      </c>
      <c r="N6" s="12">
        <v>389</v>
      </c>
    </row>
    <row r="7" spans="1:14" s="13" customFormat="1" ht="40" customHeight="1">
      <c r="A7" s="14" t="s">
        <v>17</v>
      </c>
      <c r="B7" s="15">
        <f t="shared" ref="B7:N7" si="0">SUM(B9:B19)</f>
        <v>4576</v>
      </c>
      <c r="C7" s="16">
        <f t="shared" si="0"/>
        <v>290</v>
      </c>
      <c r="D7" s="16">
        <f t="shared" si="0"/>
        <v>598</v>
      </c>
      <c r="E7" s="16">
        <f t="shared" si="0"/>
        <v>350</v>
      </c>
      <c r="F7" s="16">
        <f t="shared" si="0"/>
        <v>374</v>
      </c>
      <c r="G7" s="16">
        <f t="shared" si="0"/>
        <v>296</v>
      </c>
      <c r="H7" s="16">
        <f t="shared" si="0"/>
        <v>447</v>
      </c>
      <c r="I7" s="16">
        <f t="shared" si="0"/>
        <v>304</v>
      </c>
      <c r="J7" s="16">
        <f t="shared" si="0"/>
        <v>382</v>
      </c>
      <c r="K7" s="16">
        <f t="shared" si="0"/>
        <v>269</v>
      </c>
      <c r="L7" s="16">
        <f t="shared" si="0"/>
        <v>325</v>
      </c>
      <c r="M7" s="16">
        <f t="shared" si="0"/>
        <v>573</v>
      </c>
      <c r="N7" s="17">
        <f t="shared" si="0"/>
        <v>368</v>
      </c>
    </row>
    <row r="8" spans="1:14" s="13" customFormat="1" ht="40" customHeight="1">
      <c r="A8" s="18" t="s">
        <v>18</v>
      </c>
      <c r="B8" s="19">
        <f t="shared" ref="B8:N8" si="1">SUM(B20:B28)</f>
        <v>327</v>
      </c>
      <c r="C8" s="20">
        <f t="shared" si="1"/>
        <v>26</v>
      </c>
      <c r="D8" s="20">
        <f t="shared" si="1"/>
        <v>47</v>
      </c>
      <c r="E8" s="20">
        <f t="shared" si="1"/>
        <v>33</v>
      </c>
      <c r="F8" s="20">
        <f t="shared" si="1"/>
        <v>31</v>
      </c>
      <c r="G8" s="20">
        <f t="shared" si="1"/>
        <v>18</v>
      </c>
      <c r="H8" s="20">
        <f t="shared" si="1"/>
        <v>33</v>
      </c>
      <c r="I8" s="20">
        <f t="shared" si="1"/>
        <v>24</v>
      </c>
      <c r="J8" s="20">
        <f t="shared" si="1"/>
        <v>23</v>
      </c>
      <c r="K8" s="20">
        <f t="shared" si="1"/>
        <v>21</v>
      </c>
      <c r="L8" s="20">
        <f t="shared" si="1"/>
        <v>21</v>
      </c>
      <c r="M8" s="20">
        <f t="shared" si="1"/>
        <v>29</v>
      </c>
      <c r="N8" s="21">
        <f t="shared" si="1"/>
        <v>21</v>
      </c>
    </row>
    <row r="9" spans="1:14" s="13" customFormat="1" ht="40" customHeight="1">
      <c r="A9" s="14" t="s">
        <v>19</v>
      </c>
      <c r="B9" s="15">
        <v>2183</v>
      </c>
      <c r="C9" s="16">
        <v>141</v>
      </c>
      <c r="D9" s="16">
        <v>300</v>
      </c>
      <c r="E9" s="16">
        <v>160</v>
      </c>
      <c r="F9" s="16">
        <v>158</v>
      </c>
      <c r="G9" s="16">
        <v>123</v>
      </c>
      <c r="H9" s="16">
        <v>214</v>
      </c>
      <c r="I9" s="16">
        <v>140</v>
      </c>
      <c r="J9" s="16">
        <v>204</v>
      </c>
      <c r="K9" s="16">
        <v>126</v>
      </c>
      <c r="L9" s="16">
        <v>160</v>
      </c>
      <c r="M9" s="16">
        <v>284</v>
      </c>
      <c r="N9" s="17">
        <v>173</v>
      </c>
    </row>
    <row r="10" spans="1:14" s="13" customFormat="1" ht="40" customHeight="1">
      <c r="A10" s="14" t="s">
        <v>20</v>
      </c>
      <c r="B10" s="15">
        <v>486</v>
      </c>
      <c r="C10" s="16">
        <v>31</v>
      </c>
      <c r="D10" s="16">
        <v>61</v>
      </c>
      <c r="E10" s="16">
        <v>30</v>
      </c>
      <c r="F10" s="16">
        <v>37</v>
      </c>
      <c r="G10" s="16">
        <v>42</v>
      </c>
      <c r="H10" s="16">
        <v>56</v>
      </c>
      <c r="I10" s="16">
        <v>35</v>
      </c>
      <c r="J10" s="16">
        <v>33</v>
      </c>
      <c r="K10" s="16">
        <v>25</v>
      </c>
      <c r="L10" s="16">
        <v>39</v>
      </c>
      <c r="M10" s="16">
        <v>62</v>
      </c>
      <c r="N10" s="17">
        <v>35</v>
      </c>
    </row>
    <row r="11" spans="1:14" s="13" customFormat="1" ht="40" customHeight="1">
      <c r="A11" s="14" t="s">
        <v>21</v>
      </c>
      <c r="B11" s="15">
        <v>232</v>
      </c>
      <c r="C11" s="16">
        <v>16</v>
      </c>
      <c r="D11" s="16">
        <v>27</v>
      </c>
      <c r="E11" s="16">
        <v>17</v>
      </c>
      <c r="F11" s="16">
        <v>23</v>
      </c>
      <c r="G11" s="16">
        <v>18</v>
      </c>
      <c r="H11" s="16">
        <v>23</v>
      </c>
      <c r="I11" s="16">
        <v>19</v>
      </c>
      <c r="J11" s="16">
        <v>16</v>
      </c>
      <c r="K11" s="16">
        <v>14</v>
      </c>
      <c r="L11" s="16">
        <v>16</v>
      </c>
      <c r="M11" s="16">
        <v>29</v>
      </c>
      <c r="N11" s="17">
        <v>14</v>
      </c>
    </row>
    <row r="12" spans="1:14" s="13" customFormat="1" ht="40" customHeight="1">
      <c r="A12" s="14" t="s">
        <v>22</v>
      </c>
      <c r="B12" s="15">
        <v>87</v>
      </c>
      <c r="C12" s="16">
        <v>6</v>
      </c>
      <c r="D12" s="16">
        <v>15</v>
      </c>
      <c r="E12" s="16">
        <v>2</v>
      </c>
      <c r="F12" s="16">
        <v>10</v>
      </c>
      <c r="G12" s="16">
        <v>6</v>
      </c>
      <c r="H12" s="16">
        <v>11</v>
      </c>
      <c r="I12" s="16">
        <v>8</v>
      </c>
      <c r="J12" s="16">
        <v>9</v>
      </c>
      <c r="K12" s="16">
        <v>3</v>
      </c>
      <c r="L12" s="16">
        <v>6</v>
      </c>
      <c r="M12" s="16">
        <v>5</v>
      </c>
      <c r="N12" s="17">
        <v>6</v>
      </c>
    </row>
    <row r="13" spans="1:14" s="13" customFormat="1" ht="40" customHeight="1">
      <c r="A13" s="14" t="s">
        <v>23</v>
      </c>
      <c r="B13" s="15">
        <v>494</v>
      </c>
      <c r="C13" s="16">
        <v>39</v>
      </c>
      <c r="D13" s="16">
        <v>48</v>
      </c>
      <c r="E13" s="16">
        <v>46</v>
      </c>
      <c r="F13" s="16">
        <v>36</v>
      </c>
      <c r="G13" s="16">
        <v>33</v>
      </c>
      <c r="H13" s="16">
        <v>45</v>
      </c>
      <c r="I13" s="16">
        <v>39</v>
      </c>
      <c r="J13" s="16">
        <v>41</v>
      </c>
      <c r="K13" s="16">
        <v>35</v>
      </c>
      <c r="L13" s="16">
        <v>31</v>
      </c>
      <c r="M13" s="16">
        <v>58</v>
      </c>
      <c r="N13" s="17">
        <v>43</v>
      </c>
    </row>
    <row r="14" spans="1:14" s="13" customFormat="1" ht="40" customHeight="1">
      <c r="A14" s="14" t="s">
        <v>24</v>
      </c>
      <c r="B14" s="15">
        <v>387</v>
      </c>
      <c r="C14" s="16">
        <v>23</v>
      </c>
      <c r="D14" s="16">
        <v>51</v>
      </c>
      <c r="E14" s="16">
        <v>29</v>
      </c>
      <c r="F14" s="16">
        <v>43</v>
      </c>
      <c r="G14" s="16">
        <v>25</v>
      </c>
      <c r="H14" s="16">
        <v>29</v>
      </c>
      <c r="I14" s="16">
        <v>22</v>
      </c>
      <c r="J14" s="16">
        <v>32</v>
      </c>
      <c r="K14" s="16">
        <v>25</v>
      </c>
      <c r="L14" s="16">
        <v>23</v>
      </c>
      <c r="M14" s="16">
        <v>60</v>
      </c>
      <c r="N14" s="17">
        <v>25</v>
      </c>
    </row>
    <row r="15" spans="1:14" s="13" customFormat="1" ht="40" customHeight="1">
      <c r="A15" s="14" t="s">
        <v>25</v>
      </c>
      <c r="B15" s="15">
        <v>141</v>
      </c>
      <c r="C15" s="16">
        <v>7</v>
      </c>
      <c r="D15" s="16">
        <v>24</v>
      </c>
      <c r="E15" s="16">
        <v>10</v>
      </c>
      <c r="F15" s="16">
        <v>10</v>
      </c>
      <c r="G15" s="16">
        <v>11</v>
      </c>
      <c r="H15" s="16">
        <v>15</v>
      </c>
      <c r="I15" s="16">
        <v>6</v>
      </c>
      <c r="J15" s="16">
        <v>15</v>
      </c>
      <c r="K15" s="16">
        <v>10</v>
      </c>
      <c r="L15" s="16">
        <v>10</v>
      </c>
      <c r="M15" s="16">
        <v>9</v>
      </c>
      <c r="N15" s="17">
        <v>14</v>
      </c>
    </row>
    <row r="16" spans="1:14" s="13" customFormat="1" ht="40" customHeight="1">
      <c r="A16" s="14" t="s">
        <v>26</v>
      </c>
      <c r="B16" s="15">
        <v>95</v>
      </c>
      <c r="C16" s="16">
        <v>2</v>
      </c>
      <c r="D16" s="16">
        <v>9</v>
      </c>
      <c r="E16" s="16">
        <v>11</v>
      </c>
      <c r="F16" s="16">
        <v>12</v>
      </c>
      <c r="G16" s="16">
        <v>7</v>
      </c>
      <c r="H16" s="16">
        <v>10</v>
      </c>
      <c r="I16" s="16">
        <v>7</v>
      </c>
      <c r="J16" s="16">
        <v>7</v>
      </c>
      <c r="K16" s="16">
        <v>5</v>
      </c>
      <c r="L16" s="16">
        <v>7</v>
      </c>
      <c r="M16" s="16">
        <v>8</v>
      </c>
      <c r="N16" s="17">
        <v>10</v>
      </c>
    </row>
    <row r="17" spans="1:14" s="13" customFormat="1" ht="40" customHeight="1">
      <c r="A17" s="14" t="s">
        <v>27</v>
      </c>
      <c r="B17" s="15">
        <v>300</v>
      </c>
      <c r="C17" s="16">
        <v>19</v>
      </c>
      <c r="D17" s="16">
        <v>33</v>
      </c>
      <c r="E17" s="16">
        <v>34</v>
      </c>
      <c r="F17" s="16">
        <v>28</v>
      </c>
      <c r="G17" s="16">
        <v>19</v>
      </c>
      <c r="H17" s="16">
        <v>33</v>
      </c>
      <c r="I17" s="16">
        <v>21</v>
      </c>
      <c r="J17" s="16">
        <v>13</v>
      </c>
      <c r="K17" s="16">
        <v>16</v>
      </c>
      <c r="L17" s="16">
        <v>19</v>
      </c>
      <c r="M17" s="16">
        <v>37</v>
      </c>
      <c r="N17" s="17">
        <v>28</v>
      </c>
    </row>
    <row r="18" spans="1:14" s="13" customFormat="1" ht="40" customHeight="1">
      <c r="A18" s="14" t="s">
        <v>28</v>
      </c>
      <c r="B18" s="15">
        <v>79</v>
      </c>
      <c r="C18" s="16">
        <v>3</v>
      </c>
      <c r="D18" s="16">
        <v>13</v>
      </c>
      <c r="E18" s="16">
        <v>7</v>
      </c>
      <c r="F18" s="16">
        <v>8</v>
      </c>
      <c r="G18" s="16">
        <v>7</v>
      </c>
      <c r="H18" s="16">
        <v>6</v>
      </c>
      <c r="I18" s="16">
        <v>3</v>
      </c>
      <c r="J18" s="16">
        <v>5</v>
      </c>
      <c r="K18" s="16">
        <v>5</v>
      </c>
      <c r="L18" s="16">
        <v>5</v>
      </c>
      <c r="M18" s="16">
        <v>8</v>
      </c>
      <c r="N18" s="17">
        <v>9</v>
      </c>
    </row>
    <row r="19" spans="1:14" s="13" customFormat="1" ht="40" customHeight="1">
      <c r="A19" s="14" t="s">
        <v>29</v>
      </c>
      <c r="B19" s="15">
        <v>92</v>
      </c>
      <c r="C19" s="16">
        <v>3</v>
      </c>
      <c r="D19" s="16">
        <v>17</v>
      </c>
      <c r="E19" s="16">
        <v>4</v>
      </c>
      <c r="F19" s="16">
        <v>9</v>
      </c>
      <c r="G19" s="16">
        <v>5</v>
      </c>
      <c r="H19" s="16">
        <v>5</v>
      </c>
      <c r="I19" s="16">
        <v>4</v>
      </c>
      <c r="J19" s="16">
        <v>7</v>
      </c>
      <c r="K19" s="16">
        <v>5</v>
      </c>
      <c r="L19" s="16">
        <v>9</v>
      </c>
      <c r="M19" s="16">
        <v>13</v>
      </c>
      <c r="N19" s="17">
        <v>11</v>
      </c>
    </row>
    <row r="20" spans="1:14" s="13" customFormat="1" ht="40" customHeight="1">
      <c r="A20" s="5" t="s">
        <v>30</v>
      </c>
      <c r="B20" s="22">
        <v>14</v>
      </c>
      <c r="C20" s="23">
        <v>5</v>
      </c>
      <c r="D20" s="23">
        <v>0</v>
      </c>
      <c r="E20" s="23">
        <v>4</v>
      </c>
      <c r="F20" s="23">
        <v>1</v>
      </c>
      <c r="G20" s="23">
        <v>0</v>
      </c>
      <c r="H20" s="23">
        <v>0</v>
      </c>
      <c r="I20" s="23">
        <v>0</v>
      </c>
      <c r="J20" s="23">
        <v>1</v>
      </c>
      <c r="K20" s="23">
        <v>1</v>
      </c>
      <c r="L20" s="23">
        <v>0</v>
      </c>
      <c r="M20" s="23">
        <v>1</v>
      </c>
      <c r="N20" s="24">
        <v>1</v>
      </c>
    </row>
    <row r="21" spans="1:14" s="13" customFormat="1" ht="40" customHeight="1">
      <c r="A21" s="6" t="s">
        <v>31</v>
      </c>
      <c r="B21" s="22">
        <v>22</v>
      </c>
      <c r="C21" s="23">
        <v>0</v>
      </c>
      <c r="D21" s="23">
        <v>4</v>
      </c>
      <c r="E21" s="23">
        <v>6</v>
      </c>
      <c r="F21" s="23">
        <v>0</v>
      </c>
      <c r="G21" s="23">
        <v>1</v>
      </c>
      <c r="H21" s="23">
        <v>2</v>
      </c>
      <c r="I21" s="23">
        <v>1</v>
      </c>
      <c r="J21" s="23">
        <v>0</v>
      </c>
      <c r="K21" s="23">
        <v>3</v>
      </c>
      <c r="L21" s="23">
        <v>2</v>
      </c>
      <c r="M21" s="23">
        <v>2</v>
      </c>
      <c r="N21" s="24">
        <v>1</v>
      </c>
    </row>
    <row r="22" spans="1:14" s="13" customFormat="1" ht="40" customHeight="1">
      <c r="A22" s="25" t="s">
        <v>32</v>
      </c>
      <c r="B22" s="15">
        <v>100</v>
      </c>
      <c r="C22" s="16">
        <v>5</v>
      </c>
      <c r="D22" s="16">
        <v>21</v>
      </c>
      <c r="E22" s="16">
        <v>4</v>
      </c>
      <c r="F22" s="16">
        <v>9</v>
      </c>
      <c r="G22" s="16">
        <v>3</v>
      </c>
      <c r="H22" s="16">
        <v>12</v>
      </c>
      <c r="I22" s="16">
        <v>8</v>
      </c>
      <c r="J22" s="16">
        <v>6</v>
      </c>
      <c r="K22" s="16">
        <v>9</v>
      </c>
      <c r="L22" s="16">
        <v>8</v>
      </c>
      <c r="M22" s="16">
        <v>10</v>
      </c>
      <c r="N22" s="17">
        <v>5</v>
      </c>
    </row>
    <row r="23" spans="1:14" s="13" customFormat="1" ht="40" customHeight="1">
      <c r="A23" s="25" t="s">
        <v>33</v>
      </c>
      <c r="B23" s="15">
        <v>53</v>
      </c>
      <c r="C23" s="16">
        <v>5</v>
      </c>
      <c r="D23" s="16">
        <v>7</v>
      </c>
      <c r="E23" s="16">
        <v>7</v>
      </c>
      <c r="F23" s="16">
        <v>3</v>
      </c>
      <c r="G23" s="16">
        <v>2</v>
      </c>
      <c r="H23" s="16">
        <v>7</v>
      </c>
      <c r="I23" s="16">
        <v>7</v>
      </c>
      <c r="J23" s="16">
        <v>3</v>
      </c>
      <c r="K23" s="16">
        <v>3</v>
      </c>
      <c r="L23" s="16">
        <v>3</v>
      </c>
      <c r="M23" s="16">
        <v>2</v>
      </c>
      <c r="N23" s="17">
        <v>4</v>
      </c>
    </row>
    <row r="24" spans="1:14" s="13" customFormat="1" ht="40" customHeight="1">
      <c r="A24" s="6" t="s">
        <v>34</v>
      </c>
      <c r="B24" s="22">
        <v>41</v>
      </c>
      <c r="C24" s="23">
        <v>6</v>
      </c>
      <c r="D24" s="23">
        <v>5</v>
      </c>
      <c r="E24" s="23">
        <v>5</v>
      </c>
      <c r="F24" s="23">
        <v>6</v>
      </c>
      <c r="G24" s="23">
        <v>4</v>
      </c>
      <c r="H24" s="23">
        <v>2</v>
      </c>
      <c r="I24" s="23">
        <v>2</v>
      </c>
      <c r="J24" s="23">
        <v>3</v>
      </c>
      <c r="K24" s="23">
        <v>1</v>
      </c>
      <c r="L24" s="23">
        <v>1</v>
      </c>
      <c r="M24" s="23">
        <v>3</v>
      </c>
      <c r="N24" s="24">
        <v>3</v>
      </c>
    </row>
    <row r="25" spans="1:14" s="13" customFormat="1" ht="40" customHeight="1">
      <c r="A25" s="6" t="s">
        <v>35</v>
      </c>
      <c r="B25" s="22">
        <v>25</v>
      </c>
      <c r="C25" s="23">
        <v>2</v>
      </c>
      <c r="D25" s="23">
        <v>2</v>
      </c>
      <c r="E25" s="23">
        <v>1</v>
      </c>
      <c r="F25" s="23">
        <v>1</v>
      </c>
      <c r="G25" s="23">
        <v>1</v>
      </c>
      <c r="H25" s="23">
        <v>2</v>
      </c>
      <c r="I25" s="23">
        <v>2</v>
      </c>
      <c r="J25" s="23">
        <v>2</v>
      </c>
      <c r="K25" s="23">
        <v>1</v>
      </c>
      <c r="L25" s="23">
        <v>4</v>
      </c>
      <c r="M25" s="23">
        <v>6</v>
      </c>
      <c r="N25" s="24">
        <v>1</v>
      </c>
    </row>
    <row r="26" spans="1:14" s="13" customFormat="1" ht="40" customHeight="1">
      <c r="A26" s="25" t="s">
        <v>36</v>
      </c>
      <c r="B26" s="15">
        <v>2</v>
      </c>
      <c r="C26" s="16">
        <v>0</v>
      </c>
      <c r="D26" s="16">
        <v>0</v>
      </c>
      <c r="E26" s="16">
        <v>0</v>
      </c>
      <c r="F26" s="16">
        <v>0</v>
      </c>
      <c r="G26" s="16">
        <v>1</v>
      </c>
      <c r="H26" s="16">
        <v>0</v>
      </c>
      <c r="I26" s="16">
        <v>0</v>
      </c>
      <c r="J26" s="16">
        <v>0</v>
      </c>
      <c r="K26" s="16">
        <v>0</v>
      </c>
      <c r="L26" s="16">
        <v>0</v>
      </c>
      <c r="M26" s="16">
        <v>0</v>
      </c>
      <c r="N26" s="17">
        <v>1</v>
      </c>
    </row>
    <row r="27" spans="1:14" s="13" customFormat="1" ht="40" customHeight="1">
      <c r="A27" s="25" t="s">
        <v>37</v>
      </c>
      <c r="B27" s="15">
        <v>22</v>
      </c>
      <c r="C27" s="16">
        <v>1</v>
      </c>
      <c r="D27" s="16">
        <v>2</v>
      </c>
      <c r="E27" s="16">
        <v>4</v>
      </c>
      <c r="F27" s="16">
        <v>1</v>
      </c>
      <c r="G27" s="16">
        <v>2</v>
      </c>
      <c r="H27" s="16">
        <v>4</v>
      </c>
      <c r="I27" s="16">
        <v>0</v>
      </c>
      <c r="J27" s="16">
        <v>2</v>
      </c>
      <c r="K27" s="16">
        <v>1</v>
      </c>
      <c r="L27" s="16">
        <v>2</v>
      </c>
      <c r="M27" s="16">
        <v>1</v>
      </c>
      <c r="N27" s="17">
        <v>2</v>
      </c>
    </row>
    <row r="28" spans="1:14" s="13" customFormat="1" ht="40" customHeight="1" thickBot="1">
      <c r="A28" s="26" t="s">
        <v>38</v>
      </c>
      <c r="B28" s="27">
        <v>48</v>
      </c>
      <c r="C28" s="28">
        <v>2</v>
      </c>
      <c r="D28" s="28">
        <v>6</v>
      </c>
      <c r="E28" s="28">
        <v>2</v>
      </c>
      <c r="F28" s="28">
        <v>10</v>
      </c>
      <c r="G28" s="28">
        <v>4</v>
      </c>
      <c r="H28" s="28">
        <v>4</v>
      </c>
      <c r="I28" s="28">
        <v>4</v>
      </c>
      <c r="J28" s="28">
        <v>6</v>
      </c>
      <c r="K28" s="28">
        <v>2</v>
      </c>
      <c r="L28" s="28">
        <v>1</v>
      </c>
      <c r="M28" s="28">
        <v>4</v>
      </c>
      <c r="N28" s="29">
        <v>3</v>
      </c>
    </row>
    <row r="29" spans="1:14" s="13" customFormat="1" ht="40" customHeight="1" thickTop="1">
      <c r="A29" s="25" t="s">
        <v>39</v>
      </c>
      <c r="B29" s="15">
        <f t="shared" ref="B29:N29" si="2">B17</f>
        <v>300</v>
      </c>
      <c r="C29" s="16">
        <f t="shared" si="2"/>
        <v>19</v>
      </c>
      <c r="D29" s="16">
        <f t="shared" si="2"/>
        <v>33</v>
      </c>
      <c r="E29" s="16">
        <f t="shared" si="2"/>
        <v>34</v>
      </c>
      <c r="F29" s="16">
        <f t="shared" si="2"/>
        <v>28</v>
      </c>
      <c r="G29" s="16">
        <f t="shared" si="2"/>
        <v>19</v>
      </c>
      <c r="H29" s="16">
        <f t="shared" si="2"/>
        <v>33</v>
      </c>
      <c r="I29" s="16">
        <f t="shared" si="2"/>
        <v>21</v>
      </c>
      <c r="J29" s="16">
        <f t="shared" si="2"/>
        <v>13</v>
      </c>
      <c r="K29" s="16">
        <f t="shared" si="2"/>
        <v>16</v>
      </c>
      <c r="L29" s="16">
        <f t="shared" si="2"/>
        <v>19</v>
      </c>
      <c r="M29" s="16">
        <f t="shared" si="2"/>
        <v>37</v>
      </c>
      <c r="N29" s="17">
        <f t="shared" si="2"/>
        <v>28</v>
      </c>
    </row>
    <row r="30" spans="1:14" s="13" customFormat="1" ht="40" customHeight="1">
      <c r="A30" s="25" t="s">
        <v>40</v>
      </c>
      <c r="B30" s="15">
        <f t="shared" ref="B30:N30" si="3">B13+B14</f>
        <v>881</v>
      </c>
      <c r="C30" s="16">
        <f t="shared" si="3"/>
        <v>62</v>
      </c>
      <c r="D30" s="16">
        <f t="shared" si="3"/>
        <v>99</v>
      </c>
      <c r="E30" s="16">
        <f t="shared" si="3"/>
        <v>75</v>
      </c>
      <c r="F30" s="16">
        <f t="shared" si="3"/>
        <v>79</v>
      </c>
      <c r="G30" s="16">
        <f t="shared" si="3"/>
        <v>58</v>
      </c>
      <c r="H30" s="16">
        <f t="shared" si="3"/>
        <v>74</v>
      </c>
      <c r="I30" s="16">
        <f t="shared" si="3"/>
        <v>61</v>
      </c>
      <c r="J30" s="16">
        <f t="shared" si="3"/>
        <v>73</v>
      </c>
      <c r="K30" s="16">
        <f t="shared" si="3"/>
        <v>60</v>
      </c>
      <c r="L30" s="16">
        <f t="shared" si="3"/>
        <v>54</v>
      </c>
      <c r="M30" s="16">
        <f t="shared" si="3"/>
        <v>118</v>
      </c>
      <c r="N30" s="17">
        <f t="shared" si="3"/>
        <v>68</v>
      </c>
    </row>
    <row r="31" spans="1:14" s="13" customFormat="1" ht="40" customHeight="1">
      <c r="A31" s="25" t="s">
        <v>41</v>
      </c>
      <c r="B31" s="15">
        <f t="shared" ref="B31:N31" si="4">B10+B20</f>
        <v>500</v>
      </c>
      <c r="C31" s="16">
        <f t="shared" si="4"/>
        <v>36</v>
      </c>
      <c r="D31" s="16">
        <f t="shared" si="4"/>
        <v>61</v>
      </c>
      <c r="E31" s="16">
        <f t="shared" si="4"/>
        <v>34</v>
      </c>
      <c r="F31" s="16">
        <f t="shared" si="4"/>
        <v>38</v>
      </c>
      <c r="G31" s="16">
        <f t="shared" si="4"/>
        <v>42</v>
      </c>
      <c r="H31" s="16">
        <f t="shared" si="4"/>
        <v>56</v>
      </c>
      <c r="I31" s="16">
        <f t="shared" si="4"/>
        <v>35</v>
      </c>
      <c r="J31" s="16">
        <f t="shared" si="4"/>
        <v>34</v>
      </c>
      <c r="K31" s="16">
        <f t="shared" si="4"/>
        <v>26</v>
      </c>
      <c r="L31" s="16">
        <f t="shared" si="4"/>
        <v>39</v>
      </c>
      <c r="M31" s="16">
        <f t="shared" si="4"/>
        <v>63</v>
      </c>
      <c r="N31" s="17">
        <f t="shared" si="4"/>
        <v>36</v>
      </c>
    </row>
    <row r="32" spans="1:14" s="13" customFormat="1" ht="40" customHeight="1">
      <c r="A32" s="25" t="s">
        <v>42</v>
      </c>
      <c r="B32" s="15">
        <f t="shared" ref="B32:N32" si="5">B9+B16+B19+B21+B22+B23</f>
        <v>2545</v>
      </c>
      <c r="C32" s="16">
        <f t="shared" si="5"/>
        <v>156</v>
      </c>
      <c r="D32" s="16">
        <f t="shared" si="5"/>
        <v>358</v>
      </c>
      <c r="E32" s="16">
        <f t="shared" si="5"/>
        <v>192</v>
      </c>
      <c r="F32" s="16">
        <f t="shared" si="5"/>
        <v>191</v>
      </c>
      <c r="G32" s="16">
        <f t="shared" si="5"/>
        <v>141</v>
      </c>
      <c r="H32" s="16">
        <f t="shared" si="5"/>
        <v>250</v>
      </c>
      <c r="I32" s="16">
        <f t="shared" si="5"/>
        <v>167</v>
      </c>
      <c r="J32" s="16">
        <f t="shared" si="5"/>
        <v>227</v>
      </c>
      <c r="K32" s="16">
        <f t="shared" si="5"/>
        <v>151</v>
      </c>
      <c r="L32" s="16">
        <f t="shared" si="5"/>
        <v>189</v>
      </c>
      <c r="M32" s="16">
        <f t="shared" si="5"/>
        <v>319</v>
      </c>
      <c r="N32" s="17">
        <f t="shared" si="5"/>
        <v>204</v>
      </c>
    </row>
    <row r="33" spans="1:14" s="13" customFormat="1" ht="40" customHeight="1">
      <c r="A33" s="14" t="s">
        <v>43</v>
      </c>
      <c r="B33" s="15">
        <f t="shared" ref="B33:N33" si="6">B12+B15+B18+B24+B25</f>
        <v>373</v>
      </c>
      <c r="C33" s="16">
        <f t="shared" si="6"/>
        <v>24</v>
      </c>
      <c r="D33" s="16">
        <f t="shared" si="6"/>
        <v>59</v>
      </c>
      <c r="E33" s="16">
        <f t="shared" si="6"/>
        <v>25</v>
      </c>
      <c r="F33" s="16">
        <f t="shared" si="6"/>
        <v>35</v>
      </c>
      <c r="G33" s="16">
        <f t="shared" si="6"/>
        <v>29</v>
      </c>
      <c r="H33" s="16">
        <f t="shared" si="6"/>
        <v>36</v>
      </c>
      <c r="I33" s="16">
        <f t="shared" si="6"/>
        <v>21</v>
      </c>
      <c r="J33" s="16">
        <f t="shared" si="6"/>
        <v>34</v>
      </c>
      <c r="K33" s="16">
        <f t="shared" si="6"/>
        <v>20</v>
      </c>
      <c r="L33" s="16">
        <f t="shared" si="6"/>
        <v>26</v>
      </c>
      <c r="M33" s="16">
        <f t="shared" si="6"/>
        <v>31</v>
      </c>
      <c r="N33" s="17">
        <f t="shared" si="6"/>
        <v>33</v>
      </c>
    </row>
    <row r="34" spans="1:14" s="13" customFormat="1" ht="40" customHeight="1">
      <c r="A34" s="30" t="s">
        <v>44</v>
      </c>
      <c r="B34" s="19">
        <f t="shared" ref="B34:N34" si="7">B11+B26+B27+B28</f>
        <v>304</v>
      </c>
      <c r="C34" s="20">
        <f t="shared" si="7"/>
        <v>19</v>
      </c>
      <c r="D34" s="20">
        <f t="shared" si="7"/>
        <v>35</v>
      </c>
      <c r="E34" s="20">
        <f t="shared" si="7"/>
        <v>23</v>
      </c>
      <c r="F34" s="20">
        <f t="shared" si="7"/>
        <v>34</v>
      </c>
      <c r="G34" s="20">
        <f t="shared" si="7"/>
        <v>25</v>
      </c>
      <c r="H34" s="20">
        <f t="shared" si="7"/>
        <v>31</v>
      </c>
      <c r="I34" s="20">
        <f t="shared" si="7"/>
        <v>23</v>
      </c>
      <c r="J34" s="20">
        <f t="shared" si="7"/>
        <v>24</v>
      </c>
      <c r="K34" s="20">
        <f t="shared" si="7"/>
        <v>17</v>
      </c>
      <c r="L34" s="20">
        <f t="shared" si="7"/>
        <v>19</v>
      </c>
      <c r="M34" s="20">
        <f t="shared" si="7"/>
        <v>34</v>
      </c>
      <c r="N34" s="21">
        <f t="shared" si="7"/>
        <v>20</v>
      </c>
    </row>
  </sheetData>
  <phoneticPr fontId="2"/>
  <pageMargins left="0.78740157480314965" right="0.78740157480314965" top="0.59055118110236227" bottom="0.59055118110236227" header="0" footer="0"/>
  <pageSetup paperSize="9" scale="65" fitToWidth="40" orientation="portrait" blackAndWhite="1"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FAC44-0DD4-45B1-AF1E-F8D4FAAF34AB}">
  <sheetPr>
    <pageSetUpPr fitToPage="1"/>
  </sheetPr>
  <dimension ref="A1:O41"/>
  <sheetViews>
    <sheetView view="pageBreakPreview" topLeftCell="A3" zoomScale="75" zoomScaleNormal="75" zoomScaleSheetLayoutView="75" workbookViewId="0">
      <selection activeCell="A3" sqref="A3"/>
    </sheetView>
  </sheetViews>
  <sheetFormatPr defaultColWidth="8.08984375" defaultRowHeight="14.5"/>
  <cols>
    <col min="1" max="2" width="13.7265625" style="1" customWidth="1"/>
    <col min="3" max="10" width="12.6328125" style="1" customWidth="1"/>
    <col min="11" max="11" width="8.08984375" style="1" customWidth="1"/>
    <col min="12" max="15" width="11.7265625" style="31" hidden="1" customWidth="1"/>
    <col min="16" max="19" width="10.7265625" style="1" customWidth="1"/>
    <col min="20" max="16384" width="8.08984375" style="1"/>
  </cols>
  <sheetData>
    <row r="1" spans="1:15" ht="1.5" hidden="1" customHeight="1"/>
    <row r="2" spans="1:15" ht="1.5" hidden="1" customHeight="1"/>
    <row r="3" spans="1:15" ht="21.5">
      <c r="A3" s="2" t="s">
        <v>45</v>
      </c>
      <c r="B3" s="3"/>
      <c r="C3" s="3"/>
      <c r="D3" s="3"/>
      <c r="E3" s="3"/>
      <c r="F3" s="3"/>
      <c r="G3" s="3"/>
      <c r="H3" s="4"/>
      <c r="I3" s="4"/>
      <c r="J3" s="4" t="s">
        <v>1</v>
      </c>
    </row>
    <row r="4" spans="1:15" ht="20.149999999999999" customHeight="1">
      <c r="A4" s="32" t="s">
        <v>2</v>
      </c>
      <c r="B4" s="32" t="s">
        <v>3</v>
      </c>
      <c r="C4" s="33" t="s">
        <v>46</v>
      </c>
      <c r="D4" s="34"/>
      <c r="E4" s="33" t="s">
        <v>47</v>
      </c>
      <c r="F4" s="34"/>
      <c r="G4" s="33" t="s">
        <v>48</v>
      </c>
      <c r="H4" s="34"/>
      <c r="I4" s="33" t="s">
        <v>49</v>
      </c>
      <c r="J4" s="34"/>
      <c r="K4" s="8"/>
      <c r="L4" s="35" t="s">
        <v>50</v>
      </c>
      <c r="M4" s="35"/>
      <c r="N4" s="35"/>
      <c r="O4" s="35"/>
    </row>
    <row r="5" spans="1:15" ht="20.149999999999999" customHeight="1">
      <c r="A5" s="36"/>
      <c r="B5" s="36"/>
      <c r="C5" s="7" t="s">
        <v>51</v>
      </c>
      <c r="D5" s="7" t="s">
        <v>52</v>
      </c>
      <c r="E5" s="7" t="s">
        <v>51</v>
      </c>
      <c r="F5" s="7" t="s">
        <v>52</v>
      </c>
      <c r="G5" s="7" t="s">
        <v>51</v>
      </c>
      <c r="H5" s="7" t="s">
        <v>52</v>
      </c>
      <c r="I5" s="7" t="s">
        <v>51</v>
      </c>
      <c r="J5" s="7" t="s">
        <v>52</v>
      </c>
      <c r="K5" s="8"/>
      <c r="L5" s="37" t="s">
        <v>53</v>
      </c>
      <c r="M5" s="37" t="s">
        <v>54</v>
      </c>
      <c r="N5" s="37" t="s">
        <v>55</v>
      </c>
      <c r="O5" s="38" t="s">
        <v>56</v>
      </c>
    </row>
    <row r="6" spans="1:15" s="13" customFormat="1" ht="40" customHeight="1">
      <c r="A6" s="9" t="s">
        <v>16</v>
      </c>
      <c r="B6" s="10">
        <f>B7+B8</f>
        <v>4903</v>
      </c>
      <c r="C6" s="11">
        <f>C7+C8</f>
        <v>3834</v>
      </c>
      <c r="D6" s="39">
        <f>L6/C6/12</f>
        <v>29.766649278386367</v>
      </c>
      <c r="E6" s="11">
        <f>E7+E8</f>
        <v>1069</v>
      </c>
      <c r="F6" s="39">
        <f>M6/E6/12</f>
        <v>43.077642656688489</v>
      </c>
      <c r="G6" s="11">
        <f>G7+G8</f>
        <v>3968</v>
      </c>
      <c r="H6" s="39">
        <f>N6/G6/12</f>
        <v>28.517116095430108</v>
      </c>
      <c r="I6" s="11">
        <f>I7+I8</f>
        <v>935</v>
      </c>
      <c r="J6" s="40">
        <f>O6/I6/12</f>
        <v>40.303565062388593</v>
      </c>
      <c r="K6" s="41"/>
      <c r="L6" s="42">
        <f>L7+L8</f>
        <v>1369504</v>
      </c>
      <c r="M6" s="42">
        <f>M7+M8</f>
        <v>552600</v>
      </c>
      <c r="N6" s="42">
        <f>N7+N8</f>
        <v>1357871</v>
      </c>
      <c r="O6" s="42">
        <f>O7+O8</f>
        <v>452206</v>
      </c>
    </row>
    <row r="7" spans="1:15" s="13" customFormat="1" ht="40" customHeight="1">
      <c r="A7" s="14" t="s">
        <v>17</v>
      </c>
      <c r="B7" s="15">
        <f>SUM(B9:B19)</f>
        <v>4576</v>
      </c>
      <c r="C7" s="16">
        <f>SUM(C9:C19)</f>
        <v>3584</v>
      </c>
      <c r="D7" s="43">
        <f>L7/C7/12</f>
        <v>29.782947358630953</v>
      </c>
      <c r="E7" s="16">
        <f>SUM(E9:E19)</f>
        <v>992</v>
      </c>
      <c r="F7" s="43">
        <f>M7/E7/12</f>
        <v>43.08106518817204</v>
      </c>
      <c r="G7" s="16">
        <f>SUM(G9:G19)</f>
        <v>3713</v>
      </c>
      <c r="H7" s="43">
        <f>N7/G7/12</f>
        <v>28.527022174342402</v>
      </c>
      <c r="I7" s="16">
        <f>SUM(I9:I19)</f>
        <v>863</v>
      </c>
      <c r="J7" s="44">
        <f>O7/I7/12</f>
        <v>40.16357667052916</v>
      </c>
      <c r="K7" s="41"/>
      <c r="L7" s="42">
        <f>SUM(L9:L19)</f>
        <v>1280905</v>
      </c>
      <c r="M7" s="42">
        <f>SUM(M9:M19)</f>
        <v>512837</v>
      </c>
      <c r="N7" s="42">
        <f>SUM(N9:N19)</f>
        <v>1271050</v>
      </c>
      <c r="O7" s="42">
        <f>SUM(O9:O19)</f>
        <v>415934</v>
      </c>
    </row>
    <row r="8" spans="1:15" s="13" customFormat="1" ht="40" customHeight="1">
      <c r="A8" s="18" t="s">
        <v>18</v>
      </c>
      <c r="B8" s="19">
        <f>SUM(B20:B28)</f>
        <v>327</v>
      </c>
      <c r="C8" s="20">
        <f>SUM(C20:C28)</f>
        <v>250</v>
      </c>
      <c r="D8" s="45">
        <f>L8/C8/12</f>
        <v>29.533000000000001</v>
      </c>
      <c r="E8" s="20">
        <f>SUM(E20:E28)</f>
        <v>77</v>
      </c>
      <c r="F8" s="45">
        <f>M8/E8/12</f>
        <v>43.03354978354978</v>
      </c>
      <c r="G8" s="20">
        <f>SUM(G20:G28)</f>
        <v>255</v>
      </c>
      <c r="H8" s="45">
        <f>N8/G8/12</f>
        <v>28.372875816993467</v>
      </c>
      <c r="I8" s="20">
        <f>SUM(I20:I28)</f>
        <v>72</v>
      </c>
      <c r="J8" s="46">
        <f>O8/I8/12</f>
        <v>41.981481481481481</v>
      </c>
      <c r="K8" s="41"/>
      <c r="L8" s="42">
        <f>SUM(L20:L28)</f>
        <v>88599</v>
      </c>
      <c r="M8" s="42">
        <f>SUM(M20:M28)</f>
        <v>39763</v>
      </c>
      <c r="N8" s="42">
        <f>SUM(N20:N28)</f>
        <v>86821</v>
      </c>
      <c r="O8" s="42">
        <f>SUM(O20:O28)</f>
        <v>36272</v>
      </c>
    </row>
    <row r="9" spans="1:15" s="13" customFormat="1" ht="40" customHeight="1">
      <c r="A9" s="14" t="s">
        <v>19</v>
      </c>
      <c r="B9" s="15">
        <v>2183</v>
      </c>
      <c r="C9" s="16">
        <v>1711</v>
      </c>
      <c r="D9" s="43">
        <v>29.788184297681667</v>
      </c>
      <c r="E9" s="16">
        <v>472</v>
      </c>
      <c r="F9" s="43">
        <v>43.350988700564976</v>
      </c>
      <c r="G9" s="16">
        <v>1798</v>
      </c>
      <c r="H9" s="43">
        <v>28.716861327400817</v>
      </c>
      <c r="I9" s="16">
        <v>385</v>
      </c>
      <c r="J9" s="44">
        <v>40.482900432900429</v>
      </c>
      <c r="K9" s="41"/>
      <c r="L9" s="47">
        <v>611611</v>
      </c>
      <c r="M9" s="47">
        <v>245540</v>
      </c>
      <c r="N9" s="47">
        <v>619595</v>
      </c>
      <c r="O9" s="47">
        <v>187031</v>
      </c>
    </row>
    <row r="10" spans="1:15" s="13" customFormat="1" ht="40" customHeight="1">
      <c r="A10" s="14" t="s">
        <v>20</v>
      </c>
      <c r="B10" s="15">
        <v>486</v>
      </c>
      <c r="C10" s="16">
        <v>383</v>
      </c>
      <c r="D10" s="43">
        <v>30.24543080939948</v>
      </c>
      <c r="E10" s="16">
        <v>103</v>
      </c>
      <c r="F10" s="43">
        <v>42.430420711974108</v>
      </c>
      <c r="G10" s="16">
        <v>379</v>
      </c>
      <c r="H10" s="43">
        <v>28.184476693051892</v>
      </c>
      <c r="I10" s="16">
        <v>107</v>
      </c>
      <c r="J10" s="44">
        <v>39.25155763239875</v>
      </c>
      <c r="K10" s="41"/>
      <c r="L10" s="47">
        <v>139008</v>
      </c>
      <c r="M10" s="47">
        <v>52444</v>
      </c>
      <c r="N10" s="47">
        <v>128183</v>
      </c>
      <c r="O10" s="47">
        <v>50399</v>
      </c>
    </row>
    <row r="11" spans="1:15" s="13" customFormat="1" ht="40" customHeight="1">
      <c r="A11" s="14" t="s">
        <v>21</v>
      </c>
      <c r="B11" s="15">
        <v>232</v>
      </c>
      <c r="C11" s="16">
        <v>181</v>
      </c>
      <c r="D11" s="43">
        <v>30.55478821362799</v>
      </c>
      <c r="E11" s="16">
        <v>51</v>
      </c>
      <c r="F11" s="43">
        <v>43.666666666666664</v>
      </c>
      <c r="G11" s="16">
        <v>183</v>
      </c>
      <c r="H11" s="43">
        <v>28.799635701275047</v>
      </c>
      <c r="I11" s="16">
        <v>49</v>
      </c>
      <c r="J11" s="44">
        <v>40.258503401360542</v>
      </c>
      <c r="K11" s="41"/>
      <c r="L11" s="48">
        <v>66365</v>
      </c>
      <c r="M11" s="47">
        <v>26724</v>
      </c>
      <c r="N11" s="47">
        <v>63244</v>
      </c>
      <c r="O11" s="47">
        <v>23672</v>
      </c>
    </row>
    <row r="12" spans="1:15" s="13" customFormat="1" ht="40" customHeight="1">
      <c r="A12" s="14" t="s">
        <v>22</v>
      </c>
      <c r="B12" s="15">
        <v>87</v>
      </c>
      <c r="C12" s="16">
        <v>62</v>
      </c>
      <c r="D12" s="43">
        <v>30.540322580645164</v>
      </c>
      <c r="E12" s="16">
        <v>25</v>
      </c>
      <c r="F12" s="43">
        <v>44.74666666666667</v>
      </c>
      <c r="G12" s="16">
        <v>62</v>
      </c>
      <c r="H12" s="43">
        <v>28.525537634408604</v>
      </c>
      <c r="I12" s="16">
        <v>25</v>
      </c>
      <c r="J12" s="44">
        <v>42.226666666666667</v>
      </c>
      <c r="K12" s="41"/>
      <c r="L12" s="47">
        <v>22722</v>
      </c>
      <c r="M12" s="47">
        <v>13424</v>
      </c>
      <c r="N12" s="47">
        <v>21223</v>
      </c>
      <c r="O12" s="47">
        <v>12668</v>
      </c>
    </row>
    <row r="13" spans="1:15" s="13" customFormat="1" ht="40" customHeight="1">
      <c r="A13" s="14" t="s">
        <v>23</v>
      </c>
      <c r="B13" s="15">
        <v>494</v>
      </c>
      <c r="C13" s="16">
        <v>393</v>
      </c>
      <c r="D13" s="43">
        <v>29.219253604749785</v>
      </c>
      <c r="E13" s="16">
        <v>101</v>
      </c>
      <c r="F13" s="43">
        <v>43.923267326732677</v>
      </c>
      <c r="G13" s="16">
        <v>405</v>
      </c>
      <c r="H13" s="43">
        <v>28.236213991769546</v>
      </c>
      <c r="I13" s="16">
        <v>89</v>
      </c>
      <c r="J13" s="44">
        <v>39.49625468164794</v>
      </c>
      <c r="K13" s="41"/>
      <c r="L13" s="47">
        <v>137798</v>
      </c>
      <c r="M13" s="47">
        <v>53235</v>
      </c>
      <c r="N13" s="47">
        <v>137228</v>
      </c>
      <c r="O13" s="47">
        <v>42182</v>
      </c>
    </row>
    <row r="14" spans="1:15" s="13" customFormat="1" ht="40" customHeight="1">
      <c r="A14" s="14" t="s">
        <v>24</v>
      </c>
      <c r="B14" s="15">
        <v>387</v>
      </c>
      <c r="C14" s="16">
        <v>297</v>
      </c>
      <c r="D14" s="43">
        <v>29.308361391694728</v>
      </c>
      <c r="E14" s="16">
        <v>90</v>
      </c>
      <c r="F14" s="43">
        <v>42.30185185185185</v>
      </c>
      <c r="G14" s="16">
        <v>316</v>
      </c>
      <c r="H14" s="43">
        <v>28.448575949367086</v>
      </c>
      <c r="I14" s="16">
        <v>71</v>
      </c>
      <c r="J14" s="44">
        <v>41.140845070422536</v>
      </c>
      <c r="K14" s="41"/>
      <c r="L14" s="47">
        <v>104455</v>
      </c>
      <c r="M14" s="47">
        <v>45686</v>
      </c>
      <c r="N14" s="47">
        <v>107877</v>
      </c>
      <c r="O14" s="47">
        <v>35052</v>
      </c>
    </row>
    <row r="15" spans="1:15" s="13" customFormat="1" ht="40" customHeight="1">
      <c r="A15" s="14" t="s">
        <v>25</v>
      </c>
      <c r="B15" s="15">
        <v>141</v>
      </c>
      <c r="C15" s="16">
        <v>103</v>
      </c>
      <c r="D15" s="43">
        <v>29.447411003236244</v>
      </c>
      <c r="E15" s="16">
        <v>38</v>
      </c>
      <c r="F15" s="43">
        <v>41.940789473684212</v>
      </c>
      <c r="G15" s="16">
        <v>107</v>
      </c>
      <c r="H15" s="43">
        <v>28.50700934579439</v>
      </c>
      <c r="I15" s="16">
        <v>34</v>
      </c>
      <c r="J15" s="44">
        <v>39.193627450980394</v>
      </c>
      <c r="K15" s="41"/>
      <c r="L15" s="47">
        <v>36397</v>
      </c>
      <c r="M15" s="47">
        <v>19125</v>
      </c>
      <c r="N15" s="47">
        <v>36603</v>
      </c>
      <c r="O15" s="47">
        <v>15991</v>
      </c>
    </row>
    <row r="16" spans="1:15" s="13" customFormat="1" ht="40" customHeight="1">
      <c r="A16" s="14" t="s">
        <v>26</v>
      </c>
      <c r="B16" s="15">
        <v>95</v>
      </c>
      <c r="C16" s="16">
        <v>73</v>
      </c>
      <c r="D16" s="43">
        <v>29.897260273972602</v>
      </c>
      <c r="E16" s="16">
        <v>22</v>
      </c>
      <c r="F16" s="43">
        <v>41.859848484848484</v>
      </c>
      <c r="G16" s="16">
        <v>79</v>
      </c>
      <c r="H16" s="43">
        <v>28.09071729957806</v>
      </c>
      <c r="I16" s="16">
        <v>16</v>
      </c>
      <c r="J16" s="44">
        <v>45.53125</v>
      </c>
      <c r="K16" s="41"/>
      <c r="L16" s="47">
        <v>26190</v>
      </c>
      <c r="M16" s="47">
        <v>11051</v>
      </c>
      <c r="N16" s="47">
        <v>26630</v>
      </c>
      <c r="O16" s="47">
        <v>8742</v>
      </c>
    </row>
    <row r="17" spans="1:15" s="13" customFormat="1" ht="40" customHeight="1">
      <c r="A17" s="14" t="s">
        <v>27</v>
      </c>
      <c r="B17" s="15">
        <v>300</v>
      </c>
      <c r="C17" s="16">
        <v>242</v>
      </c>
      <c r="D17" s="43">
        <v>29.563016528925619</v>
      </c>
      <c r="E17" s="16">
        <v>58</v>
      </c>
      <c r="F17" s="43">
        <v>41.814655172413794</v>
      </c>
      <c r="G17" s="16">
        <v>242</v>
      </c>
      <c r="H17" s="43">
        <v>28.229683195592287</v>
      </c>
      <c r="I17" s="16">
        <v>58</v>
      </c>
      <c r="J17" s="44">
        <v>38.331896551724135</v>
      </c>
      <c r="K17" s="41"/>
      <c r="L17" s="47">
        <v>85851</v>
      </c>
      <c r="M17" s="47">
        <v>29103</v>
      </c>
      <c r="N17" s="47">
        <v>81979</v>
      </c>
      <c r="O17" s="47">
        <v>26679</v>
      </c>
    </row>
    <row r="18" spans="1:15" s="13" customFormat="1" ht="40" customHeight="1">
      <c r="A18" s="14" t="s">
        <v>28</v>
      </c>
      <c r="B18" s="15">
        <v>79</v>
      </c>
      <c r="C18" s="16">
        <v>62</v>
      </c>
      <c r="D18" s="43">
        <v>30.962365591397852</v>
      </c>
      <c r="E18" s="16">
        <v>17</v>
      </c>
      <c r="F18" s="43">
        <v>42.25</v>
      </c>
      <c r="G18" s="16">
        <v>62</v>
      </c>
      <c r="H18" s="43">
        <v>28.599462365591396</v>
      </c>
      <c r="I18" s="16">
        <v>17</v>
      </c>
      <c r="J18" s="44">
        <v>40</v>
      </c>
      <c r="K18" s="41"/>
      <c r="L18" s="47">
        <v>23036</v>
      </c>
      <c r="M18" s="47">
        <v>8619</v>
      </c>
      <c r="N18" s="47">
        <v>21278</v>
      </c>
      <c r="O18" s="47">
        <v>8160</v>
      </c>
    </row>
    <row r="19" spans="1:15" s="13" customFormat="1" ht="40" customHeight="1">
      <c r="A19" s="14" t="s">
        <v>29</v>
      </c>
      <c r="B19" s="15">
        <v>92</v>
      </c>
      <c r="C19" s="16">
        <v>77</v>
      </c>
      <c r="D19" s="43">
        <v>29.731601731601732</v>
      </c>
      <c r="E19" s="16">
        <v>15</v>
      </c>
      <c r="F19" s="43">
        <v>43.81111111111111</v>
      </c>
      <c r="G19" s="16">
        <v>80</v>
      </c>
      <c r="H19" s="43">
        <v>28.34375</v>
      </c>
      <c r="I19" s="16">
        <v>12</v>
      </c>
      <c r="J19" s="44">
        <v>37.208333333333336</v>
      </c>
      <c r="K19" s="41"/>
      <c r="L19" s="47">
        <v>27472</v>
      </c>
      <c r="M19" s="47">
        <v>7886</v>
      </c>
      <c r="N19" s="47">
        <v>27210</v>
      </c>
      <c r="O19" s="47">
        <v>5358</v>
      </c>
    </row>
    <row r="20" spans="1:15" s="13" customFormat="1" ht="40" customHeight="1">
      <c r="A20" s="5" t="s">
        <v>30</v>
      </c>
      <c r="B20" s="22">
        <v>14</v>
      </c>
      <c r="C20" s="23">
        <v>11</v>
      </c>
      <c r="D20" s="49">
        <v>26.643939393939394</v>
      </c>
      <c r="E20" s="23">
        <v>3</v>
      </c>
      <c r="F20" s="49">
        <v>38.027777777777779</v>
      </c>
      <c r="G20" s="23">
        <v>12</v>
      </c>
      <c r="H20" s="49">
        <v>27.145833333333332</v>
      </c>
      <c r="I20" s="23">
        <v>2</v>
      </c>
      <c r="J20" s="50">
        <v>37.208333333333336</v>
      </c>
      <c r="K20" s="41"/>
      <c r="L20" s="47">
        <v>3517</v>
      </c>
      <c r="M20" s="47">
        <v>1369</v>
      </c>
      <c r="N20" s="47">
        <v>3909</v>
      </c>
      <c r="O20" s="47">
        <v>893</v>
      </c>
    </row>
    <row r="21" spans="1:15" s="13" customFormat="1" ht="40" customHeight="1">
      <c r="A21" s="6" t="s">
        <v>31</v>
      </c>
      <c r="B21" s="22">
        <v>22</v>
      </c>
      <c r="C21" s="23">
        <v>15</v>
      </c>
      <c r="D21" s="49">
        <v>27.938888888888886</v>
      </c>
      <c r="E21" s="23">
        <v>7</v>
      </c>
      <c r="F21" s="49">
        <v>44.571428571428577</v>
      </c>
      <c r="G21" s="23">
        <v>16</v>
      </c>
      <c r="H21" s="49">
        <v>27.9375</v>
      </c>
      <c r="I21" s="23">
        <v>6</v>
      </c>
      <c r="J21" s="50">
        <v>50.708333333333336</v>
      </c>
      <c r="K21" s="41"/>
      <c r="L21" s="47">
        <v>5029</v>
      </c>
      <c r="M21" s="47">
        <v>3744</v>
      </c>
      <c r="N21" s="47">
        <v>5364</v>
      </c>
      <c r="O21" s="47">
        <v>3651</v>
      </c>
    </row>
    <row r="22" spans="1:15" s="13" customFormat="1" ht="40" customHeight="1">
      <c r="A22" s="25" t="s">
        <v>32</v>
      </c>
      <c r="B22" s="15">
        <v>100</v>
      </c>
      <c r="C22" s="16">
        <v>73</v>
      </c>
      <c r="D22" s="43">
        <v>29.849315068493151</v>
      </c>
      <c r="E22" s="16">
        <v>27</v>
      </c>
      <c r="F22" s="43">
        <v>45.046296296296298</v>
      </c>
      <c r="G22" s="16">
        <v>75</v>
      </c>
      <c r="H22" s="43">
        <v>28.297777777777778</v>
      </c>
      <c r="I22" s="16">
        <v>25</v>
      </c>
      <c r="J22" s="44">
        <v>42.723333333333329</v>
      </c>
      <c r="K22" s="41"/>
      <c r="L22" s="47">
        <v>26148</v>
      </c>
      <c r="M22" s="47">
        <v>14595</v>
      </c>
      <c r="N22" s="47">
        <v>25468</v>
      </c>
      <c r="O22" s="47">
        <v>12817</v>
      </c>
    </row>
    <row r="23" spans="1:15" s="13" customFormat="1" ht="40" customHeight="1">
      <c r="A23" s="25" t="s">
        <v>33</v>
      </c>
      <c r="B23" s="15">
        <v>53</v>
      </c>
      <c r="C23" s="16">
        <v>41</v>
      </c>
      <c r="D23" s="43">
        <v>28.989837398373982</v>
      </c>
      <c r="E23" s="16">
        <v>12</v>
      </c>
      <c r="F23" s="43">
        <v>44.326388888888886</v>
      </c>
      <c r="G23" s="16">
        <v>42</v>
      </c>
      <c r="H23" s="43">
        <v>27.823412698412699</v>
      </c>
      <c r="I23" s="16">
        <v>11</v>
      </c>
      <c r="J23" s="44">
        <v>43.45454545454546</v>
      </c>
      <c r="K23" s="41"/>
      <c r="L23" s="47">
        <v>14263</v>
      </c>
      <c r="M23" s="47">
        <v>6383</v>
      </c>
      <c r="N23" s="47">
        <v>14023</v>
      </c>
      <c r="O23" s="47">
        <v>5736</v>
      </c>
    </row>
    <row r="24" spans="1:15" s="13" customFormat="1" ht="40" customHeight="1">
      <c r="A24" s="6" t="s">
        <v>34</v>
      </c>
      <c r="B24" s="22">
        <v>41</v>
      </c>
      <c r="C24" s="23">
        <v>32</v>
      </c>
      <c r="D24" s="49">
        <v>31.046875</v>
      </c>
      <c r="E24" s="23">
        <v>9</v>
      </c>
      <c r="F24" s="49">
        <v>37.435185185185183</v>
      </c>
      <c r="G24" s="23">
        <v>30</v>
      </c>
      <c r="H24" s="49">
        <v>29.861111111111111</v>
      </c>
      <c r="I24" s="23">
        <v>11</v>
      </c>
      <c r="J24" s="50">
        <v>32.310606060606062</v>
      </c>
      <c r="K24" s="41"/>
      <c r="L24" s="47">
        <v>11922</v>
      </c>
      <c r="M24" s="47">
        <v>4043</v>
      </c>
      <c r="N24" s="47">
        <v>10750</v>
      </c>
      <c r="O24" s="47">
        <v>4265</v>
      </c>
    </row>
    <row r="25" spans="1:15" s="13" customFormat="1" ht="40" customHeight="1">
      <c r="A25" s="6" t="s">
        <v>35</v>
      </c>
      <c r="B25" s="22">
        <v>25</v>
      </c>
      <c r="C25" s="23">
        <v>19</v>
      </c>
      <c r="D25" s="49">
        <v>29.184210526315791</v>
      </c>
      <c r="E25" s="23">
        <v>6</v>
      </c>
      <c r="F25" s="49">
        <v>50.513888888888886</v>
      </c>
      <c r="G25" s="23">
        <v>20</v>
      </c>
      <c r="H25" s="49">
        <v>28.599999999999998</v>
      </c>
      <c r="I25" s="23">
        <v>5</v>
      </c>
      <c r="J25" s="50">
        <v>49.966666666666669</v>
      </c>
      <c r="K25" s="41"/>
      <c r="L25" s="47">
        <v>6654</v>
      </c>
      <c r="M25" s="47">
        <v>3637</v>
      </c>
      <c r="N25" s="47">
        <v>6864</v>
      </c>
      <c r="O25" s="47">
        <v>2998</v>
      </c>
    </row>
    <row r="26" spans="1:15" s="13" customFormat="1" ht="40" customHeight="1">
      <c r="A26" s="25" t="s">
        <v>36</v>
      </c>
      <c r="B26" s="15">
        <v>2</v>
      </c>
      <c r="C26" s="16">
        <v>2</v>
      </c>
      <c r="D26" s="43">
        <v>29.75</v>
      </c>
      <c r="E26" s="16">
        <v>0</v>
      </c>
      <c r="F26" s="16">
        <v>0</v>
      </c>
      <c r="G26" s="16">
        <v>2</v>
      </c>
      <c r="H26" s="43">
        <v>26.25</v>
      </c>
      <c r="I26" s="16">
        <v>0</v>
      </c>
      <c r="J26" s="17">
        <v>0</v>
      </c>
      <c r="K26" s="41"/>
      <c r="L26" s="47">
        <v>714</v>
      </c>
      <c r="M26" s="47">
        <v>0</v>
      </c>
      <c r="N26" s="47">
        <v>630</v>
      </c>
      <c r="O26" s="47">
        <v>0</v>
      </c>
    </row>
    <row r="27" spans="1:15" s="13" customFormat="1" ht="40" customHeight="1">
      <c r="A27" s="25" t="s">
        <v>37</v>
      </c>
      <c r="B27" s="15">
        <v>22</v>
      </c>
      <c r="C27" s="16">
        <v>17</v>
      </c>
      <c r="D27" s="43">
        <v>30.563725490196077</v>
      </c>
      <c r="E27" s="16">
        <v>5</v>
      </c>
      <c r="F27" s="43">
        <v>48.366666666666667</v>
      </c>
      <c r="G27" s="16">
        <v>16</v>
      </c>
      <c r="H27" s="43">
        <v>28.385416666666668</v>
      </c>
      <c r="I27" s="16">
        <v>6</v>
      </c>
      <c r="J27" s="44">
        <v>46.708333333333336</v>
      </c>
      <c r="K27" s="41"/>
      <c r="L27" s="47">
        <v>6235</v>
      </c>
      <c r="M27" s="47">
        <v>2902</v>
      </c>
      <c r="N27" s="47">
        <v>5450</v>
      </c>
      <c r="O27" s="47">
        <v>3363</v>
      </c>
    </row>
    <row r="28" spans="1:15" s="13" customFormat="1" ht="40" customHeight="1" thickBot="1">
      <c r="A28" s="26" t="s">
        <v>38</v>
      </c>
      <c r="B28" s="27">
        <v>48</v>
      </c>
      <c r="C28" s="28">
        <v>40</v>
      </c>
      <c r="D28" s="51">
        <v>29.410416666666666</v>
      </c>
      <c r="E28" s="28">
        <v>8</v>
      </c>
      <c r="F28" s="51">
        <v>32.1875</v>
      </c>
      <c r="G28" s="28">
        <v>42</v>
      </c>
      <c r="H28" s="51">
        <v>28.498015873015873</v>
      </c>
      <c r="I28" s="28">
        <v>6</v>
      </c>
      <c r="J28" s="52">
        <v>35.402777777777779</v>
      </c>
      <c r="K28" s="41"/>
      <c r="L28" s="47">
        <v>14117</v>
      </c>
      <c r="M28" s="47">
        <v>3090</v>
      </c>
      <c r="N28" s="47">
        <v>14363</v>
      </c>
      <c r="O28" s="47">
        <v>2549</v>
      </c>
    </row>
    <row r="29" spans="1:15" s="13" customFormat="1" ht="40" customHeight="1" thickTop="1">
      <c r="A29" s="25" t="s">
        <v>39</v>
      </c>
      <c r="B29" s="15">
        <f>B17</f>
        <v>300</v>
      </c>
      <c r="C29" s="16">
        <f>C17</f>
        <v>242</v>
      </c>
      <c r="D29" s="43">
        <f t="shared" ref="D29:D34" si="0">L29/C29/12</f>
        <v>29.563016528925619</v>
      </c>
      <c r="E29" s="16">
        <f>E17</f>
        <v>58</v>
      </c>
      <c r="F29" s="43">
        <f t="shared" ref="F29:F34" si="1">M29/E29/12</f>
        <v>41.814655172413794</v>
      </c>
      <c r="G29" s="16">
        <f>G17</f>
        <v>242</v>
      </c>
      <c r="H29" s="43">
        <f t="shared" ref="H29:H34" si="2">N29/G29/12</f>
        <v>28.229683195592287</v>
      </c>
      <c r="I29" s="16">
        <f>I17</f>
        <v>58</v>
      </c>
      <c r="J29" s="44">
        <f t="shared" ref="J29:J34" si="3">O29/I29/12</f>
        <v>38.331896551724135</v>
      </c>
      <c r="K29" s="41"/>
      <c r="L29" s="47">
        <f>L17</f>
        <v>85851</v>
      </c>
      <c r="M29" s="47">
        <f>M17</f>
        <v>29103</v>
      </c>
      <c r="N29" s="47">
        <f>N17</f>
        <v>81979</v>
      </c>
      <c r="O29" s="47">
        <f>O17</f>
        <v>26679</v>
      </c>
    </row>
    <row r="30" spans="1:15" s="13" customFormat="1" ht="40" customHeight="1">
      <c r="A30" s="25" t="s">
        <v>40</v>
      </c>
      <c r="B30" s="15">
        <f>B13+B14</f>
        <v>881</v>
      </c>
      <c r="C30" s="16">
        <f>C13+C14</f>
        <v>690</v>
      </c>
      <c r="D30" s="43">
        <f t="shared" si="0"/>
        <v>29.257608695652177</v>
      </c>
      <c r="E30" s="16">
        <f>E13+E14</f>
        <v>191</v>
      </c>
      <c r="F30" s="43">
        <f t="shared" si="1"/>
        <v>43.159249563699824</v>
      </c>
      <c r="G30" s="16">
        <f>G13+G14</f>
        <v>721</v>
      </c>
      <c r="H30" s="43">
        <f t="shared" si="2"/>
        <v>28.329288025889966</v>
      </c>
      <c r="I30" s="16">
        <f>I13+I14</f>
        <v>160</v>
      </c>
      <c r="J30" s="44">
        <f t="shared" si="3"/>
        <v>40.226041666666667</v>
      </c>
      <c r="K30" s="41"/>
      <c r="L30" s="47">
        <f>L13+L14</f>
        <v>242253</v>
      </c>
      <c r="M30" s="47">
        <f>M13+M14</f>
        <v>98921</v>
      </c>
      <c r="N30" s="47">
        <f>N13+N14</f>
        <v>245105</v>
      </c>
      <c r="O30" s="47">
        <f>O13+O14</f>
        <v>77234</v>
      </c>
    </row>
    <row r="31" spans="1:15" s="13" customFormat="1" ht="40" customHeight="1">
      <c r="A31" s="25" t="s">
        <v>41</v>
      </c>
      <c r="B31" s="15">
        <f>B10+B20</f>
        <v>500</v>
      </c>
      <c r="C31" s="16">
        <f>C10+C20</f>
        <v>394</v>
      </c>
      <c r="D31" s="43">
        <f t="shared" si="0"/>
        <v>30.144881556683586</v>
      </c>
      <c r="E31" s="16">
        <f>E10+E20</f>
        <v>106</v>
      </c>
      <c r="F31" s="43">
        <f t="shared" si="1"/>
        <v>42.305817610062896</v>
      </c>
      <c r="G31" s="16">
        <f>G10+G20</f>
        <v>391</v>
      </c>
      <c r="H31" s="43">
        <f t="shared" si="2"/>
        <v>28.152600170502982</v>
      </c>
      <c r="I31" s="16">
        <f>I10+I20</f>
        <v>109</v>
      </c>
      <c r="J31" s="44">
        <f t="shared" si="3"/>
        <v>39.214067278287466</v>
      </c>
      <c r="K31" s="41"/>
      <c r="L31" s="47">
        <f>L10+L20</f>
        <v>142525</v>
      </c>
      <c r="M31" s="47">
        <f>M10+M20</f>
        <v>53813</v>
      </c>
      <c r="N31" s="47">
        <f>N10+N20</f>
        <v>132092</v>
      </c>
      <c r="O31" s="47">
        <f>O10+O20</f>
        <v>51292</v>
      </c>
    </row>
    <row r="32" spans="1:15" s="13" customFormat="1" ht="40" customHeight="1">
      <c r="A32" s="25" t="s">
        <v>42</v>
      </c>
      <c r="B32" s="15">
        <f>B9+B16+B19+B21+B22+B23</f>
        <v>2545</v>
      </c>
      <c r="C32" s="16">
        <f>C9+C16+C19+C21+C22+C23</f>
        <v>1990</v>
      </c>
      <c r="D32" s="43">
        <f t="shared" si="0"/>
        <v>29.761850921273034</v>
      </c>
      <c r="E32" s="16">
        <f>E9+E16+E19+E21+E22+E23</f>
        <v>555</v>
      </c>
      <c r="F32" s="43">
        <f t="shared" si="1"/>
        <v>43.423273273273274</v>
      </c>
      <c r="G32" s="16">
        <f>G9+G16+G19+G21+G22+G23</f>
        <v>2090</v>
      </c>
      <c r="H32" s="43">
        <f t="shared" si="2"/>
        <v>28.639952153110048</v>
      </c>
      <c r="I32" s="16">
        <f>I9+I16+I19+I21+I22+I23</f>
        <v>455</v>
      </c>
      <c r="J32" s="44">
        <f t="shared" si="3"/>
        <v>40.903846153846153</v>
      </c>
      <c r="K32" s="41"/>
      <c r="L32" s="47">
        <f>L9+L16+L19+L21+L22+L23</f>
        <v>710713</v>
      </c>
      <c r="M32" s="47">
        <f>M9+M16+M19+M21+M22+M23</f>
        <v>289199</v>
      </c>
      <c r="N32" s="47">
        <f>N9+N16+N19+N21+N22+N23</f>
        <v>718290</v>
      </c>
      <c r="O32" s="47">
        <f>O9+O16+O19+O21+O22+O23</f>
        <v>223335</v>
      </c>
    </row>
    <row r="33" spans="1:15" s="13" customFormat="1" ht="40" customHeight="1">
      <c r="A33" s="14" t="s">
        <v>43</v>
      </c>
      <c r="B33" s="15">
        <f>B12+B15+B18+B24+B25</f>
        <v>373</v>
      </c>
      <c r="C33" s="16">
        <f>C12+C15+C18+C24+C25</f>
        <v>278</v>
      </c>
      <c r="D33" s="43">
        <f t="shared" si="0"/>
        <v>30.195143884892087</v>
      </c>
      <c r="E33" s="16">
        <f>E12+E15+E18+E24+E25</f>
        <v>95</v>
      </c>
      <c r="F33" s="43">
        <f t="shared" si="1"/>
        <v>42.849122807017544</v>
      </c>
      <c r="G33" s="16">
        <f>G12+G15+G18+G24+G25</f>
        <v>281</v>
      </c>
      <c r="H33" s="43">
        <f t="shared" si="2"/>
        <v>28.682680901542113</v>
      </c>
      <c r="I33" s="16">
        <f>I12+I15+I18+I24+I25</f>
        <v>92</v>
      </c>
      <c r="J33" s="44">
        <f t="shared" si="3"/>
        <v>39.929347826086961</v>
      </c>
      <c r="K33" s="41"/>
      <c r="L33" s="47">
        <f>L12+L15+L18+L24+L25</f>
        <v>100731</v>
      </c>
      <c r="M33" s="47">
        <f>M12+M15+M18+M24+M25</f>
        <v>48848</v>
      </c>
      <c r="N33" s="47">
        <f>N12+N15+N18+N24+N25</f>
        <v>96718</v>
      </c>
      <c r="O33" s="47">
        <f>O12+O15+O18+O24+O25</f>
        <v>44082</v>
      </c>
    </row>
    <row r="34" spans="1:15" s="13" customFormat="1" ht="40" customHeight="1">
      <c r="A34" s="30" t="s">
        <v>44</v>
      </c>
      <c r="B34" s="19">
        <f>B11+B26+B27+B28</f>
        <v>304</v>
      </c>
      <c r="C34" s="20">
        <f>C11+C26+C27+C28</f>
        <v>240</v>
      </c>
      <c r="D34" s="45">
        <f t="shared" si="0"/>
        <v>30.357986111111114</v>
      </c>
      <c r="E34" s="20">
        <f>E11+E26+E27+E28</f>
        <v>64</v>
      </c>
      <c r="F34" s="45">
        <f t="shared" si="1"/>
        <v>42.598958333333336</v>
      </c>
      <c r="G34" s="20">
        <f>G11+G26+G27+G28</f>
        <v>243</v>
      </c>
      <c r="H34" s="45">
        <f t="shared" si="2"/>
        <v>28.699245541838135</v>
      </c>
      <c r="I34" s="20">
        <f>I11+I26+I27+I28</f>
        <v>61</v>
      </c>
      <c r="J34" s="46">
        <f t="shared" si="3"/>
        <v>40.415300546448087</v>
      </c>
      <c r="K34" s="41"/>
      <c r="L34" s="47">
        <f>L11+L26+L27+L28</f>
        <v>87431</v>
      </c>
      <c r="M34" s="47">
        <f>M11+M26+M27+M28</f>
        <v>32716</v>
      </c>
      <c r="N34" s="47">
        <f>N11+N26+N27+N28</f>
        <v>83687</v>
      </c>
      <c r="O34" s="47">
        <f>O11+O26+O27+O28</f>
        <v>29584</v>
      </c>
    </row>
    <row r="35" spans="1:15">
      <c r="A35" s="53" t="s">
        <v>57</v>
      </c>
    </row>
    <row r="36" spans="1:15">
      <c r="A36" s="53" t="s">
        <v>58</v>
      </c>
      <c r="C36" s="54"/>
    </row>
    <row r="37" spans="1:15">
      <c r="C37" s="54"/>
    </row>
    <row r="38" spans="1:15">
      <c r="C38" s="54"/>
    </row>
    <row r="39" spans="1:15">
      <c r="C39" s="54"/>
    </row>
    <row r="40" spans="1:15">
      <c r="C40" s="54"/>
    </row>
    <row r="41" spans="1:15">
      <c r="C41" s="54"/>
    </row>
  </sheetData>
  <mergeCells count="7">
    <mergeCell ref="L4:O4"/>
    <mergeCell ref="A4:A5"/>
    <mergeCell ref="B4:B5"/>
    <mergeCell ref="C4:D4"/>
    <mergeCell ref="E4:F4"/>
    <mergeCell ref="G4:H4"/>
    <mergeCell ref="I4:J4"/>
  </mergeCells>
  <phoneticPr fontId="2"/>
  <pageMargins left="0.94" right="0.39" top="0.59055118110236227" bottom="0.59055118110236227" header="0" footer="0"/>
  <pageSetup paperSize="9" scale="64" fitToWidth="0" orientation="portrait" blackAndWhite="1" horizontalDpi="400" verticalDpi="4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84511-908C-4CC4-9AE8-EC68C2256569}">
  <sheetPr>
    <pageSetUpPr fitToPage="1"/>
  </sheetPr>
  <dimension ref="A1:N35"/>
  <sheetViews>
    <sheetView view="pageBreakPreview" topLeftCell="A4" zoomScale="75" zoomScaleNormal="75" zoomScaleSheetLayoutView="75" workbookViewId="0">
      <selection activeCell="A4" sqref="A4"/>
    </sheetView>
  </sheetViews>
  <sheetFormatPr defaultColWidth="8.08984375" defaultRowHeight="14.5"/>
  <cols>
    <col min="1" max="1" width="13.7265625" style="1" customWidth="1"/>
    <col min="2" max="2" width="9.6328125" style="1" customWidth="1"/>
    <col min="3" max="14" width="8.7265625" style="1" customWidth="1"/>
    <col min="15" max="16384" width="8.08984375" style="1"/>
  </cols>
  <sheetData>
    <row r="1" spans="1:14" hidden="1"/>
    <row r="2" spans="1:14" hidden="1"/>
    <row r="3" spans="1:14" hidden="1"/>
    <row r="4" spans="1:14" ht="21.5">
      <c r="A4" s="2" t="s">
        <v>59</v>
      </c>
      <c r="B4" s="3"/>
      <c r="C4" s="3"/>
      <c r="D4" s="3"/>
      <c r="E4" s="3"/>
      <c r="F4" s="3"/>
      <c r="G4" s="3"/>
      <c r="H4" s="3"/>
      <c r="I4" s="3"/>
      <c r="L4" s="4"/>
      <c r="M4" s="4"/>
      <c r="N4" s="4" t="s">
        <v>1</v>
      </c>
    </row>
    <row r="5" spans="1:14" s="8" customFormat="1" ht="40" customHeight="1">
      <c r="A5" s="55" t="s">
        <v>2</v>
      </c>
      <c r="B5" s="6" t="s">
        <v>3</v>
      </c>
      <c r="C5" s="6" t="s">
        <v>4</v>
      </c>
      <c r="D5" s="6" t="s">
        <v>5</v>
      </c>
      <c r="E5" s="6" t="s">
        <v>6</v>
      </c>
      <c r="F5" s="6" t="s">
        <v>7</v>
      </c>
      <c r="G5" s="6" t="s">
        <v>8</v>
      </c>
      <c r="H5" s="6" t="s">
        <v>9</v>
      </c>
      <c r="I5" s="6" t="s">
        <v>10</v>
      </c>
      <c r="J5" s="6" t="s">
        <v>11</v>
      </c>
      <c r="K5" s="6" t="s">
        <v>12</v>
      </c>
      <c r="L5" s="6" t="s">
        <v>13</v>
      </c>
      <c r="M5" s="6" t="s">
        <v>14</v>
      </c>
      <c r="N5" s="6" t="s">
        <v>15</v>
      </c>
    </row>
    <row r="6" spans="1:14" s="13" customFormat="1" ht="40" customHeight="1">
      <c r="A6" s="9" t="s">
        <v>16</v>
      </c>
      <c r="B6" s="10">
        <v>2001</v>
      </c>
      <c r="C6" s="11">
        <v>177</v>
      </c>
      <c r="D6" s="11">
        <v>162</v>
      </c>
      <c r="E6" s="11">
        <v>224</v>
      </c>
      <c r="F6" s="11">
        <v>178</v>
      </c>
      <c r="G6" s="11">
        <v>124</v>
      </c>
      <c r="H6" s="11">
        <v>190</v>
      </c>
      <c r="I6" s="11">
        <v>163</v>
      </c>
      <c r="J6" s="11">
        <v>150</v>
      </c>
      <c r="K6" s="11">
        <v>152</v>
      </c>
      <c r="L6" s="11">
        <v>163</v>
      </c>
      <c r="M6" s="11">
        <v>141</v>
      </c>
      <c r="N6" s="12">
        <v>177</v>
      </c>
    </row>
    <row r="7" spans="1:14" s="13" customFormat="1" ht="40" customHeight="1">
      <c r="A7" s="14" t="s">
        <v>17</v>
      </c>
      <c r="B7" s="15">
        <f t="shared" ref="B7:N7" si="0">SUM(B9:B19)</f>
        <v>1858</v>
      </c>
      <c r="C7" s="16">
        <f t="shared" si="0"/>
        <v>161</v>
      </c>
      <c r="D7" s="16">
        <f t="shared" si="0"/>
        <v>143</v>
      </c>
      <c r="E7" s="16">
        <f t="shared" si="0"/>
        <v>213</v>
      </c>
      <c r="F7" s="16">
        <f t="shared" si="0"/>
        <v>168</v>
      </c>
      <c r="G7" s="16">
        <f t="shared" si="0"/>
        <v>109</v>
      </c>
      <c r="H7" s="16">
        <f t="shared" si="0"/>
        <v>173</v>
      </c>
      <c r="I7" s="16">
        <f t="shared" si="0"/>
        <v>158</v>
      </c>
      <c r="J7" s="16">
        <f t="shared" si="0"/>
        <v>135</v>
      </c>
      <c r="K7" s="16">
        <f t="shared" si="0"/>
        <v>137</v>
      </c>
      <c r="L7" s="16">
        <f t="shared" si="0"/>
        <v>159</v>
      </c>
      <c r="M7" s="16">
        <f t="shared" si="0"/>
        <v>134</v>
      </c>
      <c r="N7" s="17">
        <f t="shared" si="0"/>
        <v>168</v>
      </c>
    </row>
    <row r="8" spans="1:14" s="13" customFormat="1" ht="40" customHeight="1">
      <c r="A8" s="18" t="s">
        <v>18</v>
      </c>
      <c r="B8" s="19">
        <f t="shared" ref="B8:N8" si="1">SUM(B20:B28)</f>
        <v>143</v>
      </c>
      <c r="C8" s="20">
        <f t="shared" si="1"/>
        <v>12</v>
      </c>
      <c r="D8" s="20">
        <f t="shared" si="1"/>
        <v>19</v>
      </c>
      <c r="E8" s="20">
        <f t="shared" si="1"/>
        <v>12</v>
      </c>
      <c r="F8" s="20">
        <f t="shared" si="1"/>
        <v>13</v>
      </c>
      <c r="G8" s="20">
        <f t="shared" si="1"/>
        <v>12</v>
      </c>
      <c r="H8" s="20">
        <f t="shared" si="1"/>
        <v>18</v>
      </c>
      <c r="I8" s="20">
        <f t="shared" si="1"/>
        <v>5</v>
      </c>
      <c r="J8" s="20">
        <f t="shared" si="1"/>
        <v>14</v>
      </c>
      <c r="K8" s="20">
        <f t="shared" si="1"/>
        <v>13</v>
      </c>
      <c r="L8" s="20">
        <f t="shared" si="1"/>
        <v>8</v>
      </c>
      <c r="M8" s="20">
        <f t="shared" si="1"/>
        <v>5</v>
      </c>
      <c r="N8" s="21">
        <f t="shared" si="1"/>
        <v>12</v>
      </c>
    </row>
    <row r="9" spans="1:14" s="13" customFormat="1" ht="40" customHeight="1">
      <c r="A9" s="14" t="s">
        <v>19</v>
      </c>
      <c r="B9" s="15">
        <v>848</v>
      </c>
      <c r="C9" s="16">
        <v>75</v>
      </c>
      <c r="D9" s="16">
        <v>64</v>
      </c>
      <c r="E9" s="16">
        <v>92</v>
      </c>
      <c r="F9" s="16">
        <v>79</v>
      </c>
      <c r="G9" s="16">
        <v>51</v>
      </c>
      <c r="H9" s="16">
        <v>89</v>
      </c>
      <c r="I9" s="16">
        <v>71</v>
      </c>
      <c r="J9" s="16">
        <v>58</v>
      </c>
      <c r="K9" s="16">
        <v>71</v>
      </c>
      <c r="L9" s="16">
        <v>61</v>
      </c>
      <c r="M9" s="16">
        <v>61</v>
      </c>
      <c r="N9" s="17">
        <v>76</v>
      </c>
    </row>
    <row r="10" spans="1:14" s="13" customFormat="1" ht="40" customHeight="1">
      <c r="A10" s="14" t="s">
        <v>20</v>
      </c>
      <c r="B10" s="15">
        <v>191</v>
      </c>
      <c r="C10" s="16">
        <v>28</v>
      </c>
      <c r="D10" s="16">
        <v>11</v>
      </c>
      <c r="E10" s="16">
        <v>17</v>
      </c>
      <c r="F10" s="16">
        <v>21</v>
      </c>
      <c r="G10" s="16">
        <v>13</v>
      </c>
      <c r="H10" s="16">
        <v>12</v>
      </c>
      <c r="I10" s="16">
        <v>15</v>
      </c>
      <c r="J10" s="16">
        <v>16</v>
      </c>
      <c r="K10" s="16">
        <v>16</v>
      </c>
      <c r="L10" s="16">
        <v>15</v>
      </c>
      <c r="M10" s="16">
        <v>12</v>
      </c>
      <c r="N10" s="17">
        <v>15</v>
      </c>
    </row>
    <row r="11" spans="1:14" s="13" customFormat="1" ht="40" customHeight="1">
      <c r="A11" s="14" t="s">
        <v>21</v>
      </c>
      <c r="B11" s="15">
        <v>98</v>
      </c>
      <c r="C11" s="16">
        <v>7</v>
      </c>
      <c r="D11" s="16">
        <v>5</v>
      </c>
      <c r="E11" s="16">
        <v>9</v>
      </c>
      <c r="F11" s="16">
        <v>13</v>
      </c>
      <c r="G11" s="16">
        <v>6</v>
      </c>
      <c r="H11" s="16">
        <v>10</v>
      </c>
      <c r="I11" s="16">
        <v>9</v>
      </c>
      <c r="J11" s="16">
        <v>16</v>
      </c>
      <c r="K11" s="16">
        <v>3</v>
      </c>
      <c r="L11" s="16">
        <v>6</v>
      </c>
      <c r="M11" s="16">
        <v>7</v>
      </c>
      <c r="N11" s="17">
        <v>7</v>
      </c>
    </row>
    <row r="12" spans="1:14" s="13" customFormat="1" ht="40" customHeight="1">
      <c r="A12" s="14" t="s">
        <v>22</v>
      </c>
      <c r="B12" s="15">
        <v>50</v>
      </c>
      <c r="C12" s="16">
        <v>2</v>
      </c>
      <c r="D12" s="16">
        <v>4</v>
      </c>
      <c r="E12" s="16">
        <v>7</v>
      </c>
      <c r="F12" s="16">
        <v>2</v>
      </c>
      <c r="G12" s="16">
        <v>4</v>
      </c>
      <c r="H12" s="16">
        <v>4</v>
      </c>
      <c r="I12" s="16">
        <v>4</v>
      </c>
      <c r="J12" s="16">
        <v>4</v>
      </c>
      <c r="K12" s="16">
        <v>2</v>
      </c>
      <c r="L12" s="16">
        <v>9</v>
      </c>
      <c r="M12" s="16">
        <v>5</v>
      </c>
      <c r="N12" s="17">
        <v>3</v>
      </c>
    </row>
    <row r="13" spans="1:14" s="13" customFormat="1" ht="40" customHeight="1">
      <c r="A13" s="14" t="s">
        <v>23</v>
      </c>
      <c r="B13" s="15">
        <v>183</v>
      </c>
      <c r="C13" s="16">
        <v>11</v>
      </c>
      <c r="D13" s="16">
        <v>20</v>
      </c>
      <c r="E13" s="16">
        <v>28</v>
      </c>
      <c r="F13" s="16">
        <v>11</v>
      </c>
      <c r="G13" s="16">
        <v>11</v>
      </c>
      <c r="H13" s="16">
        <v>19</v>
      </c>
      <c r="I13" s="16">
        <v>17</v>
      </c>
      <c r="J13" s="16">
        <v>11</v>
      </c>
      <c r="K13" s="16">
        <v>9</v>
      </c>
      <c r="L13" s="16">
        <v>21</v>
      </c>
      <c r="M13" s="16">
        <v>9</v>
      </c>
      <c r="N13" s="17">
        <v>16</v>
      </c>
    </row>
    <row r="14" spans="1:14" s="13" customFormat="1" ht="40" customHeight="1">
      <c r="A14" s="14" t="s">
        <v>24</v>
      </c>
      <c r="B14" s="15">
        <v>175</v>
      </c>
      <c r="C14" s="16">
        <v>15</v>
      </c>
      <c r="D14" s="16">
        <v>9</v>
      </c>
      <c r="E14" s="16">
        <v>23</v>
      </c>
      <c r="F14" s="16">
        <v>14</v>
      </c>
      <c r="G14" s="16">
        <v>7</v>
      </c>
      <c r="H14" s="16">
        <v>13</v>
      </c>
      <c r="I14" s="16">
        <v>13</v>
      </c>
      <c r="J14" s="16">
        <v>12</v>
      </c>
      <c r="K14" s="16">
        <v>16</v>
      </c>
      <c r="L14" s="16">
        <v>21</v>
      </c>
      <c r="M14" s="16">
        <v>12</v>
      </c>
      <c r="N14" s="17">
        <v>20</v>
      </c>
    </row>
    <row r="15" spans="1:14" s="13" customFormat="1" ht="40" customHeight="1">
      <c r="A15" s="14" t="s">
        <v>25</v>
      </c>
      <c r="B15" s="15">
        <v>64</v>
      </c>
      <c r="C15" s="16">
        <v>7</v>
      </c>
      <c r="D15" s="16">
        <v>5</v>
      </c>
      <c r="E15" s="16">
        <v>9</v>
      </c>
      <c r="F15" s="16">
        <v>7</v>
      </c>
      <c r="G15" s="16">
        <v>3</v>
      </c>
      <c r="H15" s="16">
        <v>6</v>
      </c>
      <c r="I15" s="16">
        <v>7</v>
      </c>
      <c r="J15" s="16">
        <v>3</v>
      </c>
      <c r="K15" s="16">
        <v>4</v>
      </c>
      <c r="L15" s="16">
        <v>5</v>
      </c>
      <c r="M15" s="16">
        <v>6</v>
      </c>
      <c r="N15" s="17">
        <v>2</v>
      </c>
    </row>
    <row r="16" spans="1:14" s="13" customFormat="1" ht="40" customHeight="1">
      <c r="A16" s="14" t="s">
        <v>26</v>
      </c>
      <c r="B16" s="15">
        <v>39</v>
      </c>
      <c r="C16" s="16">
        <v>3</v>
      </c>
      <c r="D16" s="16">
        <v>4</v>
      </c>
      <c r="E16" s="16">
        <v>5</v>
      </c>
      <c r="F16" s="16">
        <v>4</v>
      </c>
      <c r="G16" s="16">
        <v>2</v>
      </c>
      <c r="H16" s="16">
        <v>3</v>
      </c>
      <c r="I16" s="16">
        <v>2</v>
      </c>
      <c r="J16" s="16">
        <v>3</v>
      </c>
      <c r="K16" s="16">
        <v>5</v>
      </c>
      <c r="L16" s="16">
        <v>3</v>
      </c>
      <c r="M16" s="16">
        <v>3</v>
      </c>
      <c r="N16" s="17">
        <v>2</v>
      </c>
    </row>
    <row r="17" spans="1:14" s="13" customFormat="1" ht="40" customHeight="1">
      <c r="A17" s="14" t="s">
        <v>27</v>
      </c>
      <c r="B17" s="15">
        <v>130</v>
      </c>
      <c r="C17" s="16">
        <v>10</v>
      </c>
      <c r="D17" s="16">
        <v>14</v>
      </c>
      <c r="E17" s="16">
        <v>12</v>
      </c>
      <c r="F17" s="16">
        <v>11</v>
      </c>
      <c r="G17" s="16">
        <v>9</v>
      </c>
      <c r="H17" s="16">
        <v>10</v>
      </c>
      <c r="I17" s="16">
        <v>13</v>
      </c>
      <c r="J17" s="16">
        <v>6</v>
      </c>
      <c r="K17" s="16">
        <v>4</v>
      </c>
      <c r="L17" s="16">
        <v>13</v>
      </c>
      <c r="M17" s="16">
        <v>12</v>
      </c>
      <c r="N17" s="17">
        <v>16</v>
      </c>
    </row>
    <row r="18" spans="1:14" s="13" customFormat="1" ht="40" customHeight="1">
      <c r="A18" s="14" t="s">
        <v>28</v>
      </c>
      <c r="B18" s="15">
        <v>40</v>
      </c>
      <c r="C18" s="16">
        <v>1</v>
      </c>
      <c r="D18" s="16">
        <v>4</v>
      </c>
      <c r="E18" s="16">
        <v>10</v>
      </c>
      <c r="F18" s="16">
        <v>3</v>
      </c>
      <c r="G18" s="16">
        <v>1</v>
      </c>
      <c r="H18" s="16">
        <v>4</v>
      </c>
      <c r="I18" s="16">
        <v>4</v>
      </c>
      <c r="J18" s="16">
        <v>3</v>
      </c>
      <c r="K18" s="16">
        <v>3</v>
      </c>
      <c r="L18" s="16">
        <v>2</v>
      </c>
      <c r="M18" s="16">
        <v>3</v>
      </c>
      <c r="N18" s="17">
        <v>2</v>
      </c>
    </row>
    <row r="19" spans="1:14" s="13" customFormat="1" ht="40" customHeight="1">
      <c r="A19" s="14" t="s">
        <v>29</v>
      </c>
      <c r="B19" s="15">
        <v>40</v>
      </c>
      <c r="C19" s="16">
        <v>2</v>
      </c>
      <c r="D19" s="16">
        <v>3</v>
      </c>
      <c r="E19" s="16">
        <v>1</v>
      </c>
      <c r="F19" s="16">
        <v>3</v>
      </c>
      <c r="G19" s="16">
        <v>2</v>
      </c>
      <c r="H19" s="16">
        <v>3</v>
      </c>
      <c r="I19" s="16">
        <v>3</v>
      </c>
      <c r="J19" s="16">
        <v>3</v>
      </c>
      <c r="K19" s="16">
        <v>4</v>
      </c>
      <c r="L19" s="16">
        <v>3</v>
      </c>
      <c r="M19" s="16">
        <v>4</v>
      </c>
      <c r="N19" s="17">
        <v>9</v>
      </c>
    </row>
    <row r="20" spans="1:14" s="13" customFormat="1" ht="40" customHeight="1">
      <c r="A20" s="5" t="s">
        <v>30</v>
      </c>
      <c r="B20" s="22">
        <v>5</v>
      </c>
      <c r="C20" s="23">
        <v>0</v>
      </c>
      <c r="D20" s="23">
        <v>1</v>
      </c>
      <c r="E20" s="23">
        <v>0</v>
      </c>
      <c r="F20" s="23">
        <v>0</v>
      </c>
      <c r="G20" s="23">
        <v>0</v>
      </c>
      <c r="H20" s="23">
        <v>1</v>
      </c>
      <c r="I20" s="23">
        <v>1</v>
      </c>
      <c r="J20" s="23">
        <v>0</v>
      </c>
      <c r="K20" s="23">
        <v>0</v>
      </c>
      <c r="L20" s="23">
        <v>2</v>
      </c>
      <c r="M20" s="23">
        <v>0</v>
      </c>
      <c r="N20" s="24">
        <v>0</v>
      </c>
    </row>
    <row r="21" spans="1:14" s="13" customFormat="1" ht="40" customHeight="1">
      <c r="A21" s="6" t="s">
        <v>31</v>
      </c>
      <c r="B21" s="22">
        <v>6</v>
      </c>
      <c r="C21" s="23">
        <v>0</v>
      </c>
      <c r="D21" s="23">
        <v>0</v>
      </c>
      <c r="E21" s="23">
        <v>1</v>
      </c>
      <c r="F21" s="23">
        <v>0</v>
      </c>
      <c r="G21" s="23">
        <v>2</v>
      </c>
      <c r="H21" s="23">
        <v>2</v>
      </c>
      <c r="I21" s="23">
        <v>0</v>
      </c>
      <c r="J21" s="23">
        <v>0</v>
      </c>
      <c r="K21" s="23">
        <v>0</v>
      </c>
      <c r="L21" s="23">
        <v>0</v>
      </c>
      <c r="M21" s="23">
        <v>1</v>
      </c>
      <c r="N21" s="24">
        <v>0</v>
      </c>
    </row>
    <row r="22" spans="1:14" s="13" customFormat="1" ht="40" customHeight="1">
      <c r="A22" s="25" t="s">
        <v>32</v>
      </c>
      <c r="B22" s="15">
        <v>47</v>
      </c>
      <c r="C22" s="16">
        <v>5</v>
      </c>
      <c r="D22" s="16">
        <v>5</v>
      </c>
      <c r="E22" s="16">
        <v>4</v>
      </c>
      <c r="F22" s="16">
        <v>5</v>
      </c>
      <c r="G22" s="16">
        <v>4</v>
      </c>
      <c r="H22" s="16">
        <v>6</v>
      </c>
      <c r="I22" s="16">
        <v>2</v>
      </c>
      <c r="J22" s="16">
        <v>5</v>
      </c>
      <c r="K22" s="16">
        <v>5</v>
      </c>
      <c r="L22" s="16">
        <v>1</v>
      </c>
      <c r="M22" s="16">
        <v>0</v>
      </c>
      <c r="N22" s="17">
        <v>5</v>
      </c>
    </row>
    <row r="23" spans="1:14" s="13" customFormat="1" ht="40" customHeight="1">
      <c r="A23" s="25" t="s">
        <v>33</v>
      </c>
      <c r="B23" s="15">
        <v>22</v>
      </c>
      <c r="C23" s="16">
        <v>0</v>
      </c>
      <c r="D23" s="16">
        <v>3</v>
      </c>
      <c r="E23" s="16">
        <v>3</v>
      </c>
      <c r="F23" s="16">
        <v>2</v>
      </c>
      <c r="G23" s="16">
        <v>0</v>
      </c>
      <c r="H23" s="16">
        <v>1</v>
      </c>
      <c r="I23" s="16">
        <v>1</v>
      </c>
      <c r="J23" s="16">
        <v>3</v>
      </c>
      <c r="K23" s="16">
        <v>4</v>
      </c>
      <c r="L23" s="16">
        <v>1</v>
      </c>
      <c r="M23" s="16">
        <v>0</v>
      </c>
      <c r="N23" s="17">
        <v>4</v>
      </c>
    </row>
    <row r="24" spans="1:14" s="13" customFormat="1" ht="40" customHeight="1">
      <c r="A24" s="6" t="s">
        <v>34</v>
      </c>
      <c r="B24" s="22">
        <v>15</v>
      </c>
      <c r="C24" s="23">
        <v>2</v>
      </c>
      <c r="D24" s="23">
        <v>2</v>
      </c>
      <c r="E24" s="23">
        <v>3</v>
      </c>
      <c r="F24" s="23">
        <v>2</v>
      </c>
      <c r="G24" s="23">
        <v>3</v>
      </c>
      <c r="H24" s="23">
        <v>0</v>
      </c>
      <c r="I24" s="23">
        <v>1</v>
      </c>
      <c r="J24" s="23">
        <v>1</v>
      </c>
      <c r="K24" s="23">
        <v>0</v>
      </c>
      <c r="L24" s="23">
        <v>0</v>
      </c>
      <c r="M24" s="23">
        <v>1</v>
      </c>
      <c r="N24" s="24">
        <v>0</v>
      </c>
    </row>
    <row r="25" spans="1:14" s="13" customFormat="1" ht="40" customHeight="1">
      <c r="A25" s="6" t="s">
        <v>35</v>
      </c>
      <c r="B25" s="22">
        <v>4</v>
      </c>
      <c r="C25" s="23">
        <v>0</v>
      </c>
      <c r="D25" s="23">
        <v>1</v>
      </c>
      <c r="E25" s="23">
        <v>0</v>
      </c>
      <c r="F25" s="23">
        <v>0</v>
      </c>
      <c r="G25" s="23">
        <v>0</v>
      </c>
      <c r="H25" s="23">
        <v>1</v>
      </c>
      <c r="I25" s="23">
        <v>0</v>
      </c>
      <c r="J25" s="23">
        <v>0</v>
      </c>
      <c r="K25" s="23">
        <v>1</v>
      </c>
      <c r="L25" s="23">
        <v>0</v>
      </c>
      <c r="M25" s="23">
        <v>0</v>
      </c>
      <c r="N25" s="24">
        <v>1</v>
      </c>
    </row>
    <row r="26" spans="1:14" s="13" customFormat="1" ht="40" customHeight="1">
      <c r="A26" s="25" t="s">
        <v>36</v>
      </c>
      <c r="B26" s="15">
        <v>1</v>
      </c>
      <c r="C26" s="16">
        <v>0</v>
      </c>
      <c r="D26" s="16">
        <v>0</v>
      </c>
      <c r="E26" s="16">
        <v>0</v>
      </c>
      <c r="F26" s="16">
        <v>0</v>
      </c>
      <c r="G26" s="16">
        <v>0</v>
      </c>
      <c r="H26" s="16">
        <v>0</v>
      </c>
      <c r="I26" s="16">
        <v>0</v>
      </c>
      <c r="J26" s="16">
        <v>0</v>
      </c>
      <c r="K26" s="16">
        <v>0</v>
      </c>
      <c r="L26" s="16">
        <v>0</v>
      </c>
      <c r="M26" s="16">
        <v>1</v>
      </c>
      <c r="N26" s="17">
        <v>0</v>
      </c>
    </row>
    <row r="27" spans="1:14" s="13" customFormat="1" ht="40" customHeight="1">
      <c r="A27" s="25" t="s">
        <v>37</v>
      </c>
      <c r="B27" s="15">
        <v>16</v>
      </c>
      <c r="C27" s="16">
        <v>1</v>
      </c>
      <c r="D27" s="16">
        <v>2</v>
      </c>
      <c r="E27" s="16">
        <v>0</v>
      </c>
      <c r="F27" s="16">
        <v>2</v>
      </c>
      <c r="G27" s="16">
        <v>1</v>
      </c>
      <c r="H27" s="16">
        <v>5</v>
      </c>
      <c r="I27" s="16">
        <v>0</v>
      </c>
      <c r="J27" s="16">
        <v>2</v>
      </c>
      <c r="K27" s="16">
        <v>1</v>
      </c>
      <c r="L27" s="16">
        <v>1</v>
      </c>
      <c r="M27" s="16">
        <v>0</v>
      </c>
      <c r="N27" s="17">
        <v>1</v>
      </c>
    </row>
    <row r="28" spans="1:14" s="13" customFormat="1" ht="40" customHeight="1" thickBot="1">
      <c r="A28" s="26" t="s">
        <v>38</v>
      </c>
      <c r="B28" s="27">
        <v>27</v>
      </c>
      <c r="C28" s="28">
        <v>4</v>
      </c>
      <c r="D28" s="28">
        <v>5</v>
      </c>
      <c r="E28" s="28">
        <v>1</v>
      </c>
      <c r="F28" s="28">
        <v>2</v>
      </c>
      <c r="G28" s="28">
        <v>2</v>
      </c>
      <c r="H28" s="28">
        <v>2</v>
      </c>
      <c r="I28" s="28">
        <v>0</v>
      </c>
      <c r="J28" s="28">
        <v>3</v>
      </c>
      <c r="K28" s="28">
        <v>2</v>
      </c>
      <c r="L28" s="28">
        <v>3</v>
      </c>
      <c r="M28" s="28">
        <v>2</v>
      </c>
      <c r="N28" s="29">
        <v>1</v>
      </c>
    </row>
    <row r="29" spans="1:14" s="13" customFormat="1" ht="40" customHeight="1" thickTop="1">
      <c r="A29" s="25" t="s">
        <v>39</v>
      </c>
      <c r="B29" s="15">
        <f t="shared" ref="B29:N29" si="2">B17</f>
        <v>130</v>
      </c>
      <c r="C29" s="16">
        <f t="shared" si="2"/>
        <v>10</v>
      </c>
      <c r="D29" s="16">
        <f t="shared" si="2"/>
        <v>14</v>
      </c>
      <c r="E29" s="16">
        <f t="shared" si="2"/>
        <v>12</v>
      </c>
      <c r="F29" s="16">
        <f t="shared" si="2"/>
        <v>11</v>
      </c>
      <c r="G29" s="16">
        <f t="shared" si="2"/>
        <v>9</v>
      </c>
      <c r="H29" s="16">
        <f t="shared" si="2"/>
        <v>10</v>
      </c>
      <c r="I29" s="16">
        <f t="shared" si="2"/>
        <v>13</v>
      </c>
      <c r="J29" s="16">
        <f t="shared" si="2"/>
        <v>6</v>
      </c>
      <c r="K29" s="16">
        <f t="shared" si="2"/>
        <v>4</v>
      </c>
      <c r="L29" s="16">
        <f t="shared" si="2"/>
        <v>13</v>
      </c>
      <c r="M29" s="16">
        <f t="shared" si="2"/>
        <v>12</v>
      </c>
      <c r="N29" s="17">
        <f t="shared" si="2"/>
        <v>16</v>
      </c>
    </row>
    <row r="30" spans="1:14" s="13" customFormat="1" ht="40" customHeight="1">
      <c r="A30" s="25" t="s">
        <v>40</v>
      </c>
      <c r="B30" s="15">
        <f t="shared" ref="B30:N30" si="3">B13+B14</f>
        <v>358</v>
      </c>
      <c r="C30" s="16">
        <f t="shared" si="3"/>
        <v>26</v>
      </c>
      <c r="D30" s="16">
        <f t="shared" si="3"/>
        <v>29</v>
      </c>
      <c r="E30" s="16">
        <f t="shared" si="3"/>
        <v>51</v>
      </c>
      <c r="F30" s="16">
        <f t="shared" si="3"/>
        <v>25</v>
      </c>
      <c r="G30" s="16">
        <f t="shared" si="3"/>
        <v>18</v>
      </c>
      <c r="H30" s="16">
        <f t="shared" si="3"/>
        <v>32</v>
      </c>
      <c r="I30" s="16">
        <f t="shared" si="3"/>
        <v>30</v>
      </c>
      <c r="J30" s="16">
        <f t="shared" si="3"/>
        <v>23</v>
      </c>
      <c r="K30" s="16">
        <f t="shared" si="3"/>
        <v>25</v>
      </c>
      <c r="L30" s="16">
        <f t="shared" si="3"/>
        <v>42</v>
      </c>
      <c r="M30" s="16">
        <f t="shared" si="3"/>
        <v>21</v>
      </c>
      <c r="N30" s="17">
        <f t="shared" si="3"/>
        <v>36</v>
      </c>
    </row>
    <row r="31" spans="1:14" s="13" customFormat="1" ht="40" customHeight="1">
      <c r="A31" s="25" t="s">
        <v>41</v>
      </c>
      <c r="B31" s="15">
        <f t="shared" ref="B31:N31" si="4">B10+B20</f>
        <v>196</v>
      </c>
      <c r="C31" s="16">
        <f t="shared" si="4"/>
        <v>28</v>
      </c>
      <c r="D31" s="16">
        <f t="shared" si="4"/>
        <v>12</v>
      </c>
      <c r="E31" s="16">
        <f t="shared" si="4"/>
        <v>17</v>
      </c>
      <c r="F31" s="16">
        <f t="shared" si="4"/>
        <v>21</v>
      </c>
      <c r="G31" s="16">
        <f t="shared" si="4"/>
        <v>13</v>
      </c>
      <c r="H31" s="16">
        <f t="shared" si="4"/>
        <v>13</v>
      </c>
      <c r="I31" s="16">
        <f t="shared" si="4"/>
        <v>16</v>
      </c>
      <c r="J31" s="16">
        <f t="shared" si="4"/>
        <v>16</v>
      </c>
      <c r="K31" s="16">
        <f t="shared" si="4"/>
        <v>16</v>
      </c>
      <c r="L31" s="16">
        <f t="shared" si="4"/>
        <v>17</v>
      </c>
      <c r="M31" s="16">
        <f t="shared" si="4"/>
        <v>12</v>
      </c>
      <c r="N31" s="17">
        <f t="shared" si="4"/>
        <v>15</v>
      </c>
    </row>
    <row r="32" spans="1:14" s="13" customFormat="1" ht="40" customHeight="1">
      <c r="A32" s="25" t="s">
        <v>42</v>
      </c>
      <c r="B32" s="15">
        <f t="shared" ref="B32:N32" si="5">B9+B16+B19+B21+B22+B23</f>
        <v>1002</v>
      </c>
      <c r="C32" s="16">
        <f t="shared" si="5"/>
        <v>85</v>
      </c>
      <c r="D32" s="16">
        <f t="shared" si="5"/>
        <v>79</v>
      </c>
      <c r="E32" s="16">
        <f t="shared" si="5"/>
        <v>106</v>
      </c>
      <c r="F32" s="16">
        <f t="shared" si="5"/>
        <v>93</v>
      </c>
      <c r="G32" s="16">
        <f t="shared" si="5"/>
        <v>61</v>
      </c>
      <c r="H32" s="16">
        <f t="shared" si="5"/>
        <v>104</v>
      </c>
      <c r="I32" s="16">
        <f t="shared" si="5"/>
        <v>79</v>
      </c>
      <c r="J32" s="16">
        <f t="shared" si="5"/>
        <v>72</v>
      </c>
      <c r="K32" s="16">
        <f t="shared" si="5"/>
        <v>89</v>
      </c>
      <c r="L32" s="16">
        <f t="shared" si="5"/>
        <v>69</v>
      </c>
      <c r="M32" s="16">
        <f t="shared" si="5"/>
        <v>69</v>
      </c>
      <c r="N32" s="17">
        <f t="shared" si="5"/>
        <v>96</v>
      </c>
    </row>
    <row r="33" spans="1:14" s="13" customFormat="1" ht="40" customHeight="1">
      <c r="A33" s="14" t="s">
        <v>43</v>
      </c>
      <c r="B33" s="15">
        <f t="shared" ref="B33:N33" si="6">B12+B15+B18+B24+B25</f>
        <v>173</v>
      </c>
      <c r="C33" s="16">
        <f t="shared" si="6"/>
        <v>12</v>
      </c>
      <c r="D33" s="16">
        <f t="shared" si="6"/>
        <v>16</v>
      </c>
      <c r="E33" s="16">
        <f t="shared" si="6"/>
        <v>29</v>
      </c>
      <c r="F33" s="16">
        <f t="shared" si="6"/>
        <v>14</v>
      </c>
      <c r="G33" s="16">
        <f t="shared" si="6"/>
        <v>11</v>
      </c>
      <c r="H33" s="16">
        <f t="shared" si="6"/>
        <v>15</v>
      </c>
      <c r="I33" s="16">
        <f t="shared" si="6"/>
        <v>16</v>
      </c>
      <c r="J33" s="16">
        <f t="shared" si="6"/>
        <v>11</v>
      </c>
      <c r="K33" s="16">
        <f t="shared" si="6"/>
        <v>10</v>
      </c>
      <c r="L33" s="16">
        <f t="shared" si="6"/>
        <v>16</v>
      </c>
      <c r="M33" s="16">
        <f t="shared" si="6"/>
        <v>15</v>
      </c>
      <c r="N33" s="17">
        <f t="shared" si="6"/>
        <v>8</v>
      </c>
    </row>
    <row r="34" spans="1:14" s="13" customFormat="1" ht="40" customHeight="1">
      <c r="A34" s="30" t="s">
        <v>44</v>
      </c>
      <c r="B34" s="19">
        <f t="shared" ref="B34:N34" si="7">B11+B26+B27+B28</f>
        <v>142</v>
      </c>
      <c r="C34" s="20">
        <f t="shared" si="7"/>
        <v>12</v>
      </c>
      <c r="D34" s="20">
        <f t="shared" si="7"/>
        <v>12</v>
      </c>
      <c r="E34" s="20">
        <f t="shared" si="7"/>
        <v>10</v>
      </c>
      <c r="F34" s="20">
        <f t="shared" si="7"/>
        <v>17</v>
      </c>
      <c r="G34" s="20">
        <f t="shared" si="7"/>
        <v>9</v>
      </c>
      <c r="H34" s="20">
        <f t="shared" si="7"/>
        <v>17</v>
      </c>
      <c r="I34" s="20">
        <f t="shared" si="7"/>
        <v>9</v>
      </c>
      <c r="J34" s="20">
        <f t="shared" si="7"/>
        <v>21</v>
      </c>
      <c r="K34" s="20">
        <f t="shared" si="7"/>
        <v>6</v>
      </c>
      <c r="L34" s="20">
        <f t="shared" si="7"/>
        <v>10</v>
      </c>
      <c r="M34" s="20">
        <f t="shared" si="7"/>
        <v>10</v>
      </c>
      <c r="N34" s="21">
        <f t="shared" si="7"/>
        <v>9</v>
      </c>
    </row>
    <row r="35" spans="1:14">
      <c r="A35" s="53" t="s">
        <v>60</v>
      </c>
    </row>
  </sheetData>
  <phoneticPr fontId="8"/>
  <pageMargins left="0.56999999999999995" right="0.78740157480314965" top="0.59055118110236227" bottom="0.59055118110236227" header="0" footer="0"/>
  <pageSetup paperSize="9" scale="65" fitToWidth="0" orientation="portrait" blackAndWhite="1" horizont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２６表</vt:lpstr>
      <vt:lpstr>２７表</vt:lpstr>
      <vt:lpstr>２８表</vt:lpstr>
      <vt:lpstr>'２６表'!Print_Area</vt:lpstr>
      <vt:lpstr>'２７表'!Print_Area</vt:lpstr>
      <vt:lpstr>'２８表'!Print_Area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2025-06-17T09:47:03Z</dcterms:created>
  <dcterms:modified xsi:type="dcterms:W3CDTF">2025-06-17T09:47:42Z</dcterms:modified>
</cp:coreProperties>
</file>