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★★★山田主事\②高齢者福祉関係\10 高齢者人口（4月）\R7\11_県HPデータ\"/>
    </mc:Choice>
  </mc:AlternateContent>
  <xr:revisionPtr revIDLastSave="0" documentId="13_ncr:1_{9396BA8D-E524-4965-9CDC-D2D5C7EEE8E5}" xr6:coauthVersionLast="36" xr6:coauthVersionMax="36" xr10:uidLastSave="{00000000-0000-0000-0000-000000000000}"/>
  <bookViews>
    <workbookView xWindow="10230" yWindow="-20" windowWidth="10280" windowHeight="8040" tabRatio="709" xr2:uid="{00000000-000D-0000-FFFF-FFFF00000000}"/>
  </bookViews>
  <sheets>
    <sheet name="表紙" sheetId="21" r:id="rId1"/>
    <sheet name="目次" sheetId="22" r:id="rId2"/>
    <sheet name="P1" sheetId="4" r:id="rId3"/>
    <sheet name="P2" sheetId="2" r:id="rId4"/>
    <sheet name="P3" sheetId="3" r:id="rId5"/>
    <sheet name="P4 " sheetId="27" r:id="rId6"/>
    <sheet name="P5 " sheetId="44" r:id="rId7"/>
    <sheet name="P6" sheetId="30" r:id="rId8"/>
    <sheet name="P7" sheetId="29" r:id="rId9"/>
    <sheet name="P8" sheetId="31" r:id="rId10"/>
    <sheet name="P9" sheetId="32" r:id="rId11"/>
    <sheet name="P10 " sheetId="50" r:id="rId12"/>
    <sheet name="P11" sheetId="49" r:id="rId13"/>
    <sheet name="P12 " sheetId="48" r:id="rId14"/>
    <sheet name="P13" sheetId="36" r:id="rId15"/>
    <sheet name="P14" sheetId="52" r:id="rId16"/>
    <sheet name="P15" sheetId="37" r:id="rId17"/>
  </sheets>
  <externalReferences>
    <externalReference r:id="rId18"/>
  </externalReferences>
  <definedNames>
    <definedName name="_xlnm._FilterDatabase" localSheetId="14" hidden="1">'P13'!$A$4:$E$52</definedName>
    <definedName name="hyou3">[1]表3!$A$2:$N$34</definedName>
    <definedName name="_xlnm.Print_Area" localSheetId="2">'P1'!$A$1:$J$38</definedName>
    <definedName name="_xlnm.Print_Area" localSheetId="11">'P10 '!$A$1:$E$58</definedName>
    <definedName name="_xlnm.Print_Area" localSheetId="12">'P11'!$A$1:$E$63</definedName>
    <definedName name="_xlnm.Print_Area" localSheetId="16">'P15'!$A$1:$M$63</definedName>
    <definedName name="_xlnm.Print_Area" localSheetId="3">'P2'!$A$1:$K$35</definedName>
    <definedName name="_xlnm.Print_Area" localSheetId="4">'P3'!$A$1:$K$35</definedName>
    <definedName name="_xlnm.Print_Area" localSheetId="5">'P4 '!$A$1:$E$47</definedName>
    <definedName name="_xlnm.Print_Area" localSheetId="6">'P5 '!$A$1:$K$64</definedName>
    <definedName name="_xlnm.Print_Area" localSheetId="7">'P6'!$A$1:$H$38</definedName>
    <definedName name="_xlnm.Print_Area" localSheetId="8">'P7'!$A$1:$M$74</definedName>
    <definedName name="_xlnm.Print_Area" localSheetId="9">'P8'!$A$1:$E$55</definedName>
    <definedName name="_xlnm.Print_Area" localSheetId="10">'P9'!$A$1:$I$48</definedName>
    <definedName name="図1">[1]図8!$D$20:$I$31</definedName>
    <definedName name="表３">[1]表3!$A$2:$N$34</definedName>
  </definedNames>
  <calcPr calcId="191029"/>
</workbook>
</file>

<file path=xl/calcChain.xml><?xml version="1.0" encoding="utf-8"?>
<calcChain xmlns="http://schemas.openxmlformats.org/spreadsheetml/2006/main">
  <c r="G44" i="32" l="1"/>
  <c r="D44" i="32"/>
  <c r="D45" i="27" l="1"/>
  <c r="D5" i="52" l="1"/>
  <c r="D6" i="52"/>
  <c r="D7" i="52"/>
  <c r="D8" i="52"/>
  <c r="D9" i="52"/>
  <c r="D10" i="52"/>
  <c r="D11" i="52"/>
  <c r="D12" i="52"/>
  <c r="D13" i="52"/>
  <c r="D14" i="52"/>
  <c r="D15" i="52"/>
  <c r="D16" i="52"/>
  <c r="D17" i="52"/>
  <c r="D18" i="52"/>
  <c r="D19" i="52"/>
  <c r="D20" i="52"/>
  <c r="D21" i="52"/>
  <c r="D22" i="52"/>
  <c r="D23" i="52"/>
  <c r="D4" i="52"/>
  <c r="G42" i="32" l="1"/>
  <c r="D42" i="32"/>
  <c r="D43" i="27" l="1"/>
  <c r="J27" i="3" l="1"/>
  <c r="I27" i="3"/>
  <c r="G27" i="3"/>
  <c r="F27" i="3"/>
  <c r="D27" i="3"/>
  <c r="C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K27" i="3" s="1"/>
  <c r="H18" i="3"/>
  <c r="E18" i="3"/>
  <c r="J17" i="3"/>
  <c r="I17" i="3"/>
  <c r="G17" i="3"/>
  <c r="F17" i="3"/>
  <c r="D17" i="3"/>
  <c r="C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K17" i="3" s="1"/>
  <c r="H6" i="3"/>
  <c r="H17" i="3" s="1"/>
  <c r="E6" i="3"/>
  <c r="J27" i="2"/>
  <c r="I27" i="2"/>
  <c r="G27" i="2"/>
  <c r="F27" i="2"/>
  <c r="D27" i="2"/>
  <c r="C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H22" i="2"/>
  <c r="E22" i="2"/>
  <c r="K21" i="2"/>
  <c r="H21" i="2"/>
  <c r="E21" i="2"/>
  <c r="K20" i="2"/>
  <c r="H20" i="2"/>
  <c r="E20" i="2"/>
  <c r="K19" i="2"/>
  <c r="H19" i="2"/>
  <c r="E19" i="2"/>
  <c r="K18" i="2"/>
  <c r="H18" i="2"/>
  <c r="E18" i="2"/>
  <c r="J17" i="2"/>
  <c r="I17" i="2"/>
  <c r="G17" i="2"/>
  <c r="F17" i="2"/>
  <c r="D17" i="2"/>
  <c r="C17" i="2"/>
  <c r="K16" i="2"/>
  <c r="H16" i="2"/>
  <c r="E16" i="2"/>
  <c r="K15" i="2"/>
  <c r="H15" i="2"/>
  <c r="E15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E7" i="2"/>
  <c r="K6" i="2"/>
  <c r="K17" i="2" s="1"/>
  <c r="H6" i="2"/>
  <c r="E6" i="2"/>
  <c r="H27" i="3" l="1"/>
  <c r="E27" i="3"/>
  <c r="E17" i="3"/>
  <c r="K27" i="2"/>
  <c r="H27" i="2"/>
  <c r="E27" i="2"/>
  <c r="H17" i="2"/>
  <c r="E17" i="2"/>
  <c r="C24" i="52"/>
  <c r="B24" i="52"/>
  <c r="D24" i="52" l="1"/>
  <c r="D53" i="50"/>
  <c r="D52" i="50"/>
  <c r="D51" i="50"/>
  <c r="D50" i="50"/>
  <c r="D49" i="50"/>
  <c r="D48" i="50"/>
  <c r="D47" i="50"/>
  <c r="D46" i="50"/>
  <c r="D45" i="50"/>
  <c r="D44" i="50"/>
  <c r="D43" i="50"/>
  <c r="D42" i="50"/>
  <c r="D41" i="50"/>
  <c r="D40" i="50"/>
  <c r="D39" i="50"/>
  <c r="D38" i="50"/>
  <c r="D37" i="50"/>
  <c r="D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E6" i="50" s="1"/>
  <c r="G43" i="32"/>
  <c r="D43" i="32"/>
  <c r="G41" i="32"/>
  <c r="D41" i="32"/>
  <c r="G40" i="32"/>
  <c r="D40" i="32"/>
  <c r="G39" i="32"/>
  <c r="D39" i="32"/>
  <c r="G38" i="32"/>
  <c r="D38" i="32"/>
  <c r="G37" i="32"/>
  <c r="D37" i="32"/>
  <c r="G36" i="32"/>
  <c r="D36" i="32"/>
  <c r="G35" i="32"/>
  <c r="D35" i="32"/>
  <c r="G34" i="32"/>
  <c r="D34" i="32"/>
  <c r="G33" i="32"/>
  <c r="D33" i="32"/>
  <c r="G32" i="32"/>
  <c r="D32" i="32"/>
  <c r="G31" i="32"/>
  <c r="D31" i="32"/>
  <c r="G30" i="32"/>
  <c r="D30" i="32"/>
  <c r="G29" i="32"/>
  <c r="D29" i="32"/>
  <c r="G28" i="32"/>
  <c r="D28" i="32"/>
  <c r="G27" i="32"/>
  <c r="D27" i="32"/>
  <c r="G26" i="32"/>
  <c r="D26" i="32"/>
  <c r="G25" i="32"/>
  <c r="D25" i="32"/>
  <c r="G24" i="32"/>
  <c r="D24" i="32"/>
  <c r="G23" i="32"/>
  <c r="D23" i="32"/>
  <c r="G22" i="32"/>
  <c r="D22" i="32"/>
  <c r="G21" i="32"/>
  <c r="D21" i="32"/>
  <c r="G20" i="32"/>
  <c r="D20" i="32"/>
  <c r="G19" i="32"/>
  <c r="D19" i="32"/>
  <c r="G18" i="32"/>
  <c r="D18" i="32"/>
  <c r="G17" i="32"/>
  <c r="D17" i="32"/>
  <c r="G16" i="32"/>
  <c r="D16" i="32"/>
  <c r="G15" i="32"/>
  <c r="D15" i="32"/>
  <c r="G14" i="32"/>
  <c r="D14" i="32"/>
  <c r="G13" i="32"/>
  <c r="D13" i="32"/>
  <c r="G12" i="32"/>
  <c r="D12" i="32"/>
  <c r="G11" i="32"/>
  <c r="D11" i="32"/>
  <c r="G10" i="32"/>
  <c r="D10" i="32"/>
  <c r="G9" i="32"/>
  <c r="D9" i="32"/>
  <c r="G8" i="32"/>
  <c r="D8" i="32"/>
  <c r="G7" i="32"/>
  <c r="D7" i="32"/>
  <c r="G6" i="32"/>
  <c r="D6" i="32"/>
  <c r="G5" i="32"/>
  <c r="D5" i="32"/>
  <c r="E11" i="50" l="1"/>
  <c r="E23" i="50"/>
  <c r="E35" i="50"/>
  <c r="E15" i="50"/>
  <c r="E16" i="50"/>
  <c r="E7" i="50"/>
  <c r="E19" i="50"/>
  <c r="E31" i="50"/>
  <c r="E43" i="50"/>
  <c r="E8" i="50"/>
  <c r="E20" i="50"/>
  <c r="E32" i="50"/>
  <c r="E44" i="50"/>
  <c r="E9" i="50"/>
  <c r="E21" i="50"/>
  <c r="E33" i="50"/>
  <c r="E45" i="50"/>
  <c r="E10" i="50"/>
  <c r="E22" i="50"/>
  <c r="E34" i="50"/>
  <c r="E46" i="50"/>
  <c r="E47" i="50"/>
  <c r="E12" i="50"/>
  <c r="E24" i="50"/>
  <c r="E36" i="50"/>
  <c r="E48" i="50"/>
  <c r="E13" i="50"/>
  <c r="E25" i="50"/>
  <c r="E37" i="50"/>
  <c r="E49" i="50"/>
  <c r="E14" i="50"/>
  <c r="E26" i="50"/>
  <c r="E38" i="50"/>
  <c r="E50" i="50"/>
  <c r="E27" i="50"/>
  <c r="E39" i="50"/>
  <c r="E51" i="50"/>
  <c r="E28" i="50"/>
  <c r="E40" i="50"/>
  <c r="E52" i="50"/>
  <c r="E17" i="50"/>
  <c r="E29" i="50"/>
  <c r="E41" i="50"/>
  <c r="E18" i="50"/>
  <c r="E30" i="50"/>
  <c r="E42" i="50"/>
  <c r="D52" i="31"/>
  <c r="D51" i="31"/>
  <c r="D50" i="31"/>
  <c r="D49" i="31"/>
  <c r="D48" i="31"/>
  <c r="E48" i="31" s="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E22" i="31" l="1"/>
  <c r="E12" i="31"/>
  <c r="E24" i="31"/>
  <c r="E36" i="31"/>
  <c r="E14" i="31"/>
  <c r="E38" i="31"/>
  <c r="E10" i="31"/>
  <c r="E26" i="31"/>
  <c r="E50" i="31"/>
  <c r="E46" i="31"/>
  <c r="E16" i="31"/>
  <c r="E28" i="31"/>
  <c r="E40" i="31"/>
  <c r="E6" i="31"/>
  <c r="E42" i="31"/>
  <c r="E18" i="31"/>
  <c r="E30" i="31"/>
  <c r="E34" i="31"/>
  <c r="E8" i="31"/>
  <c r="E44" i="31"/>
  <c r="E20" i="31"/>
  <c r="E32" i="31"/>
  <c r="E25" i="31"/>
  <c r="E17" i="31"/>
  <c r="E19" i="31"/>
  <c r="E11" i="31"/>
  <c r="E33" i="31"/>
  <c r="E41" i="31"/>
  <c r="E35" i="31"/>
  <c r="E21" i="31"/>
  <c r="E27" i="31"/>
  <c r="E13" i="31"/>
  <c r="E45" i="31"/>
  <c r="E9" i="31"/>
  <c r="E49" i="31"/>
  <c r="E43" i="31"/>
  <c r="E37" i="31"/>
  <c r="E51" i="31"/>
  <c r="E5" i="31"/>
  <c r="E29" i="31"/>
  <c r="E7" i="31"/>
  <c r="E15" i="31"/>
  <c r="E23" i="31"/>
  <c r="E31" i="31"/>
  <c r="E39" i="31"/>
  <c r="E47" i="31"/>
  <c r="J31" i="3"/>
  <c r="I31" i="3"/>
  <c r="G31" i="3"/>
  <c r="F31" i="3"/>
  <c r="D31" i="3"/>
  <c r="C31" i="3"/>
  <c r="J30" i="3"/>
  <c r="I30" i="3"/>
  <c r="G30" i="3"/>
  <c r="F30" i="3"/>
  <c r="D30" i="3"/>
  <c r="C30" i="3"/>
  <c r="J29" i="3"/>
  <c r="I29" i="3"/>
  <c r="G29" i="3"/>
  <c r="F29" i="3"/>
  <c r="D29" i="3"/>
  <c r="C29" i="3"/>
  <c r="K29" i="3"/>
  <c r="K31" i="3"/>
  <c r="H31" i="3"/>
  <c r="J31" i="2"/>
  <c r="I31" i="2"/>
  <c r="G31" i="2"/>
  <c r="F31" i="2"/>
  <c r="D31" i="2"/>
  <c r="C31" i="2"/>
  <c r="J30" i="2"/>
  <c r="I30" i="2"/>
  <c r="G30" i="2"/>
  <c r="F30" i="2"/>
  <c r="D30" i="2"/>
  <c r="C30" i="2"/>
  <c r="J29" i="2"/>
  <c r="J32" i="2" s="1"/>
  <c r="I29" i="2"/>
  <c r="G29" i="2"/>
  <c r="F29" i="2"/>
  <c r="D29" i="2"/>
  <c r="C29" i="2"/>
  <c r="K29" i="2"/>
  <c r="H29" i="2"/>
  <c r="I32" i="2" l="1"/>
  <c r="F32" i="2"/>
  <c r="G32" i="2"/>
  <c r="D32" i="3"/>
  <c r="C32" i="3"/>
  <c r="H31" i="2"/>
  <c r="E30" i="3"/>
  <c r="H30" i="3"/>
  <c r="E29" i="3"/>
  <c r="G32" i="3"/>
  <c r="E31" i="2"/>
  <c r="K31" i="2"/>
  <c r="C32" i="2"/>
  <c r="H29" i="3"/>
  <c r="I32" i="3"/>
  <c r="E29" i="2"/>
  <c r="D32" i="2"/>
  <c r="J32" i="3"/>
  <c r="F32" i="3"/>
  <c r="H30" i="2"/>
  <c r="H32" i="2" s="1"/>
  <c r="K30" i="2"/>
  <c r="E31" i="3"/>
  <c r="E30" i="2"/>
  <c r="K30" i="3"/>
  <c r="K32" i="3" s="1"/>
  <c r="H32" i="3" l="1"/>
  <c r="K32" i="2"/>
  <c r="E32" i="2"/>
  <c r="E32" i="3"/>
  <c r="D42" i="27"/>
  <c r="D44" i="27"/>
  <c r="D41" i="27"/>
  <c r="D40" i="27" l="1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G26" i="4"/>
  <c r="G25" i="4"/>
  <c r="G24" i="4"/>
  <c r="G23" i="4"/>
  <c r="G22" i="4"/>
  <c r="G21" i="4"/>
  <c r="G20" i="4"/>
  <c r="G18" i="4"/>
  <c r="G16" i="4"/>
  <c r="G15" i="4"/>
  <c r="G14" i="4"/>
  <c r="G13" i="4"/>
  <c r="G12" i="4"/>
  <c r="G11" i="4"/>
  <c r="G10" i="4"/>
  <c r="G9" i="4"/>
  <c r="G8" i="4"/>
  <c r="G6" i="4"/>
  <c r="C26" i="4"/>
  <c r="C25" i="4"/>
  <c r="C24" i="4"/>
  <c r="H24" i="4" s="1"/>
  <c r="C23" i="4"/>
  <c r="C22" i="4"/>
  <c r="H22" i="4" s="1"/>
  <c r="C21" i="4"/>
  <c r="C20" i="4"/>
  <c r="C19" i="4"/>
  <c r="C17" i="4"/>
  <c r="C16" i="4"/>
  <c r="C15" i="4"/>
  <c r="C14" i="4"/>
  <c r="C13" i="4"/>
  <c r="C12" i="4"/>
  <c r="C11" i="4"/>
  <c r="C10" i="4"/>
  <c r="C9" i="4"/>
  <c r="C8" i="4"/>
  <c r="C7" i="4"/>
  <c r="C6" i="4"/>
  <c r="H21" i="4" l="1"/>
  <c r="H20" i="4"/>
  <c r="H23" i="4"/>
  <c r="G27" i="4"/>
  <c r="G19" i="4"/>
  <c r="H19" i="4" s="1"/>
  <c r="G17" i="4"/>
  <c r="G7" i="4"/>
  <c r="H7" i="4" s="1"/>
  <c r="G29" i="4"/>
  <c r="G31" i="4"/>
  <c r="D25" i="4"/>
  <c r="I25" i="4" s="1"/>
  <c r="E25" i="4"/>
  <c r="F25" i="4" s="1"/>
  <c r="D24" i="4"/>
  <c r="I24" i="4" s="1"/>
  <c r="E24" i="4"/>
  <c r="F24" i="4" s="1"/>
  <c r="D19" i="4"/>
  <c r="E19" i="4"/>
  <c r="F19" i="4" s="1"/>
  <c r="E23" i="4"/>
  <c r="F23" i="4" s="1"/>
  <c r="D23" i="4"/>
  <c r="I23" i="4" s="1"/>
  <c r="E21" i="4"/>
  <c r="F21" i="4" s="1"/>
  <c r="D21" i="4"/>
  <c r="I21" i="4" s="1"/>
  <c r="D20" i="4"/>
  <c r="I20" i="4" s="1"/>
  <c r="E20" i="4"/>
  <c r="F20" i="4" s="1"/>
  <c r="E18" i="4"/>
  <c r="D18" i="4"/>
  <c r="I18" i="4" s="1"/>
  <c r="E22" i="4"/>
  <c r="F22" i="4" s="1"/>
  <c r="D22" i="4"/>
  <c r="E26" i="4"/>
  <c r="D26" i="4"/>
  <c r="C27" i="4"/>
  <c r="C18" i="4"/>
  <c r="E9" i="4"/>
  <c r="F9" i="4" s="1"/>
  <c r="D9" i="4"/>
  <c r="I9" i="4" s="1"/>
  <c r="E8" i="4"/>
  <c r="D8" i="4"/>
  <c r="I8" i="4" s="1"/>
  <c r="D12" i="4"/>
  <c r="I12" i="4" s="1"/>
  <c r="E12" i="4"/>
  <c r="F12" i="4" s="1"/>
  <c r="E16" i="4"/>
  <c r="F16" i="4" s="1"/>
  <c r="D16" i="4"/>
  <c r="E13" i="4"/>
  <c r="F13" i="4" s="1"/>
  <c r="D13" i="4"/>
  <c r="D11" i="4"/>
  <c r="I11" i="4" s="1"/>
  <c r="E11" i="4"/>
  <c r="F11" i="4" s="1"/>
  <c r="D15" i="4"/>
  <c r="I15" i="4" s="1"/>
  <c r="E15" i="4"/>
  <c r="F15" i="4" s="1"/>
  <c r="E17" i="4"/>
  <c r="F17" i="4" s="1"/>
  <c r="D17" i="4"/>
  <c r="I17" i="4" s="1"/>
  <c r="D7" i="4"/>
  <c r="I7" i="4" s="1"/>
  <c r="E7" i="4"/>
  <c r="F7" i="4" s="1"/>
  <c r="E6" i="4"/>
  <c r="F6" i="4" s="1"/>
  <c r="D6" i="4"/>
  <c r="I6" i="4" s="1"/>
  <c r="E10" i="4"/>
  <c r="F10" i="4" s="1"/>
  <c r="D10" i="4"/>
  <c r="D14" i="4"/>
  <c r="I14" i="4" s="1"/>
  <c r="E14" i="4"/>
  <c r="F14" i="4" s="1"/>
  <c r="H26" i="4"/>
  <c r="F26" i="4"/>
  <c r="I26" i="4"/>
  <c r="H6" i="4"/>
  <c r="H8" i="4"/>
  <c r="H9" i="4"/>
  <c r="H10" i="4"/>
  <c r="H11" i="4"/>
  <c r="H12" i="4"/>
  <c r="H13" i="4"/>
  <c r="H14" i="4"/>
  <c r="H15" i="4"/>
  <c r="H16" i="4"/>
  <c r="H17" i="4"/>
  <c r="I22" i="4"/>
  <c r="H25" i="4"/>
  <c r="I19" i="4"/>
  <c r="F8" i="4"/>
  <c r="I10" i="4"/>
  <c r="I13" i="4"/>
  <c r="I16" i="4"/>
  <c r="C30" i="4"/>
  <c r="C31" i="4"/>
  <c r="E31" i="4" l="1"/>
  <c r="G32" i="4"/>
  <c r="G30" i="4"/>
  <c r="H30" i="4" s="1"/>
  <c r="E30" i="4"/>
  <c r="F30" i="4" s="1"/>
  <c r="E27" i="4"/>
  <c r="D27" i="4"/>
  <c r="I27" i="4" s="1"/>
  <c r="F18" i="4"/>
  <c r="C29" i="4"/>
  <c r="F29" i="4" s="1"/>
  <c r="H27" i="4"/>
  <c r="F27" i="4"/>
  <c r="H18" i="4"/>
  <c r="D31" i="4"/>
  <c r="I31" i="4" s="1"/>
  <c r="E29" i="4"/>
  <c r="D29" i="4"/>
  <c r="D30" i="4"/>
  <c r="I30" i="4" s="1"/>
  <c r="J26" i="4"/>
  <c r="J18" i="4"/>
  <c r="J7" i="4"/>
  <c r="J11" i="4"/>
  <c r="J15" i="4"/>
  <c r="J13" i="4"/>
  <c r="J9" i="4"/>
  <c r="J24" i="4"/>
  <c r="J22" i="4"/>
  <c r="J20" i="4"/>
  <c r="J16" i="4"/>
  <c r="J14" i="4"/>
  <c r="J12" i="4"/>
  <c r="J10" i="4"/>
  <c r="J8" i="4"/>
  <c r="H31" i="4"/>
  <c r="F31" i="4"/>
  <c r="C32" i="4"/>
  <c r="H29" i="4"/>
  <c r="J6" i="4"/>
  <c r="J25" i="4"/>
  <c r="J23" i="4"/>
  <c r="J21" i="4"/>
  <c r="J19" i="4"/>
  <c r="I29" i="4" l="1"/>
  <c r="J31" i="4" s="1"/>
  <c r="E32" i="4"/>
  <c r="F32" i="4" s="1"/>
  <c r="D32" i="4"/>
  <c r="G33" i="4" s="1"/>
  <c r="H32" i="4"/>
  <c r="J30" i="4" l="1"/>
  <c r="J29" i="4"/>
  <c r="E33" i="4"/>
  <c r="I3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fukumoto-hiromi</author>
  </authors>
  <commentList>
    <comment ref="B5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単位：千人</t>
        </r>
      </text>
    </comment>
  </commentList>
</comments>
</file>

<file path=xl/sharedStrings.xml><?xml version="1.0" encoding="utf-8"?>
<sst xmlns="http://schemas.openxmlformats.org/spreadsheetml/2006/main" count="644" uniqueCount="466">
  <si>
    <t>市町名</t>
    <rPh sb="0" eb="2">
      <t>シチョウ</t>
    </rPh>
    <rPh sb="2" eb="3">
      <t>メイ</t>
    </rPh>
    <phoneticPr fontId="2"/>
  </si>
  <si>
    <t>松山市</t>
    <rPh sb="0" eb="3">
      <t>マツヤマシ</t>
    </rPh>
    <phoneticPr fontId="2"/>
  </si>
  <si>
    <t>今治市</t>
    <rPh sb="0" eb="3">
      <t>イマバリシ</t>
    </rPh>
    <phoneticPr fontId="2"/>
  </si>
  <si>
    <t>宇和島市</t>
    <rPh sb="0" eb="4">
      <t>ウワジマシ</t>
    </rPh>
    <phoneticPr fontId="2"/>
  </si>
  <si>
    <t>八幡浜市</t>
    <rPh sb="0" eb="4">
      <t>ヤワタハマシ</t>
    </rPh>
    <phoneticPr fontId="2"/>
  </si>
  <si>
    <t>新居浜市</t>
    <rPh sb="0" eb="4">
      <t>ニイハマシ</t>
    </rPh>
    <phoneticPr fontId="2"/>
  </si>
  <si>
    <t>西条市</t>
    <rPh sb="0" eb="2">
      <t>サイジョウ</t>
    </rPh>
    <rPh sb="2" eb="3">
      <t>シ</t>
    </rPh>
    <phoneticPr fontId="2"/>
  </si>
  <si>
    <t>大洲市</t>
    <rPh sb="0" eb="3">
      <t>オオズシ</t>
    </rPh>
    <phoneticPr fontId="2"/>
  </si>
  <si>
    <t>伊予市</t>
    <rPh sb="0" eb="3">
      <t>イヨシ</t>
    </rPh>
    <phoneticPr fontId="2"/>
  </si>
  <si>
    <t>四国中央市</t>
    <rPh sb="0" eb="2">
      <t>シコク</t>
    </rPh>
    <rPh sb="2" eb="4">
      <t>チュウオウ</t>
    </rPh>
    <rPh sb="4" eb="5">
      <t>シ</t>
    </rPh>
    <phoneticPr fontId="2"/>
  </si>
  <si>
    <t>西予市</t>
    <rPh sb="0" eb="1">
      <t>ニシ</t>
    </rPh>
    <rPh sb="1" eb="2">
      <t>ヨ</t>
    </rPh>
    <rPh sb="2" eb="3">
      <t>シ</t>
    </rPh>
    <phoneticPr fontId="2"/>
  </si>
  <si>
    <t>東温市</t>
    <rPh sb="0" eb="1">
      <t>ヒガシ</t>
    </rPh>
    <rPh sb="1" eb="2">
      <t>オン</t>
    </rPh>
    <rPh sb="2" eb="3">
      <t>シ</t>
    </rPh>
    <phoneticPr fontId="2"/>
  </si>
  <si>
    <t>上島町</t>
    <rPh sb="0" eb="2">
      <t>カミジマ</t>
    </rPh>
    <rPh sb="2" eb="3">
      <t>マチ</t>
    </rPh>
    <phoneticPr fontId="2"/>
  </si>
  <si>
    <t>久万高原町</t>
    <rPh sb="0" eb="2">
      <t>クマ</t>
    </rPh>
    <rPh sb="2" eb="4">
      <t>コウゲン</t>
    </rPh>
    <rPh sb="4" eb="5">
      <t>マチ</t>
    </rPh>
    <phoneticPr fontId="2"/>
  </si>
  <si>
    <t>松前町</t>
    <rPh sb="0" eb="2">
      <t>マサキ</t>
    </rPh>
    <rPh sb="2" eb="3">
      <t>マチ</t>
    </rPh>
    <phoneticPr fontId="2"/>
  </si>
  <si>
    <t>砥部町</t>
    <rPh sb="0" eb="2">
      <t>トベ</t>
    </rPh>
    <rPh sb="2" eb="3">
      <t>マチ</t>
    </rPh>
    <phoneticPr fontId="2"/>
  </si>
  <si>
    <t>内子町</t>
    <rPh sb="0" eb="2">
      <t>ウチコ</t>
    </rPh>
    <rPh sb="2" eb="3">
      <t>チョウ</t>
    </rPh>
    <phoneticPr fontId="2"/>
  </si>
  <si>
    <t>伊方町</t>
    <rPh sb="0" eb="2">
      <t>イカタ</t>
    </rPh>
    <rPh sb="2" eb="3">
      <t>マチ</t>
    </rPh>
    <phoneticPr fontId="2"/>
  </si>
  <si>
    <t>松野町</t>
    <rPh sb="0" eb="2">
      <t>マツノ</t>
    </rPh>
    <rPh sb="2" eb="3">
      <t>チョウ</t>
    </rPh>
    <phoneticPr fontId="2"/>
  </si>
  <si>
    <t>鬼北町</t>
    <rPh sb="0" eb="1">
      <t>オニ</t>
    </rPh>
    <rPh sb="1" eb="2">
      <t>キタ</t>
    </rPh>
    <rPh sb="2" eb="3">
      <t>チョウ</t>
    </rPh>
    <phoneticPr fontId="2"/>
  </si>
  <si>
    <t>愛南町</t>
    <rPh sb="0" eb="1">
      <t>アイ</t>
    </rPh>
    <rPh sb="1" eb="2">
      <t>ナン</t>
    </rPh>
    <rPh sb="2" eb="3">
      <t>チョウ</t>
    </rPh>
    <phoneticPr fontId="2"/>
  </si>
  <si>
    <t>市町の</t>
    <rPh sb="0" eb="2">
      <t>シチョウ</t>
    </rPh>
    <phoneticPr fontId="2"/>
  </si>
  <si>
    <t>総人口(人)</t>
    <rPh sb="0" eb="1">
      <t>ソウ</t>
    </rPh>
    <rPh sb="1" eb="3">
      <t>ジンコウ</t>
    </rPh>
    <rPh sb="4" eb="5">
      <t>ニン</t>
    </rPh>
    <phoneticPr fontId="2"/>
  </si>
  <si>
    <t>65歳以上の</t>
    <rPh sb="2" eb="3">
      <t>サイ</t>
    </rPh>
    <rPh sb="3" eb="5">
      <t>イジョウ</t>
    </rPh>
    <phoneticPr fontId="2"/>
  </si>
  <si>
    <t>人口(人)</t>
    <rPh sb="0" eb="2">
      <t>ジンコウ</t>
    </rPh>
    <rPh sb="3" eb="4">
      <t>ニン</t>
    </rPh>
    <phoneticPr fontId="2"/>
  </si>
  <si>
    <t>高齢化率</t>
    <rPh sb="0" eb="3">
      <t>コウレイカ</t>
    </rPh>
    <rPh sb="3" eb="4">
      <t>リツ</t>
    </rPh>
    <phoneticPr fontId="2"/>
  </si>
  <si>
    <t>順位</t>
    <rPh sb="0" eb="2">
      <t>ジュンイ</t>
    </rPh>
    <phoneticPr fontId="2"/>
  </si>
  <si>
    <t>市</t>
    <rPh sb="0" eb="1">
      <t>シ</t>
    </rPh>
    <phoneticPr fontId="2"/>
  </si>
  <si>
    <t>市計</t>
    <rPh sb="0" eb="1">
      <t>シ</t>
    </rPh>
    <rPh sb="1" eb="2">
      <t>ケイ</t>
    </rPh>
    <phoneticPr fontId="2"/>
  </si>
  <si>
    <t>地方局</t>
    <rPh sb="0" eb="2">
      <t>チホウ</t>
    </rPh>
    <rPh sb="2" eb="3">
      <t>キョク</t>
    </rPh>
    <phoneticPr fontId="2"/>
  </si>
  <si>
    <t>県計</t>
    <rPh sb="0" eb="1">
      <t>ケン</t>
    </rPh>
    <rPh sb="1" eb="2">
      <t>ケイ</t>
    </rPh>
    <phoneticPr fontId="2"/>
  </si>
  <si>
    <t>総人口(人)</t>
    <rPh sb="0" eb="3">
      <t>ソウジンコウ</t>
    </rPh>
    <rPh sb="4" eb="5">
      <t>ニン</t>
    </rPh>
    <phoneticPr fontId="2"/>
  </si>
  <si>
    <t>町</t>
    <rPh sb="0" eb="1">
      <t>マチ</t>
    </rPh>
    <phoneticPr fontId="2"/>
  </si>
  <si>
    <t>町計</t>
    <rPh sb="0" eb="1">
      <t>マチ</t>
    </rPh>
    <rPh sb="1" eb="2">
      <t>ケイ</t>
    </rPh>
    <phoneticPr fontId="2"/>
  </si>
  <si>
    <t>東予地方局</t>
    <rPh sb="0" eb="2">
      <t>トウヨ</t>
    </rPh>
    <rPh sb="2" eb="4">
      <t>チホウ</t>
    </rPh>
    <rPh sb="4" eb="5">
      <t>キョク</t>
    </rPh>
    <phoneticPr fontId="2"/>
  </si>
  <si>
    <t>中予地方局</t>
    <rPh sb="0" eb="1">
      <t>ナカ</t>
    </rPh>
    <rPh sb="1" eb="2">
      <t>ヨ</t>
    </rPh>
    <rPh sb="2" eb="4">
      <t>チホウ</t>
    </rPh>
    <rPh sb="4" eb="5">
      <t>キョク</t>
    </rPh>
    <phoneticPr fontId="2"/>
  </si>
  <si>
    <t>南予地方局</t>
    <rPh sb="0" eb="1">
      <t>ミナミ</t>
    </rPh>
    <rPh sb="1" eb="2">
      <t>ヨ</t>
    </rPh>
    <rPh sb="2" eb="4">
      <t>チホウ</t>
    </rPh>
    <rPh sb="4" eb="5">
      <t>キョク</t>
    </rPh>
    <phoneticPr fontId="2"/>
  </si>
  <si>
    <t>前期高齢者</t>
    <rPh sb="0" eb="2">
      <t>ゼンキ</t>
    </rPh>
    <rPh sb="2" eb="5">
      <t>コウレイシャ</t>
    </rPh>
    <phoneticPr fontId="2"/>
  </si>
  <si>
    <t>総人口比</t>
    <rPh sb="0" eb="1">
      <t>ソウ</t>
    </rPh>
    <rPh sb="1" eb="4">
      <t>ジンコウヒ</t>
    </rPh>
    <phoneticPr fontId="2"/>
  </si>
  <si>
    <t>後期高齢者</t>
    <rPh sb="0" eb="2">
      <t>コウキ</t>
    </rPh>
    <rPh sb="2" eb="5">
      <t>コウレイシャ</t>
    </rPh>
    <phoneticPr fontId="2"/>
  </si>
  <si>
    <t>（注２） 前期高齢者・・・65歳以上74歳以下の高齢者 ， 後期高齢者・・・75歳以上の高齢者</t>
    <rPh sb="5" eb="7">
      <t>ゼンキ</t>
    </rPh>
    <rPh sb="7" eb="10">
      <t>コウレイシャ</t>
    </rPh>
    <rPh sb="15" eb="18">
      <t>サイイジョウ</t>
    </rPh>
    <rPh sb="20" eb="21">
      <t>トシ</t>
    </rPh>
    <rPh sb="21" eb="23">
      <t>イカ</t>
    </rPh>
    <rPh sb="24" eb="27">
      <t>コウレイシャ</t>
    </rPh>
    <phoneticPr fontId="2"/>
  </si>
  <si>
    <t>（長寿介護課調査）　　　　</t>
    <rPh sb="1" eb="3">
      <t>チョウジュ</t>
    </rPh>
    <phoneticPr fontId="2"/>
  </si>
  <si>
    <t>65歳以上(人)</t>
    <rPh sb="2" eb="5">
      <t>サイイジョウ</t>
    </rPh>
    <rPh sb="6" eb="7">
      <t>ニン</t>
    </rPh>
    <phoneticPr fontId="2"/>
  </si>
  <si>
    <t>(注２) 21年以前は、一部の市町の外国人登録者を含んでいない。</t>
    <rPh sb="1" eb="2">
      <t>チュウ</t>
    </rPh>
    <rPh sb="7" eb="8">
      <t>ネン</t>
    </rPh>
    <rPh sb="8" eb="10">
      <t>イゼン</t>
    </rPh>
    <rPh sb="12" eb="14">
      <t>イチブ</t>
    </rPh>
    <rPh sb="15" eb="16">
      <t>シ</t>
    </rPh>
    <rPh sb="16" eb="17">
      <t>チョウ</t>
    </rPh>
    <rPh sb="18" eb="20">
      <t>ガイコク</t>
    </rPh>
    <rPh sb="20" eb="21">
      <t>ジン</t>
    </rPh>
    <rPh sb="21" eb="24">
      <t>トウロクシャ</t>
    </rPh>
    <rPh sb="25" eb="26">
      <t>フク</t>
    </rPh>
    <phoneticPr fontId="2"/>
  </si>
  <si>
    <t>年次</t>
  </si>
  <si>
    <t>総人口</t>
  </si>
  <si>
    <t>６５歳以上</t>
  </si>
  <si>
    <t>愛媛県</t>
    <rPh sb="0" eb="3">
      <t>エヒメケン</t>
    </rPh>
    <phoneticPr fontId="2"/>
  </si>
  <si>
    <t>全国</t>
    <rPh sb="0" eb="2">
      <t>ゼンコク</t>
    </rPh>
    <phoneticPr fontId="2"/>
  </si>
  <si>
    <t>愛媛県</t>
  </si>
  <si>
    <t>全国</t>
  </si>
  <si>
    <t>高齢化率</t>
  </si>
  <si>
    <t>（注）</t>
  </si>
  <si>
    <t>都道府県名</t>
  </si>
  <si>
    <t>６５歳以上人口</t>
  </si>
  <si>
    <t>順位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</si>
  <si>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</si>
  <si>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</si>
  <si>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</si>
  <si>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</si>
  <si>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</si>
  <si>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</si>
  <si>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</si>
  <si>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</si>
  <si>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</si>
  <si>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</si>
  <si>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</si>
  <si>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</si>
  <si>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</si>
  <si>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</si>
  <si>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</si>
  <si>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</si>
  <si>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</si>
  <si>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</si>
  <si>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</si>
  <si>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</si>
  <si>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</si>
  <si>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</si>
  <si>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</si>
  <si>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</si>
  <si>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</si>
  <si>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</si>
  <si>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</si>
  <si>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</si>
  <si>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</si>
  <si>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</si>
  <si>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</si>
  <si>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</si>
  <si>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</si>
  <si>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</si>
  <si>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</si>
  <si>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</si>
  <si>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</si>
  <si>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</si>
  <si>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</si>
  <si>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</si>
  <si>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</si>
  <si>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</si>
  <si>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</si>
  <si>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</si>
  <si>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</si>
  <si>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</si>
  <si>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14</t>
  </si>
  <si>
    <t>23</t>
  </si>
  <si>
    <t>人口１０万人に</t>
  </si>
  <si>
    <t>１００歳以上人口</t>
  </si>
  <si>
    <t>対する１００歳</t>
  </si>
  <si>
    <t>人</t>
  </si>
  <si>
    <t>以上長寿者数</t>
  </si>
  <si>
    <t>平成元年</t>
    <rPh sb="0" eb="2">
      <t>ヘイセイ</t>
    </rPh>
    <rPh sb="2" eb="4">
      <t>ガンネン</t>
    </rPh>
    <phoneticPr fontId="2"/>
  </si>
  <si>
    <t>（単位：年）</t>
    <rPh sb="1" eb="3">
      <t>タンイ</t>
    </rPh>
    <rPh sb="4" eb="5">
      <t>ネン</t>
    </rPh>
    <phoneticPr fontId="2"/>
  </si>
  <si>
    <t>バングラデシュ</t>
  </si>
  <si>
    <t>中国</t>
  </si>
  <si>
    <t>インド</t>
  </si>
  <si>
    <t>イラン</t>
  </si>
  <si>
    <t>イスラエル</t>
  </si>
  <si>
    <t>マレーシア</t>
  </si>
  <si>
    <t>カタール</t>
  </si>
  <si>
    <t>韓国</t>
  </si>
  <si>
    <t>シンガポール</t>
  </si>
  <si>
    <t>タイ</t>
  </si>
  <si>
    <t>トルコ</t>
  </si>
  <si>
    <t>オーストリア</t>
  </si>
  <si>
    <t>ベルギー</t>
  </si>
  <si>
    <t>チェコ</t>
  </si>
  <si>
    <t>デンマーク</t>
  </si>
  <si>
    <t>フィンランド</t>
  </si>
  <si>
    <t>フランス</t>
  </si>
  <si>
    <t>ドイツ</t>
  </si>
  <si>
    <t>ギリシャ</t>
  </si>
  <si>
    <t>イタリア</t>
  </si>
  <si>
    <t>オランダ</t>
  </si>
  <si>
    <t>ノルウェー</t>
  </si>
  <si>
    <t>ポーランド</t>
  </si>
  <si>
    <t>ロシア</t>
  </si>
  <si>
    <t>スペイン</t>
  </si>
  <si>
    <t>スウェーデン</t>
  </si>
  <si>
    <t>スイス</t>
  </si>
  <si>
    <t>ウクライナ</t>
  </si>
  <si>
    <t>イギリス</t>
  </si>
  <si>
    <t>カナダ</t>
  </si>
  <si>
    <t>コスタリカ</t>
  </si>
  <si>
    <t>メキシコ</t>
  </si>
  <si>
    <t>アメリカ合衆国</t>
  </si>
  <si>
    <t>アルゼンチン</t>
  </si>
  <si>
    <t>ブラジル</t>
  </si>
  <si>
    <t>チリ</t>
  </si>
  <si>
    <t>コロンビア</t>
  </si>
  <si>
    <t>ペルー</t>
  </si>
  <si>
    <t>アルジェリア</t>
  </si>
  <si>
    <t>エジプト</t>
  </si>
  <si>
    <t>チュニジア</t>
  </si>
  <si>
    <t>オーストラリア</t>
  </si>
  <si>
    <t>（単位：千人）</t>
    <rPh sb="1" eb="3">
      <t>タンイ</t>
    </rPh>
    <rPh sb="4" eb="6">
      <t>センニン</t>
    </rPh>
    <phoneticPr fontId="2"/>
  </si>
  <si>
    <t>も　　　　く　　　　じ　</t>
  </si>
  <si>
    <t>○高齢者人口の状況</t>
  </si>
  <si>
    <t>○長寿者の状況</t>
  </si>
  <si>
    <t>○平均寿命の状況</t>
  </si>
  <si>
    <t>4～</t>
    <phoneticPr fontId="2"/>
  </si>
  <si>
    <t>6～</t>
    <phoneticPr fontId="2"/>
  </si>
  <si>
    <t>　   　　 　　　　　　　　　　７０歳以上、７５歳以上、８０歳以上の人口</t>
    <phoneticPr fontId="2"/>
  </si>
  <si>
    <t>　　愛媛県高齢者（６５歳以上）人口の推移</t>
    <phoneticPr fontId="2"/>
  </si>
  <si>
    <t>　　高齢者（６５歳以上）人口の推移</t>
    <phoneticPr fontId="2"/>
  </si>
  <si>
    <t>　　都道府県別高齢者人口比率</t>
    <phoneticPr fontId="2"/>
  </si>
  <si>
    <t>　　都道府県別１００歳以上長寿者比率</t>
    <phoneticPr fontId="2"/>
  </si>
  <si>
    <t>　　我が国の平均寿命の推移</t>
    <phoneticPr fontId="2"/>
  </si>
  <si>
    <t>　　平均寿命の国際比較</t>
    <phoneticPr fontId="2"/>
  </si>
  <si>
    <t>　　都道府県別平均寿命</t>
    <phoneticPr fontId="2"/>
  </si>
  <si>
    <t>(注１) 市町が公表している各年４月１日現在の住民基本台帳に基づく数値より算出。（長寿介護課調査）</t>
    <rPh sb="5" eb="7">
      <t>シチョウ</t>
    </rPh>
    <rPh sb="8" eb="10">
      <t>コウヒョウ</t>
    </rPh>
    <rPh sb="14" eb="16">
      <t>カクネン</t>
    </rPh>
    <rPh sb="17" eb="18">
      <t>ガツ</t>
    </rPh>
    <rPh sb="19" eb="22">
      <t>ニチゲンザイ</t>
    </rPh>
    <rPh sb="23" eb="25">
      <t>ジュウミン</t>
    </rPh>
    <rPh sb="25" eb="27">
      <t>キホン</t>
    </rPh>
    <rPh sb="27" eb="29">
      <t>ダイチョウ</t>
    </rPh>
    <rPh sb="30" eb="31">
      <t>モト</t>
    </rPh>
    <rPh sb="33" eb="35">
      <t>スウチ</t>
    </rPh>
    <rPh sb="37" eb="39">
      <t>サンシュツ</t>
    </rPh>
    <rPh sb="41" eb="43">
      <t>チョウジュ</t>
    </rPh>
    <rPh sb="43" eb="45">
      <t>カイゴ</t>
    </rPh>
    <rPh sb="45" eb="46">
      <t>カ</t>
    </rPh>
    <rPh sb="46" eb="48">
      <t>チョウサ</t>
    </rPh>
    <phoneticPr fontId="2"/>
  </si>
  <si>
    <t>昭和59年</t>
    <rPh sb="4" eb="5">
      <t>ネン</t>
    </rPh>
    <phoneticPr fontId="2"/>
  </si>
  <si>
    <t>昭和60年</t>
    <rPh sb="4" eb="5">
      <t>ネン</t>
    </rPh>
    <phoneticPr fontId="2"/>
  </si>
  <si>
    <t>昭和61年</t>
    <rPh sb="4" eb="5">
      <t>ネン</t>
    </rPh>
    <phoneticPr fontId="2"/>
  </si>
  <si>
    <t>昭和62年</t>
    <rPh sb="4" eb="5">
      <t>ネン</t>
    </rPh>
    <phoneticPr fontId="2"/>
  </si>
  <si>
    <t>昭和63年</t>
    <rPh sb="4" eb="5">
      <t>ネン</t>
    </rPh>
    <phoneticPr fontId="2"/>
  </si>
  <si>
    <t>平成2年</t>
    <rPh sb="3" eb="4">
      <t>ネン</t>
    </rPh>
    <phoneticPr fontId="2"/>
  </si>
  <si>
    <t>平成3年</t>
    <rPh sb="3" eb="4">
      <t>ネン</t>
    </rPh>
    <phoneticPr fontId="2"/>
  </si>
  <si>
    <t>平成4年</t>
    <rPh sb="3" eb="4">
      <t>ネン</t>
    </rPh>
    <phoneticPr fontId="2"/>
  </si>
  <si>
    <t>平成5年</t>
    <rPh sb="3" eb="4">
      <t>ネン</t>
    </rPh>
    <phoneticPr fontId="2"/>
  </si>
  <si>
    <t>平成6年</t>
    <rPh sb="3" eb="4">
      <t>ネン</t>
    </rPh>
    <phoneticPr fontId="2"/>
  </si>
  <si>
    <t>平成7年</t>
    <rPh sb="3" eb="4">
      <t>ネン</t>
    </rPh>
    <phoneticPr fontId="2"/>
  </si>
  <si>
    <t>平成8年</t>
    <rPh sb="3" eb="4">
      <t>ネン</t>
    </rPh>
    <phoneticPr fontId="2"/>
  </si>
  <si>
    <t>平成9年</t>
    <rPh sb="3" eb="4">
      <t>ネン</t>
    </rPh>
    <phoneticPr fontId="2"/>
  </si>
  <si>
    <t>平成10年</t>
    <rPh sb="4" eb="5">
      <t>ネン</t>
    </rPh>
    <phoneticPr fontId="2"/>
  </si>
  <si>
    <t>平成11年</t>
    <rPh sb="4" eb="5">
      <t>ネン</t>
    </rPh>
    <phoneticPr fontId="2"/>
  </si>
  <si>
    <t>平成12年</t>
    <rPh sb="4" eb="5">
      <t>ネン</t>
    </rPh>
    <phoneticPr fontId="2"/>
  </si>
  <si>
    <t>平成13年</t>
    <rPh sb="4" eb="5">
      <t>ネン</t>
    </rPh>
    <phoneticPr fontId="2"/>
  </si>
  <si>
    <t>平成14年</t>
    <rPh sb="4" eb="5">
      <t>ネン</t>
    </rPh>
    <phoneticPr fontId="2"/>
  </si>
  <si>
    <t>平成15年</t>
    <rPh sb="4" eb="5">
      <t>ネン</t>
    </rPh>
    <phoneticPr fontId="2"/>
  </si>
  <si>
    <t>平成16年</t>
    <rPh sb="4" eb="5">
      <t>ネン</t>
    </rPh>
    <phoneticPr fontId="2"/>
  </si>
  <si>
    <t>平成17年</t>
    <rPh sb="4" eb="5">
      <t>ネン</t>
    </rPh>
    <phoneticPr fontId="2"/>
  </si>
  <si>
    <t>平成18年</t>
    <rPh sb="4" eb="5">
      <t>ネン</t>
    </rPh>
    <phoneticPr fontId="2"/>
  </si>
  <si>
    <t>平成19年</t>
    <rPh sb="4" eb="5">
      <t>ネン</t>
    </rPh>
    <phoneticPr fontId="2"/>
  </si>
  <si>
    <t>平成20年</t>
    <rPh sb="4" eb="5">
      <t>ネン</t>
    </rPh>
    <phoneticPr fontId="2"/>
  </si>
  <si>
    <t>平成21年</t>
    <rPh sb="4" eb="5">
      <t>ネン</t>
    </rPh>
    <phoneticPr fontId="2"/>
  </si>
  <si>
    <t>平成22年</t>
    <rPh sb="4" eb="5">
      <t>ネン</t>
    </rPh>
    <phoneticPr fontId="2"/>
  </si>
  <si>
    <t>平成23年</t>
    <rPh sb="4" eb="5">
      <t>ネン</t>
    </rPh>
    <phoneticPr fontId="2"/>
  </si>
  <si>
    <t>平成24年</t>
    <rPh sb="4" eb="5">
      <t>ネン</t>
    </rPh>
    <phoneticPr fontId="2"/>
  </si>
  <si>
    <t>平成25年</t>
    <rPh sb="4" eb="5">
      <t>ネン</t>
    </rPh>
    <phoneticPr fontId="2"/>
  </si>
  <si>
    <t>平成26年</t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</si>
  <si>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</si>
  <si>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</si>
  <si>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</si>
  <si>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26</t>
  </si>
  <si>
    <t>大正10年～昭和11年　内閣統計局「生命表」による。</t>
    <rPh sb="0" eb="2">
      <t>タイショウ</t>
    </rPh>
    <rPh sb="4" eb="5">
      <t>ネン</t>
    </rPh>
    <rPh sb="6" eb="8">
      <t>ショウワ</t>
    </rPh>
    <rPh sb="10" eb="11">
      <t>ネン</t>
    </rPh>
    <rPh sb="12" eb="14">
      <t>ナイカク</t>
    </rPh>
    <rPh sb="14" eb="17">
      <t>トウケイキョク</t>
    </rPh>
    <rPh sb="18" eb="20">
      <t>セイメイ</t>
    </rPh>
    <rPh sb="20" eb="21">
      <t>ヒョウ</t>
    </rPh>
    <phoneticPr fontId="2"/>
  </si>
  <si>
    <r>
      <t>昭和22年以降　厚生労働省大臣官房統計情報部</t>
    </r>
    <r>
      <rPr>
        <sz val="8"/>
        <rFont val="ＭＳ Ｐゴシック"/>
        <family val="3"/>
        <charset val="128"/>
      </rPr>
      <t>（注）</t>
    </r>
    <r>
      <rPr>
        <sz val="10"/>
        <rFont val="ＭＳ Ｐゴシック"/>
        <family val="3"/>
        <charset val="128"/>
      </rPr>
      <t>　「完全生命表」（※）、「簡易生命表」
（※以外）による。</t>
    </r>
    <rPh sb="0" eb="2">
      <t>ショウワ</t>
    </rPh>
    <rPh sb="4" eb="5">
      <t>ネン</t>
    </rPh>
    <rPh sb="5" eb="7">
      <t>イコウ</t>
    </rPh>
    <rPh sb="8" eb="10">
      <t>コウセイ</t>
    </rPh>
    <rPh sb="10" eb="12">
      <t>ロウドウ</t>
    </rPh>
    <rPh sb="12" eb="13">
      <t>ショウ</t>
    </rPh>
    <rPh sb="13" eb="15">
      <t>ダイジン</t>
    </rPh>
    <rPh sb="15" eb="17">
      <t>カンボウ</t>
    </rPh>
    <rPh sb="17" eb="19">
      <t>トウケイ</t>
    </rPh>
    <rPh sb="19" eb="22">
      <t>ジョウホウブ</t>
    </rPh>
    <rPh sb="23" eb="24">
      <t>チュウ</t>
    </rPh>
    <rPh sb="27" eb="29">
      <t>カンゼン</t>
    </rPh>
    <rPh sb="29" eb="31">
      <t>セイメイ</t>
    </rPh>
    <rPh sb="31" eb="32">
      <t>ヒョウ</t>
    </rPh>
    <phoneticPr fontId="2"/>
  </si>
  <si>
    <t>（　　）の数値は、震災（阪神・淡路、東日本大震災）がなかったと仮定した場合の数値。</t>
    <rPh sb="9" eb="11">
      <t>シンサイ</t>
    </rPh>
    <rPh sb="18" eb="19">
      <t>ヒガシ</t>
    </rPh>
    <rPh sb="19" eb="21">
      <t>ニホン</t>
    </rPh>
    <phoneticPr fontId="2"/>
  </si>
  <si>
    <r>
      <rPr>
        <sz val="8"/>
        <rFont val="ＭＳ Ｐゴシック"/>
        <family val="3"/>
        <charset val="128"/>
      </rPr>
      <t>（注）</t>
    </r>
    <r>
      <rPr>
        <sz val="10"/>
        <rFont val="ＭＳ Ｐゴシック"/>
        <family val="3"/>
        <charset val="128"/>
      </rPr>
      <t>平成27年以降、厚生労働省政策統括官付参事官付人口動態・保健社会統計室</t>
    </r>
    <rPh sb="1" eb="2">
      <t>チュウ</t>
    </rPh>
    <rPh sb="3" eb="5">
      <t>ヘイセイ</t>
    </rPh>
    <rPh sb="7" eb="8">
      <t>ネン</t>
    </rPh>
    <rPh sb="8" eb="10">
      <t>イコウ</t>
    </rPh>
    <rPh sb="11" eb="13">
      <t>コウセイ</t>
    </rPh>
    <rPh sb="13" eb="16">
      <t>ロウドウショウ</t>
    </rPh>
    <phoneticPr fontId="2"/>
  </si>
  <si>
    <t>（構成比：　　　　　）</t>
    <rPh sb="1" eb="4">
      <t>コウセイヒ</t>
    </rPh>
    <phoneticPr fontId="2"/>
  </si>
  <si>
    <t>平成30年</t>
    <rPh sb="0" eb="2">
      <t>ヘイセイ</t>
    </rPh>
    <rPh sb="4" eb="5">
      <t>ネン</t>
    </rPh>
    <phoneticPr fontId="2"/>
  </si>
  <si>
    <t>　　１００歳以上の長寿者の推移</t>
    <phoneticPr fontId="2"/>
  </si>
  <si>
    <t>○その他</t>
    <rPh sb="3" eb="4">
      <t>タ</t>
    </rPh>
    <phoneticPr fontId="2"/>
  </si>
  <si>
    <t>　　参考資料</t>
    <rPh sb="2" eb="4">
      <t>サンコウ</t>
    </rPh>
    <rPh sb="4" eb="6">
      <t>シリョウ</t>
    </rPh>
    <phoneticPr fontId="2"/>
  </si>
  <si>
    <t xml:space="preserve">   </t>
    <phoneticPr fontId="2"/>
  </si>
  <si>
    <t>愛媛県高齢者(65歳以上)人口の推移</t>
    <phoneticPr fontId="2"/>
  </si>
  <si>
    <t xml:space="preserve"> 　　（総人口には年齢不詳の者を含む。高齢化率は、分母から不詳の者を除いて算出。）</t>
    <rPh sb="4" eb="7">
      <t>ソウジンコウ</t>
    </rPh>
    <rPh sb="9" eb="11">
      <t>ネンレイ</t>
    </rPh>
    <rPh sb="11" eb="13">
      <t>フショウ</t>
    </rPh>
    <rPh sb="14" eb="15">
      <t>モノ</t>
    </rPh>
    <rPh sb="16" eb="17">
      <t>フク</t>
    </rPh>
    <rPh sb="19" eb="22">
      <t>コウレイカ</t>
    </rPh>
    <rPh sb="22" eb="23">
      <t>リツ</t>
    </rPh>
    <rPh sb="25" eb="27">
      <t>ブンボ</t>
    </rPh>
    <rPh sb="32" eb="33">
      <t>モノ</t>
    </rPh>
    <rPh sb="34" eb="35">
      <t>ノゾ</t>
    </rPh>
    <phoneticPr fontId="2"/>
  </si>
  <si>
    <t>高齢者（６５歳以上）人口の推移（各年１０月１日現在）</t>
    <phoneticPr fontId="2"/>
  </si>
  <si>
    <t>（注）統計表単位未満は、四捨五入してあるので、合計の数字と内訳の計は必ずしも一致しない。</t>
    <rPh sb="1" eb="2">
      <t>チュウ</t>
    </rPh>
    <rPh sb="3" eb="6">
      <t>トウケイヒョウ</t>
    </rPh>
    <rPh sb="6" eb="8">
      <t>タンイ</t>
    </rPh>
    <rPh sb="8" eb="10">
      <t>ミマン</t>
    </rPh>
    <rPh sb="12" eb="16">
      <t>シシャゴニュウ</t>
    </rPh>
    <rPh sb="23" eb="25">
      <t>ゴウケイ</t>
    </rPh>
    <rPh sb="26" eb="28">
      <t>スウジ</t>
    </rPh>
    <rPh sb="29" eb="31">
      <t>ウチワケ</t>
    </rPh>
    <rPh sb="32" eb="33">
      <t>ケイ</t>
    </rPh>
    <rPh sb="34" eb="35">
      <t>カナラ</t>
    </rPh>
    <rPh sb="38" eb="40">
      <t>イッチ</t>
    </rPh>
    <phoneticPr fontId="2"/>
  </si>
  <si>
    <t>都道府県別平均寿命</t>
  </si>
  <si>
    <t xml:space="preserve">        　　 男</t>
    <phoneticPr fontId="2"/>
  </si>
  <si>
    <t xml:space="preserve">        　　女</t>
    <phoneticPr fontId="2"/>
  </si>
  <si>
    <t>平均寿命（年）</t>
    <rPh sb="5" eb="6">
      <t>ネン</t>
    </rPh>
    <phoneticPr fontId="2"/>
  </si>
  <si>
    <t>年</t>
  </si>
  <si>
    <t>都道府県別100歳以上長寿者比率</t>
    <phoneticPr fontId="2"/>
  </si>
  <si>
    <t>）</t>
    <phoneticPr fontId="2"/>
  </si>
  <si>
    <t>令和元年</t>
    <rPh sb="0" eb="1">
      <t>レイ</t>
    </rPh>
    <rPh sb="1" eb="2">
      <t>カズ</t>
    </rPh>
    <rPh sb="2" eb="3">
      <t>ガン</t>
    </rPh>
    <rPh sb="3" eb="4">
      <t>ネン</t>
    </rPh>
    <phoneticPr fontId="2"/>
  </si>
  <si>
    <t>29</t>
  </si>
  <si>
    <t>令和　２（2020）</t>
    <rPh sb="0" eb="2">
      <t>レイワ</t>
    </rPh>
    <phoneticPr fontId="2"/>
  </si>
  <si>
    <t>令和　７（2025）</t>
    <rPh sb="0" eb="2">
      <t>レイワ</t>
    </rPh>
    <phoneticPr fontId="2"/>
  </si>
  <si>
    <t>令和１２（2030）</t>
    <rPh sb="0" eb="2">
      <t>レイワ</t>
    </rPh>
    <phoneticPr fontId="2"/>
  </si>
  <si>
    <t>令和１７（2035）</t>
    <rPh sb="0" eb="2">
      <t>レイワ</t>
    </rPh>
    <phoneticPr fontId="2"/>
  </si>
  <si>
    <t>令和２２（2040）</t>
    <rPh sb="0" eb="2">
      <t>レイワ</t>
    </rPh>
    <phoneticPr fontId="2"/>
  </si>
  <si>
    <t>令和２７（2045）</t>
    <rPh sb="0" eb="2">
      <t>レイワ</t>
    </rPh>
    <phoneticPr fontId="2"/>
  </si>
  <si>
    <t>令和３２（2050）</t>
    <rPh sb="0" eb="2">
      <t>レイワ</t>
    </rPh>
    <phoneticPr fontId="2"/>
  </si>
  <si>
    <t>令和３７（2055）</t>
    <rPh sb="0" eb="2">
      <t>レイワ</t>
    </rPh>
    <phoneticPr fontId="2"/>
  </si>
  <si>
    <t>令和４２（2060）</t>
    <rPh sb="0" eb="2">
      <t>レイワ</t>
    </rPh>
    <phoneticPr fontId="2"/>
  </si>
  <si>
    <t>令和４７（2065）</t>
    <rPh sb="0" eb="2">
      <t>レイワ</t>
    </rPh>
    <phoneticPr fontId="2"/>
  </si>
  <si>
    <t>令和２年</t>
    <rPh sb="0" eb="2">
      <t>レイワ</t>
    </rPh>
    <rPh sb="3" eb="4">
      <t>ネン</t>
    </rPh>
    <phoneticPr fontId="2"/>
  </si>
  <si>
    <t>(注１) 市町が公表している各年４月１日現在の住民基本台帳に基づく数値より算出。（長寿介護課調査）</t>
    <phoneticPr fontId="2"/>
  </si>
  <si>
    <t>　　　　　　　年齢時点：各年9月15日現在。（平成20年度以前は9月末日現在）</t>
    <rPh sb="7" eb="9">
      <t>ネンレイ</t>
    </rPh>
    <rPh sb="9" eb="11">
      <t>ジテン</t>
    </rPh>
    <rPh sb="12" eb="14">
      <t>カクネン</t>
    </rPh>
    <rPh sb="15" eb="16">
      <t>ガツ</t>
    </rPh>
    <rPh sb="18" eb="19">
      <t>ヒ</t>
    </rPh>
    <rPh sb="19" eb="21">
      <t>ゲンザイ</t>
    </rPh>
    <rPh sb="23" eb="25">
      <t>ヘイセイ</t>
    </rPh>
    <rPh sb="27" eb="29">
      <t>ネンド</t>
    </rPh>
    <rPh sb="29" eb="31">
      <t>イゼン</t>
    </rPh>
    <rPh sb="33" eb="34">
      <t>ガツ</t>
    </rPh>
    <rPh sb="34" eb="36">
      <t>マツジツ</t>
    </rPh>
    <rPh sb="36" eb="38">
      <t>ゲンザイ</t>
    </rPh>
    <phoneticPr fontId="2"/>
  </si>
  <si>
    <r>
      <t>　　　　　　　全国平均寿命は、国勢調査の年は</t>
    </r>
    <r>
      <rPr>
        <b/>
        <sz val="11"/>
        <rFont val="ＭＳ Ｐゴシック"/>
        <family val="3"/>
        <charset val="128"/>
      </rPr>
      <t>完全生命表</t>
    </r>
    <r>
      <rPr>
        <sz val="11"/>
        <rFont val="ＭＳ Ｐゴシック"/>
        <family val="3"/>
        <charset val="128"/>
      </rPr>
      <t>。それ以外については簡易生命表による。</t>
    </r>
    <rPh sb="7" eb="9">
      <t>ゼンコク</t>
    </rPh>
    <rPh sb="9" eb="11">
      <t>ヘイキン</t>
    </rPh>
    <rPh sb="11" eb="13">
      <t>ジュミョウ</t>
    </rPh>
    <rPh sb="15" eb="17">
      <t>コクセイ</t>
    </rPh>
    <rPh sb="17" eb="19">
      <t>チョウサ</t>
    </rPh>
    <rPh sb="20" eb="21">
      <t>トシ</t>
    </rPh>
    <rPh sb="22" eb="24">
      <t>カンゼン</t>
    </rPh>
    <rPh sb="24" eb="26">
      <t>セイメイ</t>
    </rPh>
    <rPh sb="26" eb="27">
      <t>ヒョウ</t>
    </rPh>
    <rPh sb="30" eb="32">
      <t>イガイ</t>
    </rPh>
    <rPh sb="37" eb="39">
      <t>カンイ</t>
    </rPh>
    <rPh sb="39" eb="41">
      <t>セイメイ</t>
    </rPh>
    <rPh sb="41" eb="42">
      <t>ヒョウ</t>
    </rPh>
    <phoneticPr fontId="2"/>
  </si>
  <si>
    <t>　　　（注）　100歳以上の長寿者は、各年9月1日現在の住民基本台帳による都道府県・指定都市・中
　　　　　　　核市からの報告数。（厚生労働省調査）　（平成18年度は8月15日現在、平成30年度は9
　　　　　　　月6日現在）</t>
    <rPh sb="4" eb="5">
      <t>チュウ</t>
    </rPh>
    <rPh sb="25" eb="27">
      <t>ゲンザイ</t>
    </rPh>
    <rPh sb="28" eb="30">
      <t>ジュウミン</t>
    </rPh>
    <rPh sb="30" eb="32">
      <t>キホン</t>
    </rPh>
    <rPh sb="32" eb="34">
      <t>ダイチョウ</t>
    </rPh>
    <rPh sb="37" eb="41">
      <t>トドウフケン</t>
    </rPh>
    <rPh sb="42" eb="44">
      <t>シテイ</t>
    </rPh>
    <rPh sb="44" eb="46">
      <t>トシ</t>
    </rPh>
    <rPh sb="61" eb="63">
      <t>ホウコク</t>
    </rPh>
    <rPh sb="63" eb="64">
      <t>スウ</t>
    </rPh>
    <rPh sb="66" eb="68">
      <t>コウセイ</t>
    </rPh>
    <rPh sb="68" eb="71">
      <t>ロウドウショウ</t>
    </rPh>
    <rPh sb="71" eb="73">
      <t>チョウサ</t>
    </rPh>
    <rPh sb="76" eb="78">
      <t>ヘイセイ</t>
    </rPh>
    <rPh sb="80" eb="82">
      <t>ネンド</t>
    </rPh>
    <rPh sb="84" eb="85">
      <t>ガツ</t>
    </rPh>
    <rPh sb="87" eb="88">
      <t>ニチ</t>
    </rPh>
    <rPh sb="88" eb="90">
      <t>ゲンザイ</t>
    </rPh>
    <rPh sb="91" eb="93">
      <t>ヘイセイ</t>
    </rPh>
    <rPh sb="95" eb="97">
      <t>ネンド</t>
    </rPh>
    <rPh sb="107" eb="108">
      <t>ガツ</t>
    </rPh>
    <rPh sb="109" eb="110">
      <t>ニチ</t>
    </rPh>
    <rPh sb="110" eb="112">
      <t>ゲンザイ</t>
    </rPh>
    <phoneticPr fontId="2"/>
  </si>
  <si>
    <t>令和３年</t>
    <rPh sb="0" eb="2">
      <t>レイワ</t>
    </rPh>
    <rPh sb="3" eb="4">
      <t>ネン</t>
    </rPh>
    <phoneticPr fontId="2"/>
  </si>
  <si>
    <t>2</t>
  </si>
  <si>
    <t>キプロス</t>
  </si>
  <si>
    <t>アイスランド</t>
  </si>
  <si>
    <t>ニュージーランド</t>
  </si>
  <si>
    <t>我が国の平均寿命の推移</t>
    <rPh sb="0" eb="3">
      <t>ワガクニ</t>
    </rPh>
    <rPh sb="4" eb="6">
      <t>ヘイキン</t>
    </rPh>
    <rPh sb="6" eb="8">
      <t>ジュミョウ</t>
    </rPh>
    <rPh sb="9" eb="11">
      <t>スイイ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</si>
  <si>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</si>
  <si>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</si>
  <si>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市町名</t>
  </si>
  <si>
    <t>総人口(人)</t>
  </si>
  <si>
    <t>60歳以上の人口(人)</t>
  </si>
  <si>
    <t>65歳以上の人口(人)</t>
  </si>
  <si>
    <t>男</t>
  </si>
  <si>
    <t>女</t>
  </si>
  <si>
    <t>計</t>
  </si>
  <si>
    <t>市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</si>
  <si>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</si>
  <si>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</si>
  <si>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</si>
  <si>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</si>
  <si>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</si>
  <si>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</si>
  <si>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</si>
  <si>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</si>
  <si>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</si>
  <si>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</si>
  <si>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</si>
  <si>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市計</t>
  </si>
  <si>
    <t>町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</si>
  <si>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</si>
  <si>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</si>
  <si>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</si>
  <si>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</si>
  <si>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</si>
  <si>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</si>
  <si>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</si>
  <si>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</si>
  <si>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</si>
  <si>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町計</t>
  </si>
  <si>
    <t>地方局</t>
  </si>
  <si>
    <t>東予地方局</t>
  </si>
  <si>
    <t>中予地方局</t>
  </si>
  <si>
    <t>南予地方局</t>
  </si>
  <si>
    <t>県計</t>
  </si>
  <si>
    <t>　　　　　　　　　　　　　　　　（長寿介護課調査）</t>
  </si>
  <si>
    <t>70歳以上の人口(人)</t>
  </si>
  <si>
    <t>75歳以上の人口(人)</t>
  </si>
  <si>
    <t>80歳以上の人口(人)</t>
  </si>
  <si>
    <t>都道府県別高齢者人口比率</t>
  </si>
  <si>
    <t>千人</t>
  </si>
  <si>
    <t xml:space="preserve"> 100歳以上の長寿者の推移</t>
  </si>
  <si>
    <t>（単位：人，年）</t>
  </si>
  <si>
    <t>全　　　　国</t>
  </si>
  <si>
    <t>愛　媛　県</t>
  </si>
  <si>
    <t>全国平均寿命</t>
  </si>
  <si>
    <t>H元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</si>
  <si>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</si>
  <si>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</si>
  <si>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</si>
  <si>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</si>
  <si>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</si>
  <si>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</si>
  <si>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</si>
  <si>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</si>
  <si>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</si>
  <si>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</si>
  <si>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</si>
  <si>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27</t>
  </si>
  <si>
    <t>28</t>
  </si>
  <si>
    <t>30</t>
  </si>
  <si>
    <t>R元</t>
  </si>
  <si>
    <t>3</t>
  </si>
  <si>
    <t>4</t>
  </si>
  <si>
    <t>年　　　次</t>
  </si>
  <si>
    <t>大正１０年～大正１４年</t>
  </si>
  <si>
    <t>大正１５年～昭和　５年</t>
  </si>
  <si>
    <t>昭和１０年～昭和１１年</t>
  </si>
  <si>
    <t>昭和２２年※</t>
  </si>
  <si>
    <t>昭和２５年～昭和２７年※</t>
  </si>
  <si>
    <t>昭和３０年※</t>
  </si>
  <si>
    <t>昭和３５年※</t>
  </si>
  <si>
    <t>昭和４０年※</t>
  </si>
  <si>
    <t>昭和４５年※</t>
  </si>
  <si>
    <t>昭和５０年※</t>
  </si>
  <si>
    <t>昭和５５年※</t>
  </si>
  <si>
    <t>昭和５６年</t>
  </si>
  <si>
    <t>昭和５７年</t>
  </si>
  <si>
    <t>昭和５８年</t>
  </si>
  <si>
    <t>昭和５９年</t>
  </si>
  <si>
    <t>昭和６０年※</t>
  </si>
  <si>
    <t>昭和６１年</t>
  </si>
  <si>
    <t>昭和６２年</t>
  </si>
  <si>
    <t>昭和６３年</t>
  </si>
  <si>
    <t>平成元年</t>
  </si>
  <si>
    <t>平成　２年※</t>
  </si>
  <si>
    <t>平成　３年</t>
  </si>
  <si>
    <t>平成　４年</t>
  </si>
  <si>
    <t>平成　５年</t>
  </si>
  <si>
    <t>平成　６年</t>
  </si>
  <si>
    <t>平成　７年※</t>
  </si>
  <si>
    <t>平成　８年</t>
  </si>
  <si>
    <t>平成　９年</t>
  </si>
  <si>
    <t>平成１０年</t>
  </si>
  <si>
    <t>平成１１年</t>
  </si>
  <si>
    <t>平成１２年※</t>
  </si>
  <si>
    <t>平成１３年</t>
  </si>
  <si>
    <t>平成１４年</t>
  </si>
  <si>
    <t>平成１５年</t>
  </si>
  <si>
    <t>平成１６年</t>
  </si>
  <si>
    <t>平成１７年※</t>
  </si>
  <si>
    <t>平成１８年</t>
  </si>
  <si>
    <t>平成１９年</t>
  </si>
  <si>
    <t>平成２０年</t>
  </si>
  <si>
    <t>平成２１年</t>
  </si>
  <si>
    <t>平成２２年※</t>
  </si>
  <si>
    <t>平成２３年</t>
  </si>
  <si>
    <t>平成２４年</t>
  </si>
  <si>
    <t>平成２５年</t>
  </si>
  <si>
    <t>平成２６年</t>
  </si>
  <si>
    <t>平成２７年※</t>
  </si>
  <si>
    <t>平成２８年</t>
  </si>
  <si>
    <t>平成２９年</t>
  </si>
  <si>
    <t>平成３０年</t>
  </si>
  <si>
    <t>令和　元年</t>
  </si>
  <si>
    <t>令和　２年※</t>
  </si>
  <si>
    <t>令和　３年</t>
  </si>
  <si>
    <t>平 均 寿 命 の 国 際 比 較</t>
  </si>
  <si>
    <t>（単位：年）</t>
  </si>
  <si>
    <t>地域</t>
  </si>
  <si>
    <t>国名</t>
  </si>
  <si>
    <t>作成基礎期間</t>
  </si>
  <si>
    <t>アジア</t>
  </si>
  <si>
    <t>インドネシア</t>
  </si>
  <si>
    <t>2016 - 2020</t>
  </si>
  <si>
    <t>フィリピン</t>
  </si>
  <si>
    <t>ヨーロッパ</t>
  </si>
  <si>
    <t>北アメリカ</t>
  </si>
  <si>
    <t>南アメリカ</t>
  </si>
  <si>
    <t>アフリカ</t>
  </si>
  <si>
    <t>オセアニア</t>
  </si>
  <si>
    <t>2019 - 2021</t>
  </si>
  <si>
    <t>80.48</t>
  </si>
  <si>
    <t>84.06</t>
  </si>
  <si>
    <t>厚生労働省政策統括官付参事官付人口動態・保健社会統計室
「令和２年都道府県別生命表の概況」　令和４年12月23日公表</t>
    <rPh sb="2" eb="4">
      <t>ロウドウ</t>
    </rPh>
    <rPh sb="5" eb="7">
      <t>セイサク</t>
    </rPh>
    <rPh sb="7" eb="9">
      <t>トウカツ</t>
    </rPh>
    <rPh sb="9" eb="10">
      <t>カン</t>
    </rPh>
    <rPh sb="10" eb="11">
      <t>ツ</t>
    </rPh>
    <rPh sb="11" eb="14">
      <t>サンジカン</t>
    </rPh>
    <rPh sb="14" eb="15">
      <t>ツ</t>
    </rPh>
    <rPh sb="15" eb="17">
      <t>ジンコウ</t>
    </rPh>
    <rPh sb="17" eb="19">
      <t>ドウタイ</t>
    </rPh>
    <rPh sb="20" eb="22">
      <t>ホケン</t>
    </rPh>
    <rPh sb="22" eb="24">
      <t>シャカイ</t>
    </rPh>
    <rPh sb="24" eb="26">
      <t>トウケイ</t>
    </rPh>
    <rPh sb="26" eb="27">
      <t>シツ</t>
    </rPh>
    <rPh sb="29" eb="31">
      <t>レイワ</t>
    </rPh>
    <rPh sb="32" eb="33">
      <t>ネン</t>
    </rPh>
    <rPh sb="33" eb="37">
      <t>トドウフケン</t>
    </rPh>
    <rPh sb="37" eb="38">
      <t>ベツ</t>
    </rPh>
    <rPh sb="42" eb="44">
      <t>ガイキョウ</t>
    </rPh>
    <rPh sb="46" eb="48">
      <t>レイワ</t>
    </rPh>
    <rPh sb="49" eb="50">
      <t>ネン</t>
    </rPh>
    <rPh sb="50" eb="51">
      <t>ヘイネン</t>
    </rPh>
    <rPh sb="52" eb="53">
      <t>ガツ</t>
    </rPh>
    <rPh sb="55" eb="56">
      <t>ニチ</t>
    </rPh>
    <rPh sb="56" eb="58">
      <t>コウヒョウ</t>
    </rPh>
    <phoneticPr fontId="2"/>
  </si>
  <si>
    <t>県内の単身高齢者数（市町別：参考値）</t>
    <rPh sb="0" eb="2">
      <t>ケンナイ</t>
    </rPh>
    <rPh sb="3" eb="5">
      <t>タンシン</t>
    </rPh>
    <rPh sb="5" eb="8">
      <t>コウレイシャ</t>
    </rPh>
    <rPh sb="8" eb="9">
      <t>スウ</t>
    </rPh>
    <rPh sb="10" eb="12">
      <t>シマチ</t>
    </rPh>
    <rPh sb="12" eb="13">
      <t>ベツ</t>
    </rPh>
    <rPh sb="14" eb="16">
      <t>サンコウ</t>
    </rPh>
    <rPh sb="16" eb="17">
      <t>アタイ</t>
    </rPh>
    <phoneticPr fontId="25"/>
  </si>
  <si>
    <t>松山市</t>
    <rPh sb="0" eb="3">
      <t>マツヤマシ</t>
    </rPh>
    <phoneticPr fontId="25"/>
  </si>
  <si>
    <t>今治市</t>
    <rPh sb="0" eb="3">
      <t>イマバリシ</t>
    </rPh>
    <phoneticPr fontId="25"/>
  </si>
  <si>
    <t>宇和島市</t>
    <rPh sb="0" eb="4">
      <t>ウワジマシ</t>
    </rPh>
    <phoneticPr fontId="25"/>
  </si>
  <si>
    <t>八幡浜市</t>
    <rPh sb="0" eb="4">
      <t>ヤワタハマシ</t>
    </rPh>
    <phoneticPr fontId="25"/>
  </si>
  <si>
    <t>新居浜市</t>
    <rPh sb="0" eb="4">
      <t>ニイハマシ</t>
    </rPh>
    <phoneticPr fontId="25"/>
  </si>
  <si>
    <t>西条市</t>
    <rPh sb="0" eb="2">
      <t>サイジョウ</t>
    </rPh>
    <rPh sb="2" eb="3">
      <t>シ</t>
    </rPh>
    <phoneticPr fontId="25"/>
  </si>
  <si>
    <t>大洲市</t>
    <rPh sb="0" eb="3">
      <t>オオズシ</t>
    </rPh>
    <phoneticPr fontId="25"/>
  </si>
  <si>
    <t>伊予市</t>
    <rPh sb="0" eb="3">
      <t>イヨシ</t>
    </rPh>
    <phoneticPr fontId="25"/>
  </si>
  <si>
    <t>四国中央市</t>
    <rPh sb="0" eb="5">
      <t>シコクチュウオウシ</t>
    </rPh>
    <phoneticPr fontId="25"/>
  </si>
  <si>
    <t>西予市</t>
    <rPh sb="0" eb="3">
      <t>セイヨシ</t>
    </rPh>
    <phoneticPr fontId="25"/>
  </si>
  <si>
    <t>東温市</t>
    <rPh sb="0" eb="2">
      <t>トウオン</t>
    </rPh>
    <rPh sb="2" eb="3">
      <t>シ</t>
    </rPh>
    <phoneticPr fontId="25"/>
  </si>
  <si>
    <t>上島町</t>
    <rPh sb="0" eb="3">
      <t>カミジマチョウ</t>
    </rPh>
    <phoneticPr fontId="25"/>
  </si>
  <si>
    <t>久万高原町</t>
    <rPh sb="0" eb="2">
      <t>クマ</t>
    </rPh>
    <rPh sb="2" eb="5">
      <t>コウゲンチョウ</t>
    </rPh>
    <phoneticPr fontId="25"/>
  </si>
  <si>
    <t>松前町</t>
    <rPh sb="0" eb="3">
      <t>マサキチョウ</t>
    </rPh>
    <phoneticPr fontId="25"/>
  </si>
  <si>
    <t>砥部町</t>
    <rPh sb="0" eb="3">
      <t>トベチョウ</t>
    </rPh>
    <phoneticPr fontId="25"/>
  </si>
  <si>
    <t>内子町</t>
    <rPh sb="0" eb="3">
      <t>ウチコチョウ</t>
    </rPh>
    <phoneticPr fontId="25"/>
  </si>
  <si>
    <t>伊方町</t>
    <rPh sb="0" eb="3">
      <t>イカタチョウ</t>
    </rPh>
    <phoneticPr fontId="25"/>
  </si>
  <si>
    <t>松野町</t>
    <rPh sb="0" eb="3">
      <t>マツノチョウ</t>
    </rPh>
    <phoneticPr fontId="25"/>
  </si>
  <si>
    <t>鬼北町</t>
    <rPh sb="0" eb="3">
      <t>キホクチョウ</t>
    </rPh>
    <phoneticPr fontId="25"/>
  </si>
  <si>
    <t>愛南町</t>
    <rPh sb="0" eb="3">
      <t>アイナンチョウ</t>
    </rPh>
    <phoneticPr fontId="25"/>
  </si>
  <si>
    <t>計</t>
    <rPh sb="0" eb="1">
      <t>ケイ</t>
    </rPh>
    <phoneticPr fontId="25"/>
  </si>
  <si>
    <t>○単身高齢者の状況</t>
    <rPh sb="1" eb="3">
      <t>タンシン</t>
    </rPh>
    <rPh sb="3" eb="6">
      <t>コウレイシャ</t>
    </rPh>
    <rPh sb="5" eb="6">
      <t>シャ</t>
    </rPh>
    <rPh sb="7" eb="9">
      <t>ジョウキョウ</t>
    </rPh>
    <phoneticPr fontId="2"/>
  </si>
  <si>
    <t>　　県内の単身高齢者数</t>
    <rPh sb="2" eb="4">
      <t>ケンナイ</t>
    </rPh>
    <rPh sb="5" eb="7">
      <t>タンシン</t>
    </rPh>
    <rPh sb="7" eb="10">
      <t>コウレイシャ</t>
    </rPh>
    <rPh sb="10" eb="11">
      <t>スウ</t>
    </rPh>
    <phoneticPr fontId="2"/>
  </si>
  <si>
    <t>令和６年</t>
    <rPh sb="0" eb="2">
      <t>レイワ</t>
    </rPh>
    <rPh sb="3" eb="4">
      <t>ネン</t>
    </rPh>
    <phoneticPr fontId="2"/>
  </si>
  <si>
    <t>昭和３０（1955）</t>
  </si>
  <si>
    <t>昭和３５（1960）</t>
  </si>
  <si>
    <t>昭和４０（1965）</t>
  </si>
  <si>
    <t>昭和４５（1970）</t>
  </si>
  <si>
    <t>昭和５０（1975）</t>
  </si>
  <si>
    <t>昭和５５（1980）</t>
  </si>
  <si>
    <t>昭和６０（1985）</t>
  </si>
  <si>
    <t>平成　２（1990）</t>
  </si>
  <si>
    <t>平成　７（1995）</t>
  </si>
  <si>
    <t>平成１２（2000）</t>
  </si>
  <si>
    <t>平成１７（2005）</t>
  </si>
  <si>
    <t>平成２２（2010）</t>
  </si>
  <si>
    <t>平成２７（2015）</t>
  </si>
  <si>
    <t>令和５２（2070）</t>
    <rPh sb="0" eb="2">
      <t>レイワ</t>
    </rPh>
    <phoneticPr fontId="2"/>
  </si>
  <si>
    <t>令和５年12月22日公表</t>
    <rPh sb="0" eb="2">
      <t>レイワ</t>
    </rPh>
    <rPh sb="3" eb="4">
      <t>ネン</t>
    </rPh>
    <rPh sb="6" eb="7">
      <t>ガツ</t>
    </rPh>
    <rPh sb="9" eb="10">
      <t>ニチ</t>
    </rPh>
    <rPh sb="10" eb="12">
      <t>コウヒョウ</t>
    </rPh>
    <phoneticPr fontId="2"/>
  </si>
  <si>
    <r>
      <t>１　昭和３０から</t>
    </r>
    <r>
      <rPr>
        <sz val="11"/>
        <rFont val="ＭＳ Ｐゴシック"/>
        <family val="3"/>
        <charset val="128"/>
      </rPr>
      <t>令和２年の数値は、総務省統計局の国勢調査値である。</t>
    </r>
    <rPh sb="8" eb="10">
      <t>レイワ</t>
    </rPh>
    <rPh sb="11" eb="12">
      <t>ネン</t>
    </rPh>
    <rPh sb="19" eb="20">
      <t>ショウ</t>
    </rPh>
    <phoneticPr fontId="2"/>
  </si>
  <si>
    <r>
      <t>２　</t>
    </r>
    <r>
      <rPr>
        <sz val="11"/>
        <rFont val="ＭＳ Ｐゴシック"/>
        <family val="3"/>
        <charset val="128"/>
      </rPr>
      <t>令和７年以降の数値は、国立社会保障・人口問題研究所の推計値である。</t>
    </r>
    <rPh sb="2" eb="4">
      <t>レイワ</t>
    </rPh>
    <rPh sb="28" eb="31">
      <t>スイケイチ</t>
    </rPh>
    <phoneticPr fontId="2"/>
  </si>
  <si>
    <r>
      <t xml:space="preserve"> 　　（</t>
    </r>
    <r>
      <rPr>
        <sz val="11"/>
        <rFont val="ＭＳ Ｐゴシック"/>
        <family val="3"/>
        <charset val="128"/>
      </rPr>
      <t>令和２年国勢調査による基準人口を基に推計。）</t>
    </r>
    <rPh sb="4" eb="6">
      <t>レイワ</t>
    </rPh>
    <rPh sb="20" eb="21">
      <t>モト</t>
    </rPh>
    <rPh sb="22" eb="24">
      <t>スイケイ</t>
    </rPh>
    <phoneticPr fontId="2"/>
  </si>
  <si>
    <r>
      <t>日本の将来推計人口（</t>
    </r>
    <r>
      <rPr>
        <sz val="11"/>
        <rFont val="ＭＳ Ｐゴシック"/>
        <family val="3"/>
        <charset val="128"/>
      </rPr>
      <t>令和５年推計）</t>
    </r>
    <rPh sb="10" eb="12">
      <t>レイワ</t>
    </rPh>
    <rPh sb="13" eb="14">
      <t>ネン</t>
    </rPh>
    <phoneticPr fontId="2"/>
  </si>
  <si>
    <r>
      <t>日本の地域別将来推計人口（</t>
    </r>
    <r>
      <rPr>
        <sz val="11"/>
        <rFont val="ＭＳ Ｐゴシック"/>
        <family val="3"/>
        <charset val="128"/>
      </rPr>
      <t>令和５年推計）</t>
    </r>
    <rPh sb="0" eb="2">
      <t>ニホン</t>
    </rPh>
    <rPh sb="3" eb="5">
      <t>チイキ</t>
    </rPh>
    <rPh sb="5" eb="6">
      <t>ベツ</t>
    </rPh>
    <rPh sb="6" eb="8">
      <t>ショウライ</t>
    </rPh>
    <rPh sb="8" eb="10">
      <t>スイケイ</t>
    </rPh>
    <rPh sb="10" eb="12">
      <t>ジンコウ</t>
    </rPh>
    <rPh sb="13" eb="15">
      <t>レイワ</t>
    </rPh>
    <rPh sb="16" eb="17">
      <t>ネン</t>
    </rPh>
    <rPh sb="17" eb="19">
      <t>スイケイ</t>
    </rPh>
    <phoneticPr fontId="2"/>
  </si>
  <si>
    <r>
      <t>　　　　　　　　（</t>
    </r>
    <r>
      <rPr>
        <sz val="11"/>
        <rFont val="ＭＳ Ｐゴシック"/>
        <family val="3"/>
        <charset val="128"/>
      </rPr>
      <t>令和３７年以降は県別の数値の公表はない。）</t>
    </r>
    <rPh sb="9" eb="11">
      <t>レイワ</t>
    </rPh>
    <phoneticPr fontId="2"/>
  </si>
  <si>
    <t>令和５年 ４月26日公表</t>
    <rPh sb="0" eb="2">
      <t>レイワ</t>
    </rPh>
    <rPh sb="3" eb="4">
      <t>ネン</t>
    </rPh>
    <rPh sb="6" eb="7">
      <t>ガツ</t>
    </rPh>
    <rPh sb="9" eb="10">
      <t>ニチ</t>
    </rPh>
    <rPh sb="10" eb="12">
      <t>コウヒョウ</t>
    </rPh>
    <phoneticPr fontId="2"/>
  </si>
  <si>
    <t>5</t>
    <phoneticPr fontId="2"/>
  </si>
  <si>
    <t>日本</t>
    <rPh sb="0" eb="2">
      <t>ニホン</t>
    </rPh>
    <phoneticPr fontId="1"/>
  </si>
  <si>
    <t>コンゴ民主共和国</t>
    <rPh sb="3" eb="8">
      <t>ミンシュキョウワコク</t>
    </rPh>
    <phoneticPr fontId="1"/>
  </si>
  <si>
    <t>南アフリカ</t>
    <rPh sb="0" eb="1">
      <t>ミナミ</t>
    </rPh>
    <phoneticPr fontId="1"/>
  </si>
  <si>
    <t>高齢者人口における
単身高齢者数の割合</t>
    <rPh sb="0" eb="5">
      <t>コウレイシャジンコウ</t>
    </rPh>
    <rPh sb="10" eb="16">
      <t>タンシンコウレイシャスウ</t>
    </rPh>
    <rPh sb="17" eb="19">
      <t>ワリアイ</t>
    </rPh>
    <phoneticPr fontId="2"/>
  </si>
  <si>
    <t>高齢者人口（人）</t>
    <rPh sb="0" eb="3">
      <t>コウレイシャ</t>
    </rPh>
    <rPh sb="3" eb="5">
      <t>ジンコウ</t>
    </rPh>
    <rPh sb="6" eb="7">
      <t>ヒト</t>
    </rPh>
    <phoneticPr fontId="25"/>
  </si>
  <si>
    <t>うち単身者数（人）</t>
    <rPh sb="2" eb="5">
      <t>タンシンシャ</t>
    </rPh>
    <rPh sb="5" eb="6">
      <t>スウ</t>
    </rPh>
    <rPh sb="7" eb="8">
      <t>ヒト</t>
    </rPh>
    <phoneticPr fontId="25"/>
  </si>
  <si>
    <t>　　令和７年度市町別６５歳以上人口の状況　</t>
    <rPh sb="2" eb="4">
      <t>レイワ</t>
    </rPh>
    <phoneticPr fontId="2"/>
  </si>
  <si>
    <t>　　令和７年度市町別総人口、６０歳以上、６５歳以上の人口</t>
    <rPh sb="2" eb="4">
      <t>レイワ</t>
    </rPh>
    <rPh sb="10" eb="13">
      <t>ソウジンコウ</t>
    </rPh>
    <phoneticPr fontId="2"/>
  </si>
  <si>
    <t>（注1） 市町の人口は、令和７年４月１日現在の住民基本台帳に基づく数値。</t>
    <phoneticPr fontId="2"/>
  </si>
  <si>
    <t>令和７年度総人口、60歳以上の人口、65歳以上の人口</t>
    <phoneticPr fontId="2"/>
  </si>
  <si>
    <t>令和７年度70歳以上の人口、75歳以上の人口、80歳以上の人口</t>
    <phoneticPr fontId="2"/>
  </si>
  <si>
    <t>令和７年</t>
    <rPh sb="0" eb="2">
      <t>レイワ</t>
    </rPh>
    <rPh sb="3" eb="4">
      <t>ネン</t>
    </rPh>
    <phoneticPr fontId="2"/>
  </si>
  <si>
    <t>（令和６年10月１日現在：総務省統計局)</t>
    <phoneticPr fontId="2"/>
  </si>
  <si>
    <t>6</t>
  </si>
  <si>
    <t>（注）厚生労働省公表値（令和6年9月15日）</t>
    <rPh sb="3" eb="5">
      <t>コウセイ</t>
    </rPh>
    <rPh sb="5" eb="8">
      <t>ロウドウショウ</t>
    </rPh>
    <rPh sb="8" eb="10">
      <t>コウヒョウ</t>
    </rPh>
    <rPh sb="10" eb="11">
      <t>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</si>
  <si>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　　　・100歳以上人口は、令和6年9月1日現在の住民基本台帳による都道府県・指定都市・中核市
　　　　からの報告数。（厚生労働省調査）</t>
    <rPh sb="14" eb="16">
      <t>レイワ</t>
    </rPh>
    <rPh sb="17" eb="18">
      <t>ネン</t>
    </rPh>
    <rPh sb="18" eb="19">
      <t>ヘイネン</t>
    </rPh>
    <rPh sb="19" eb="20">
      <t>ガツ</t>
    </rPh>
    <rPh sb="21" eb="22">
      <t>ニチ</t>
    </rPh>
    <rPh sb="22" eb="24">
      <t>ゲンザイ</t>
    </rPh>
    <rPh sb="25" eb="27">
      <t>ジュウミン</t>
    </rPh>
    <rPh sb="27" eb="29">
      <t>キホン</t>
    </rPh>
    <rPh sb="29" eb="31">
      <t>ダイチョウ</t>
    </rPh>
    <rPh sb="34" eb="38">
      <t>トドウフケン</t>
    </rPh>
    <rPh sb="39" eb="41">
      <t>シテイ</t>
    </rPh>
    <rPh sb="41" eb="43">
      <t>トシ</t>
    </rPh>
    <rPh sb="44" eb="47">
      <t>チュウカクシ</t>
    </rPh>
    <rPh sb="55" eb="57">
      <t>ホウコク</t>
    </rPh>
    <rPh sb="57" eb="58">
      <t>スウ</t>
    </rPh>
    <rPh sb="60" eb="62">
      <t>コウセイ</t>
    </rPh>
    <rPh sb="62" eb="65">
      <t>ロウドウショウ</t>
    </rPh>
    <rPh sb="65" eb="67">
      <t>チョウサ</t>
    </rPh>
    <phoneticPr fontId="2"/>
  </si>
  <si>
    <t>　　　・総人口は、総務省統計局「令和5年10月1日現在人口推計」
　　　　　（千人未満は四捨五入のため、単純合計と相違する場合がある。）</t>
    <rPh sb="4" eb="7">
      <t>ソウジンコウ</t>
    </rPh>
    <rPh sb="9" eb="11">
      <t>ソウム</t>
    </rPh>
    <rPh sb="11" eb="12">
      <t>ショウ</t>
    </rPh>
    <rPh sb="12" eb="15">
      <t>トウケイキョク</t>
    </rPh>
    <rPh sb="16" eb="18">
      <t>レイワ</t>
    </rPh>
    <rPh sb="19" eb="20">
      <t>ネン</t>
    </rPh>
    <rPh sb="22" eb="23">
      <t>ガツ</t>
    </rPh>
    <rPh sb="24" eb="25">
      <t>ニチ</t>
    </rPh>
    <rPh sb="25" eb="27">
      <t>ゲンザイ</t>
    </rPh>
    <rPh sb="27" eb="29">
      <t>ジンコウ</t>
    </rPh>
    <rPh sb="29" eb="31">
      <t>スイケイ</t>
    </rPh>
    <rPh sb="39" eb="41">
      <t>センニン</t>
    </rPh>
    <rPh sb="41" eb="43">
      <t>ミマン</t>
    </rPh>
    <rPh sb="44" eb="48">
      <t>シシャゴニュウ</t>
    </rPh>
    <rPh sb="52" eb="54">
      <t>タンジュン</t>
    </rPh>
    <rPh sb="54" eb="55">
      <t>ゴウ</t>
    </rPh>
    <rPh sb="55" eb="56">
      <t>ケイ</t>
    </rPh>
    <rPh sb="57" eb="59">
      <t>ソウイ</t>
    </rPh>
    <rPh sb="61" eb="63">
      <t>バアイ</t>
    </rPh>
    <phoneticPr fontId="2"/>
  </si>
  <si>
    <t>令和　４年</t>
    <phoneticPr fontId="2"/>
  </si>
  <si>
    <t>令和　５年</t>
  </si>
  <si>
    <t>2021 - 2023</t>
  </si>
  <si>
    <t>※令和７年４月１日現在（長寿介護課調査：市町報告値をとりまとめたもの）
※調査方法は原則、住民基本台帳から算出。
※国勢調査とは調査手法が異なるため、結果は一致しません。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チョウジュ</t>
    </rPh>
    <rPh sb="14" eb="17">
      <t>カイゴカ</t>
    </rPh>
    <rPh sb="17" eb="19">
      <t>チョウサ</t>
    </rPh>
    <rPh sb="20" eb="22">
      <t>シマチ</t>
    </rPh>
    <rPh sb="22" eb="25">
      <t>ホウコクチ</t>
    </rPh>
    <rPh sb="37" eb="39">
      <t>チョウサ</t>
    </rPh>
    <rPh sb="39" eb="41">
      <t>ホウホウ</t>
    </rPh>
    <rPh sb="42" eb="44">
      <t>ゲンソク</t>
    </rPh>
    <rPh sb="45" eb="51">
      <t>ジュウミンキホンダイチョウ</t>
    </rPh>
    <rPh sb="53" eb="55">
      <t>サンシュツ</t>
    </rPh>
    <rPh sb="58" eb="60">
      <t>コクセイ</t>
    </rPh>
    <rPh sb="60" eb="62">
      <t>チョウサ</t>
    </rPh>
    <rPh sb="64" eb="66">
      <t>チョウサ</t>
    </rPh>
    <rPh sb="66" eb="68">
      <t>シュホウ</t>
    </rPh>
    <rPh sb="69" eb="70">
      <t>コト</t>
    </rPh>
    <rPh sb="75" eb="77">
      <t>ケッカ</t>
    </rPh>
    <rPh sb="78" eb="80">
      <t>イッチ</t>
    </rPh>
    <phoneticPr fontId="25"/>
  </si>
  <si>
    <t>令和7年4月1日現在：長寿介護課調査</t>
    <rPh sb="0" eb="2">
      <t>レイワ</t>
    </rPh>
    <phoneticPr fontId="2"/>
  </si>
  <si>
    <t>令和７年度市町別65歳以上人口の状況</t>
    <rPh sb="0" eb="1">
      <t>レイ</t>
    </rPh>
    <rPh sb="1" eb="2">
      <t>カズ</t>
    </rPh>
    <rPh sb="3" eb="4">
      <t>ネン</t>
    </rPh>
    <rPh sb="4" eb="5">
      <t>ド</t>
    </rPh>
    <rPh sb="5" eb="7">
      <t>シチョウ</t>
    </rPh>
    <rPh sb="7" eb="8">
      <t>ベツ</t>
    </rPh>
    <rPh sb="10" eb="11">
      <t>サイ</t>
    </rPh>
    <rPh sb="11" eb="13">
      <t>イジョウ</t>
    </rPh>
    <rPh sb="13" eb="15">
      <t>ジンコウ</t>
    </rPh>
    <rPh sb="16" eb="18">
      <t>ジョウキョウ</t>
    </rPh>
    <phoneticPr fontId="2"/>
  </si>
  <si>
    <t>（注1） 市町の人口は、令和７年４月１日現在の住民基本台帳に基づく数値。</t>
    <rPh sb="5" eb="7">
      <t>シチョウ</t>
    </rPh>
    <rPh sb="8" eb="10">
      <t>ジンコウ</t>
    </rPh>
    <rPh sb="12" eb="14">
      <t>レイワ</t>
    </rPh>
    <rPh sb="15" eb="16">
      <t>ネン</t>
    </rPh>
    <rPh sb="16" eb="17">
      <t>ヘイネン</t>
    </rPh>
    <rPh sb="17" eb="18">
      <t>ガツ</t>
    </rPh>
    <rPh sb="19" eb="22">
      <t>ニチゲンザイ</t>
    </rPh>
    <rPh sb="23" eb="25">
      <t>ジュウミン</t>
    </rPh>
    <rPh sb="25" eb="27">
      <t>キホン</t>
    </rPh>
    <rPh sb="27" eb="29">
      <t>ダイチョウ</t>
    </rPh>
    <rPh sb="30" eb="31">
      <t>モト</t>
    </rPh>
    <rPh sb="33" eb="35">
      <t>スウチ</t>
    </rPh>
    <phoneticPr fontId="2"/>
  </si>
  <si>
    <t>令和　６年</t>
    <phoneticPr fontId="2"/>
  </si>
  <si>
    <t>87.13</t>
    <phoneticPr fontId="2"/>
  </si>
  <si>
    <t>2018 - 2022</t>
  </si>
  <si>
    <t>2023 - 2024</t>
  </si>
  <si>
    <t>2022 - 2024</t>
  </si>
  <si>
    <t>2015 - 2020</t>
    <phoneticPr fontId="2"/>
  </si>
  <si>
    <t>2023 - 2024</t>
    <phoneticPr fontId="2"/>
  </si>
  <si>
    <t>2022 - 2023</t>
    <phoneticPr fontId="2"/>
  </si>
  <si>
    <t>厚生労働省政策統括官付参事官付人口動態・保健社会統計室　
　　（令和６年簡易生命表中　平均寿命の国際比較より）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</si>
</sst>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.00_ "/>
    <numFmt numFmtId="178" formatCode="0.00_);[Red]\(0.00\)"/>
    <numFmt numFmtId="179" formatCode="#,##0_ ;[Red]\-#,##0\ "/>
    <numFmt numFmtId="180" formatCode="0.00_);\(0.00\)"/>
    <numFmt numFmtId="181" formatCode="#,##0_);[Red]\(#,##0\)"/>
    <numFmt numFmtId="182" formatCode="#,##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0.5"/>
      <name val="Century"/>
      <family val="1"/>
    </font>
    <font>
      <b/>
      <sz val="11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8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8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23" fillId="0" borderId="0"/>
    <xf numFmtId="9" fontId="1" fillId="0" borderId="0" applyFont="0" applyFill="0" applyBorder="0" applyAlignment="0" applyProtection="0">
      <alignment vertical="center"/>
    </xf>
  </cellStyleXfs>
  <cellXfs count="324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/>
    <xf numFmtId="0" fontId="5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Fill="1"/>
    <xf numFmtId="38" fontId="0" fillId="0" borderId="0" xfId="2" applyFont="1"/>
    <xf numFmtId="0" fontId="0" fillId="0" borderId="0" xfId="0" applyFont="1"/>
    <xf numFmtId="38" fontId="0" fillId="0" borderId="0" xfId="2" applyFont="1" applyAlignment="1">
      <alignment horizontal="right"/>
    </xf>
    <xf numFmtId="38" fontId="0" fillId="0" borderId="0" xfId="2" applyFont="1" applyAlignment="1">
      <alignment horizontal="left"/>
    </xf>
    <xf numFmtId="38" fontId="1" fillId="0" borderId="0" xfId="4" applyFont="1" applyAlignment="1">
      <alignment vertical="center"/>
    </xf>
    <xf numFmtId="38" fontId="6" fillId="0" borderId="1" xfId="4" applyFont="1" applyBorder="1" applyAlignment="1">
      <alignment horizontal="center"/>
    </xf>
    <xf numFmtId="176" fontId="6" fillId="0" borderId="1" xfId="1" applyNumberFormat="1" applyFont="1" applyBorder="1" applyAlignment="1">
      <alignment horizontal="center"/>
    </xf>
    <xf numFmtId="38" fontId="1" fillId="0" borderId="0" xfId="4" applyFont="1"/>
    <xf numFmtId="38" fontId="6" fillId="0" borderId="2" xfId="4" applyFont="1" applyBorder="1" applyAlignment="1">
      <alignment horizontal="center"/>
    </xf>
    <xf numFmtId="38" fontId="6" fillId="0" borderId="2" xfId="4" applyFont="1" applyBorder="1" applyAlignment="1">
      <alignment horizontal="right"/>
    </xf>
    <xf numFmtId="176" fontId="6" fillId="0" borderId="2" xfId="1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178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center"/>
    </xf>
    <xf numFmtId="178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center"/>
    </xf>
    <xf numFmtId="38" fontId="0" fillId="0" borderId="0" xfId="2" applyFont="1" applyFill="1"/>
    <xf numFmtId="38" fontId="1" fillId="0" borderId="0" xfId="2" applyFont="1" applyFill="1" applyAlignment="1"/>
    <xf numFmtId="38" fontId="0" fillId="0" borderId="0" xfId="2" applyFont="1" applyFill="1" applyAlignment="1">
      <alignment horizontal="center"/>
    </xf>
    <xf numFmtId="0" fontId="3" fillId="0" borderId="0" xfId="0" applyFont="1" applyAlignment="1">
      <alignment horizontal="center"/>
    </xf>
    <xf numFmtId="38" fontId="11" fillId="0" borderId="3" xfId="2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8" fontId="11" fillId="0" borderId="18" xfId="2" applyFont="1" applyBorder="1" applyAlignment="1">
      <alignment horizontal="center"/>
    </xf>
    <xf numFmtId="38" fontId="11" fillId="0" borderId="5" xfId="2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18" xfId="0" applyFont="1" applyBorder="1"/>
    <xf numFmtId="0" fontId="11" fillId="0" borderId="2" xfId="0" applyFont="1" applyBorder="1" applyAlignment="1">
      <alignment horizontal="center"/>
    </xf>
    <xf numFmtId="38" fontId="12" fillId="0" borderId="3" xfId="2" applyFont="1" applyBorder="1"/>
    <xf numFmtId="176" fontId="12" fillId="0" borderId="3" xfId="0" applyNumberFormat="1" applyFont="1" applyBorder="1"/>
    <xf numFmtId="38" fontId="12" fillId="0" borderId="3" xfId="2" applyFont="1" applyFill="1" applyBorder="1"/>
    <xf numFmtId="176" fontId="12" fillId="0" borderId="3" xfId="0" applyNumberFormat="1" applyFont="1" applyFill="1" applyBorder="1"/>
    <xf numFmtId="0" fontId="12" fillId="0" borderId="3" xfId="0" applyFont="1" applyBorder="1"/>
    <xf numFmtId="0" fontId="13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3" xfId="0" applyFont="1" applyBorder="1" applyAlignment="1">
      <alignment horizontal="left"/>
    </xf>
    <xf numFmtId="3" fontId="9" fillId="0" borderId="3" xfId="0" applyNumberFormat="1" applyFont="1" applyBorder="1"/>
    <xf numFmtId="10" fontId="9" fillId="0" borderId="3" xfId="0" applyNumberFormat="1" applyFont="1" applyBorder="1"/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12" fillId="0" borderId="3" xfId="0" applyFont="1" applyFill="1" applyBorder="1"/>
    <xf numFmtId="0" fontId="12" fillId="0" borderId="1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shrinkToFit="1"/>
    </xf>
    <xf numFmtId="38" fontId="4" fillId="0" borderId="3" xfId="2" applyFont="1" applyFill="1" applyBorder="1"/>
    <xf numFmtId="38" fontId="4" fillId="0" borderId="3" xfId="2" applyFont="1" applyBorder="1"/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/>
    <xf numFmtId="10" fontId="4" fillId="0" borderId="0" xfId="0" applyNumberFormat="1" applyFont="1" applyBorder="1"/>
    <xf numFmtId="3" fontId="4" fillId="0" borderId="3" xfId="0" applyNumberFormat="1" applyFont="1" applyBorder="1"/>
    <xf numFmtId="10" fontId="4" fillId="0" borderId="3" xfId="0" applyNumberFormat="1" applyFont="1" applyBorder="1"/>
    <xf numFmtId="38" fontId="4" fillId="0" borderId="0" xfId="0" applyNumberFormat="1" applyFont="1" applyBorder="1" applyAlignment="1">
      <alignment horizontal="center" vertical="center"/>
    </xf>
    <xf numFmtId="10" fontId="4" fillId="0" borderId="0" xfId="0" applyNumberFormat="1" applyFont="1"/>
    <xf numFmtId="0" fontId="4" fillId="0" borderId="0" xfId="0" applyFont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38" fontId="0" fillId="0" borderId="0" xfId="4" applyFont="1" applyAlignment="1">
      <alignment vertical="center"/>
    </xf>
    <xf numFmtId="38" fontId="0" fillId="0" borderId="0" xfId="4" applyFont="1"/>
    <xf numFmtId="38" fontId="1" fillId="0" borderId="0" xfId="4" applyFont="1" applyAlignment="1"/>
    <xf numFmtId="176" fontId="0" fillId="0" borderId="0" xfId="1" applyNumberFormat="1" applyFont="1" applyAlignment="1">
      <alignment horizontal="center"/>
    </xf>
    <xf numFmtId="38" fontId="0" fillId="0" borderId="0" xfId="4" applyFont="1" applyAlignment="1">
      <alignment horizontal="center"/>
    </xf>
    <xf numFmtId="179" fontId="1" fillId="0" borderId="3" xfId="2" applyNumberFormat="1" applyFont="1" applyFill="1" applyBorder="1"/>
    <xf numFmtId="0" fontId="19" fillId="0" borderId="26" xfId="0" applyFont="1" applyBorder="1" applyAlignment="1"/>
    <xf numFmtId="0" fontId="0" fillId="0" borderId="0" xfId="0" applyAlignment="1">
      <alignment horizontal="right"/>
    </xf>
    <xf numFmtId="38" fontId="14" fillId="0" borderId="4" xfId="2" applyFont="1" applyFill="1" applyBorder="1" applyAlignment="1">
      <alignment horizontal="center"/>
    </xf>
    <xf numFmtId="38" fontId="3" fillId="0" borderId="18" xfId="2" applyFont="1" applyFill="1" applyBorder="1" applyAlignment="1">
      <alignment horizontal="center"/>
    </xf>
    <xf numFmtId="38" fontId="3" fillId="0" borderId="6" xfId="2" applyFont="1" applyFill="1" applyBorder="1"/>
    <xf numFmtId="38" fontId="4" fillId="0" borderId="6" xfId="2" applyFont="1" applyFill="1" applyBorder="1" applyAlignment="1">
      <alignment horizontal="center"/>
    </xf>
    <xf numFmtId="38" fontId="21" fillId="0" borderId="2" xfId="2" applyFont="1" applyFill="1" applyBorder="1"/>
    <xf numFmtId="38" fontId="3" fillId="0" borderId="2" xfId="2" applyFont="1" applyFill="1" applyBorder="1" applyAlignment="1">
      <alignment horizontal="center"/>
    </xf>
    <xf numFmtId="38" fontId="22" fillId="0" borderId="0" xfId="2" applyFont="1" applyFill="1"/>
    <xf numFmtId="38" fontId="14" fillId="0" borderId="27" xfId="2" applyFont="1" applyFill="1" applyBorder="1" applyAlignment="1">
      <alignment horizontal="center"/>
    </xf>
    <xf numFmtId="178" fontId="4" fillId="0" borderId="27" xfId="2" applyNumberFormat="1" applyFont="1" applyFill="1" applyBorder="1" applyAlignment="1" applyProtection="1">
      <alignment horizontal="center"/>
      <protection locked="0"/>
    </xf>
    <xf numFmtId="38" fontId="4" fillId="0" borderId="27" xfId="2" applyFont="1" applyFill="1" applyBorder="1" applyAlignment="1">
      <alignment horizontal="center"/>
    </xf>
    <xf numFmtId="0" fontId="4" fillId="0" borderId="0" xfId="0" applyFont="1" applyFill="1"/>
    <xf numFmtId="49" fontId="0" fillId="0" borderId="0" xfId="0" applyNumberFormat="1" applyFont="1" applyFill="1"/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38" fontId="6" fillId="0" borderId="3" xfId="4" applyFont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0" fillId="0" borderId="0" xfId="0" applyNumberFormat="1" applyFill="1"/>
    <xf numFmtId="177" fontId="12" fillId="0" borderId="18" xfId="0" applyNumberFormat="1" applyFont="1" applyBorder="1"/>
    <xf numFmtId="177" fontId="12" fillId="0" borderId="6" xfId="0" applyNumberFormat="1" applyFont="1" applyBorder="1"/>
    <xf numFmtId="180" fontId="12" fillId="0" borderId="6" xfId="0" applyNumberFormat="1" applyFont="1" applyBorder="1" applyAlignment="1">
      <alignment horizontal="center"/>
    </xf>
    <xf numFmtId="177" fontId="12" fillId="0" borderId="4" xfId="0" applyNumberFormat="1" applyFont="1" applyBorder="1"/>
    <xf numFmtId="177" fontId="12" fillId="0" borderId="19" xfId="0" applyNumberFormat="1" applyFont="1" applyBorder="1"/>
    <xf numFmtId="177" fontId="12" fillId="0" borderId="18" xfId="0" applyNumberFormat="1" applyFont="1" applyBorder="1" applyAlignment="1"/>
    <xf numFmtId="177" fontId="12" fillId="0" borderId="6" xfId="0" applyNumberFormat="1" applyFont="1" applyBorder="1" applyAlignment="1"/>
    <xf numFmtId="0" fontId="0" fillId="0" borderId="6" xfId="0" applyBorder="1"/>
    <xf numFmtId="38" fontId="0" fillId="0" borderId="0" xfId="4" applyFont="1" applyBorder="1" applyAlignment="1">
      <alignment vertical="center"/>
    </xf>
    <xf numFmtId="0" fontId="0" fillId="2" borderId="0" xfId="0" applyFont="1" applyFill="1"/>
    <xf numFmtId="0" fontId="4" fillId="2" borderId="0" xfId="0" applyFont="1" applyFill="1"/>
    <xf numFmtId="0" fontId="0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 applyBorder="1"/>
    <xf numFmtId="177" fontId="4" fillId="0" borderId="3" xfId="5" applyNumberFormat="1" applyFont="1" applyFill="1" applyBorder="1" applyAlignment="1">
      <alignment horizontal="center"/>
    </xf>
    <xf numFmtId="38" fontId="4" fillId="0" borderId="3" xfId="2" applyFont="1" applyFill="1" applyBorder="1" applyAlignment="1">
      <alignment horizontal="center"/>
    </xf>
    <xf numFmtId="38" fontId="4" fillId="0" borderId="2" xfId="2" applyFont="1" applyFill="1" applyBorder="1" applyAlignment="1">
      <alignment horizontal="center"/>
    </xf>
    <xf numFmtId="177" fontId="4" fillId="0" borderId="1" xfId="5" applyNumberFormat="1" applyFont="1" applyFill="1" applyBorder="1" applyAlignment="1">
      <alignment horizontal="center"/>
    </xf>
    <xf numFmtId="38" fontId="4" fillId="0" borderId="1" xfId="2" applyFont="1" applyFill="1" applyBorder="1" applyAlignment="1">
      <alignment horizontal="center"/>
    </xf>
    <xf numFmtId="177" fontId="4" fillId="0" borderId="8" xfId="5" applyNumberFormat="1" applyFont="1" applyFill="1" applyBorder="1" applyAlignment="1">
      <alignment horizontal="center"/>
    </xf>
    <xf numFmtId="38" fontId="4" fillId="0" borderId="8" xfId="2" applyFont="1" applyFill="1" applyBorder="1" applyAlignment="1">
      <alignment horizontal="center"/>
    </xf>
    <xf numFmtId="38" fontId="4" fillId="0" borderId="9" xfId="2" applyFont="1" applyFill="1" applyBorder="1" applyAlignment="1">
      <alignment horizontal="center"/>
    </xf>
    <xf numFmtId="177" fontId="4" fillId="0" borderId="2" xfId="5" applyNumberFormat="1" applyFont="1" applyFill="1" applyBorder="1" applyAlignment="1">
      <alignment horizontal="center"/>
    </xf>
    <xf numFmtId="38" fontId="14" fillId="0" borderId="3" xfId="2" applyFont="1" applyFill="1" applyBorder="1" applyAlignment="1">
      <alignment horizontal="center"/>
    </xf>
    <xf numFmtId="38" fontId="14" fillId="0" borderId="1" xfId="2" applyFont="1" applyFill="1" applyBorder="1" applyAlignment="1">
      <alignment horizontal="center"/>
    </xf>
    <xf numFmtId="38" fontId="14" fillId="0" borderId="7" xfId="2" applyFont="1" applyFill="1" applyBorder="1" applyAlignment="1">
      <alignment horizontal="center"/>
    </xf>
    <xf numFmtId="38" fontId="14" fillId="0" borderId="2" xfId="2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38" fontId="17" fillId="0" borderId="3" xfId="3" applyFont="1" applyFill="1" applyBorder="1"/>
    <xf numFmtId="176" fontId="1" fillId="0" borderId="3" xfId="1" applyNumberFormat="1" applyFont="1" applyFill="1" applyBorder="1" applyAlignment="1">
      <alignment horizontal="center"/>
    </xf>
    <xf numFmtId="38" fontId="1" fillId="0" borderId="3" xfId="4" applyFont="1" applyBorder="1" applyAlignment="1">
      <alignment horizontal="center"/>
    </xf>
    <xf numFmtId="38" fontId="17" fillId="0" borderId="3" xfId="4" applyFont="1" applyFill="1" applyBorder="1"/>
    <xf numFmtId="49" fontId="4" fillId="0" borderId="10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38" fontId="4" fillId="0" borderId="3" xfId="2" applyFont="1" applyFill="1" applyBorder="1" applyProtection="1">
      <protection locked="0"/>
    </xf>
    <xf numFmtId="3" fontId="4" fillId="0" borderId="3" xfId="0" applyNumberFormat="1" applyFont="1" applyFill="1" applyBorder="1" applyProtection="1">
      <protection locked="0"/>
    </xf>
    <xf numFmtId="38" fontId="4" fillId="0" borderId="12" xfId="2" applyFont="1" applyFill="1" applyBorder="1"/>
    <xf numFmtId="38" fontId="4" fillId="0" borderId="11" xfId="2" applyFont="1" applyFill="1" applyBorder="1"/>
    <xf numFmtId="177" fontId="4" fillId="0" borderId="11" xfId="0" applyNumberFormat="1" applyFont="1" applyFill="1" applyBorder="1"/>
    <xf numFmtId="177" fontId="4" fillId="0" borderId="12" xfId="0" applyNumberFormat="1" applyFont="1" applyFill="1" applyBorder="1"/>
    <xf numFmtId="38" fontId="4" fillId="0" borderId="1" xfId="2" applyFont="1" applyFill="1" applyBorder="1"/>
    <xf numFmtId="38" fontId="4" fillId="0" borderId="13" xfId="2" applyFont="1" applyFill="1" applyBorder="1"/>
    <xf numFmtId="177" fontId="4" fillId="0" borderId="13" xfId="0" applyNumberFormat="1" applyFont="1" applyFill="1" applyBorder="1"/>
    <xf numFmtId="177" fontId="4" fillId="0" borderId="14" xfId="0" applyNumberFormat="1" applyFont="1" applyFill="1" applyBorder="1"/>
    <xf numFmtId="177" fontId="4" fillId="0" borderId="11" xfId="0" applyNumberFormat="1" applyFont="1" applyFill="1" applyBorder="1" applyAlignment="1"/>
    <xf numFmtId="177" fontId="4" fillId="0" borderId="12" xfId="0" applyNumberFormat="1" applyFont="1" applyFill="1" applyBorder="1" applyAlignment="1"/>
    <xf numFmtId="177" fontId="4" fillId="0" borderId="13" xfId="0" applyNumberFormat="1" applyFont="1" applyFill="1" applyBorder="1" applyAlignment="1"/>
    <xf numFmtId="178" fontId="4" fillId="0" borderId="14" xfId="0" applyNumberFormat="1" applyFont="1" applyFill="1" applyBorder="1" applyAlignment="1"/>
    <xf numFmtId="177" fontId="4" fillId="0" borderId="13" xfId="0" quotePrefix="1" applyNumberFormat="1" applyFont="1" applyFill="1" applyBorder="1" applyAlignment="1">
      <alignment horizontal="right"/>
    </xf>
    <xf numFmtId="177" fontId="4" fillId="0" borderId="14" xfId="0" quotePrefix="1" applyNumberFormat="1" applyFont="1" applyFill="1" applyBorder="1" applyAlignment="1">
      <alignment horizontal="right"/>
    </xf>
    <xf numFmtId="177" fontId="4" fillId="0" borderId="11" xfId="0" quotePrefix="1" applyNumberFormat="1" applyFont="1" applyFill="1" applyBorder="1" applyAlignment="1">
      <alignment horizontal="right"/>
    </xf>
    <xf numFmtId="177" fontId="4" fillId="0" borderId="12" xfId="0" quotePrefix="1" applyNumberFormat="1" applyFont="1" applyFill="1" applyBorder="1" applyAlignment="1">
      <alignment horizontal="right"/>
    </xf>
    <xf numFmtId="38" fontId="1" fillId="0" borderId="3" xfId="4" applyFont="1" applyFill="1" applyBorder="1" applyAlignment="1">
      <alignment horizontal="center"/>
    </xf>
    <xf numFmtId="38" fontId="1" fillId="0" borderId="0" xfId="4" applyFont="1" applyFill="1"/>
    <xf numFmtId="38" fontId="0" fillId="0" borderId="0" xfId="4" applyFont="1" applyFill="1"/>
    <xf numFmtId="3" fontId="9" fillId="0" borderId="3" xfId="0" applyNumberFormat="1" applyFont="1" applyFill="1" applyBorder="1"/>
    <xf numFmtId="10" fontId="9" fillId="0" borderId="3" xfId="0" applyNumberFormat="1" applyFont="1" applyFill="1" applyBorder="1"/>
    <xf numFmtId="3" fontId="9" fillId="0" borderId="1" xfId="0" applyNumberFormat="1" applyFont="1" applyFill="1" applyBorder="1"/>
    <xf numFmtId="3" fontId="4" fillId="0" borderId="3" xfId="0" applyNumberFormat="1" applyFont="1" applyFill="1" applyBorder="1"/>
    <xf numFmtId="10" fontId="4" fillId="0" borderId="3" xfId="2" applyNumberFormat="1" applyFont="1" applyFill="1" applyBorder="1"/>
    <xf numFmtId="0" fontId="4" fillId="0" borderId="0" xfId="0" applyFont="1" applyFill="1" applyAlignment="1">
      <alignment horizontal="left"/>
    </xf>
    <xf numFmtId="38" fontId="4" fillId="0" borderId="16" xfId="2" applyFont="1" applyFill="1" applyBorder="1"/>
    <xf numFmtId="177" fontId="4" fillId="0" borderId="16" xfId="0" quotePrefix="1" applyNumberFormat="1" applyFont="1" applyFill="1" applyBorder="1" applyAlignment="1"/>
    <xf numFmtId="177" fontId="4" fillId="0" borderId="14" xfId="0" quotePrefix="1" applyNumberFormat="1" applyFont="1" applyFill="1" applyBorder="1" applyAlignment="1"/>
    <xf numFmtId="177" fontId="4" fillId="0" borderId="16" xfId="0" quotePrefix="1" applyNumberFormat="1" applyFont="1" applyFill="1" applyBorder="1" applyAlignment="1">
      <alignment vertical="center"/>
    </xf>
    <xf numFmtId="177" fontId="4" fillId="0" borderId="14" xfId="0" quotePrefix="1" applyNumberFormat="1" applyFont="1" applyFill="1" applyBorder="1" applyAlignment="1">
      <alignment vertical="center"/>
    </xf>
    <xf numFmtId="177" fontId="4" fillId="0" borderId="16" xfId="0" quotePrefix="1" applyNumberFormat="1" applyFont="1" applyFill="1" applyBorder="1" applyAlignment="1">
      <alignment horizontal="right" vertical="center"/>
    </xf>
    <xf numFmtId="177" fontId="4" fillId="0" borderId="14" xfId="0" quotePrefix="1" applyNumberFormat="1" applyFont="1" applyFill="1" applyBorder="1" applyAlignment="1">
      <alignment horizontal="right" vertical="center"/>
    </xf>
    <xf numFmtId="38" fontId="4" fillId="0" borderId="29" xfId="2" applyFont="1" applyFill="1" applyBorder="1"/>
    <xf numFmtId="177" fontId="4" fillId="0" borderId="29" xfId="0" quotePrefix="1" applyNumberFormat="1" applyFont="1" applyFill="1" applyBorder="1" applyAlignment="1">
      <alignment horizontal="right" vertical="center"/>
    </xf>
    <xf numFmtId="177" fontId="4" fillId="0" borderId="12" xfId="0" quotePrefix="1" applyNumberFormat="1" applyFont="1" applyFill="1" applyBorder="1" applyAlignment="1">
      <alignment horizontal="right" vertical="center"/>
    </xf>
    <xf numFmtId="177" fontId="4" fillId="0" borderId="11" xfId="0" quotePrefix="1" applyNumberFormat="1" applyFont="1" applyFill="1" applyBorder="1" applyAlignment="1">
      <alignment horizontal="right" vertical="center"/>
    </xf>
    <xf numFmtId="38" fontId="1" fillId="0" borderId="1" xfId="2" applyFont="1" applyBorder="1" applyAlignment="1"/>
    <xf numFmtId="38" fontId="6" fillId="0" borderId="1" xfId="2" applyFont="1" applyBorder="1" applyAlignment="1">
      <alignment horizontal="left"/>
    </xf>
    <xf numFmtId="38" fontId="6" fillId="0" borderId="1" xfId="2" applyFont="1" applyBorder="1"/>
    <xf numFmtId="177" fontId="6" fillId="0" borderId="1" xfId="1" applyNumberFormat="1" applyFont="1" applyBorder="1" applyAlignment="1">
      <alignment horizontal="center"/>
    </xf>
    <xf numFmtId="38" fontId="1" fillId="0" borderId="1" xfId="2" applyFont="1" applyBorder="1"/>
    <xf numFmtId="38" fontId="6" fillId="0" borderId="17" xfId="2" applyFont="1" applyBorder="1" applyAlignment="1">
      <alignment horizontal="center"/>
    </xf>
    <xf numFmtId="177" fontId="6" fillId="0" borderId="17" xfId="1" applyNumberFormat="1" applyFont="1" applyBorder="1" applyAlignment="1">
      <alignment horizontal="center"/>
    </xf>
    <xf numFmtId="38" fontId="6" fillId="0" borderId="2" xfId="2" applyFont="1" applyBorder="1" applyAlignment="1">
      <alignment horizontal="center"/>
    </xf>
    <xf numFmtId="38" fontId="6" fillId="0" borderId="2" xfId="2" applyFont="1" applyBorder="1" applyAlignment="1">
      <alignment horizontal="right"/>
    </xf>
    <xf numFmtId="177" fontId="6" fillId="0" borderId="2" xfId="1" applyNumberFormat="1" applyFont="1" applyBorder="1" applyAlignment="1">
      <alignment horizontal="center"/>
    </xf>
    <xf numFmtId="38" fontId="6" fillId="0" borderId="3" xfId="2" applyFont="1" applyBorder="1" applyAlignment="1">
      <alignment horizontal="center"/>
    </xf>
    <xf numFmtId="177" fontId="0" fillId="0" borderId="3" xfId="1" applyNumberFormat="1" applyFont="1" applyBorder="1" applyAlignment="1">
      <alignment horizontal="right"/>
    </xf>
    <xf numFmtId="179" fontId="0" fillId="0" borderId="3" xfId="2" applyNumberFormat="1" applyFont="1" applyBorder="1" applyAlignment="1">
      <alignment horizontal="right" indent="1"/>
    </xf>
    <xf numFmtId="38" fontId="6" fillId="0" borderId="1" xfId="2" applyFont="1" applyBorder="1" applyAlignment="1">
      <alignment horizontal="center"/>
    </xf>
    <xf numFmtId="177" fontId="0" fillId="0" borderId="1" xfId="1" applyNumberFormat="1" applyFont="1" applyBorder="1" applyAlignment="1">
      <alignment horizontal="right"/>
    </xf>
    <xf numFmtId="179" fontId="0" fillId="0" borderId="1" xfId="2" applyNumberFormat="1" applyFont="1" applyBorder="1" applyAlignment="1">
      <alignment horizontal="right" indent="1"/>
    </xf>
    <xf numFmtId="38" fontId="6" fillId="0" borderId="7" xfId="2" applyFont="1" applyBorder="1" applyAlignment="1">
      <alignment horizontal="center"/>
    </xf>
    <xf numFmtId="177" fontId="0" fillId="0" borderId="8" xfId="1" applyNumberFormat="1" applyFont="1" applyBorder="1" applyAlignment="1">
      <alignment horizontal="right"/>
    </xf>
    <xf numFmtId="179" fontId="0" fillId="0" borderId="9" xfId="2" applyNumberFormat="1" applyFont="1" applyBorder="1" applyAlignment="1">
      <alignment horizontal="right" indent="1"/>
    </xf>
    <xf numFmtId="177" fontId="0" fillId="0" borderId="2" xfId="1" applyNumberFormat="1" applyFont="1" applyBorder="1" applyAlignment="1">
      <alignment horizontal="right"/>
    </xf>
    <xf numFmtId="179" fontId="0" fillId="0" borderId="2" xfId="2" applyNumberFormat="1" applyFont="1" applyBorder="1" applyAlignment="1">
      <alignment horizontal="right" indent="1"/>
    </xf>
    <xf numFmtId="179" fontId="0" fillId="0" borderId="3" xfId="2" applyNumberFormat="1" applyFont="1" applyBorder="1"/>
    <xf numFmtId="38" fontId="1" fillId="0" borderId="0" xfId="2" applyFont="1" applyAlignment="1"/>
    <xf numFmtId="179" fontId="0" fillId="0" borderId="0" xfId="0" applyNumberFormat="1"/>
    <xf numFmtId="179" fontId="1" fillId="3" borderId="3" xfId="2" applyNumberFormat="1" applyFont="1" applyFill="1" applyBorder="1"/>
    <xf numFmtId="179" fontId="0" fillId="3" borderId="3" xfId="2" applyNumberFormat="1" applyFont="1" applyFill="1" applyBorder="1"/>
    <xf numFmtId="179" fontId="1" fillId="3" borderId="1" xfId="2" applyNumberFormat="1" applyFont="1" applyFill="1" applyBorder="1"/>
    <xf numFmtId="179" fontId="0" fillId="3" borderId="1" xfId="2" applyNumberFormat="1" applyFont="1" applyFill="1" applyBorder="1"/>
    <xf numFmtId="179" fontId="1" fillId="3" borderId="8" xfId="2" applyNumberFormat="1" applyFont="1" applyFill="1" applyBorder="1"/>
    <xf numFmtId="179" fontId="0" fillId="3" borderId="8" xfId="2" applyNumberFormat="1" applyFont="1" applyFill="1" applyBorder="1"/>
    <xf numFmtId="179" fontId="1" fillId="3" borderId="2" xfId="2" applyNumberFormat="1" applyFont="1" applyFill="1" applyBorder="1"/>
    <xf numFmtId="179" fontId="0" fillId="3" borderId="2" xfId="2" applyNumberFormat="1" applyFont="1" applyFill="1" applyBorder="1"/>
    <xf numFmtId="0" fontId="11" fillId="0" borderId="0" xfId="0" applyFont="1" applyAlignment="1">
      <alignment horizontal="center"/>
    </xf>
    <xf numFmtId="0" fontId="23" fillId="0" borderId="0" xfId="16"/>
    <xf numFmtId="0" fontId="26" fillId="0" borderId="3" xfId="16" applyFont="1" applyBorder="1" applyAlignment="1">
      <alignment horizontal="center" vertical="center" shrinkToFit="1"/>
    </xf>
    <xf numFmtId="181" fontId="26" fillId="0" borderId="3" xfId="16" applyNumberFormat="1" applyFont="1" applyBorder="1" applyAlignment="1">
      <alignment vertical="center" shrinkToFit="1"/>
    </xf>
    <xf numFmtId="0" fontId="26" fillId="0" borderId="1" xfId="16" applyFont="1" applyBorder="1" applyAlignment="1">
      <alignment horizontal="center" vertical="center" shrinkToFit="1"/>
    </xf>
    <xf numFmtId="181" fontId="26" fillId="0" borderId="1" xfId="16" applyNumberFormat="1" applyFont="1" applyBorder="1" applyAlignment="1">
      <alignment vertical="center" shrinkToFit="1"/>
    </xf>
    <xf numFmtId="0" fontId="27" fillId="0" borderId="7" xfId="16" applyFont="1" applyBorder="1" applyAlignment="1">
      <alignment horizontal="center" vertical="center" shrinkToFit="1"/>
    </xf>
    <xf numFmtId="182" fontId="27" fillId="0" borderId="8" xfId="16" applyNumberFormat="1" applyFont="1" applyBorder="1" applyAlignment="1">
      <alignment horizontal="right" vertical="center" shrinkToFit="1"/>
    </xf>
    <xf numFmtId="0" fontId="0" fillId="0" borderId="0" xfId="0" applyFont="1" applyAlignment="1">
      <alignment horizontal="center"/>
    </xf>
    <xf numFmtId="0" fontId="26" fillId="0" borderId="3" xfId="16" applyFont="1" applyBorder="1" applyAlignment="1">
      <alignment horizontal="center" vertical="center" shrinkToFit="1"/>
    </xf>
    <xf numFmtId="38" fontId="17" fillId="0" borderId="1" xfId="3" applyFont="1" applyFill="1" applyBorder="1"/>
    <xf numFmtId="176" fontId="1" fillId="0" borderId="1" xfId="1" applyNumberFormat="1" applyFont="1" applyFill="1" applyBorder="1" applyAlignment="1">
      <alignment horizontal="center"/>
    </xf>
    <xf numFmtId="38" fontId="1" fillId="0" borderId="1" xfId="4" applyFont="1" applyBorder="1" applyAlignment="1">
      <alignment horizontal="center"/>
    </xf>
    <xf numFmtId="38" fontId="17" fillId="0" borderId="2" xfId="3" applyFont="1" applyFill="1" applyBorder="1"/>
    <xf numFmtId="176" fontId="1" fillId="0" borderId="2" xfId="1" applyNumberFormat="1" applyFont="1" applyFill="1" applyBorder="1" applyAlignment="1">
      <alignment horizontal="center"/>
    </xf>
    <xf numFmtId="38" fontId="1" fillId="0" borderId="2" xfId="4" applyFont="1" applyBorder="1" applyAlignment="1">
      <alignment horizontal="center"/>
    </xf>
    <xf numFmtId="38" fontId="6" fillId="0" borderId="7" xfId="4" applyFont="1" applyBorder="1" applyAlignment="1">
      <alignment horizontal="center"/>
    </xf>
    <xf numFmtId="38" fontId="17" fillId="0" borderId="8" xfId="3" applyFont="1" applyFill="1" applyBorder="1"/>
    <xf numFmtId="176" fontId="1" fillId="0" borderId="8" xfId="1" applyNumberFormat="1" applyFont="1" applyFill="1" applyBorder="1" applyAlignment="1">
      <alignment horizontal="center"/>
    </xf>
    <xf numFmtId="38" fontId="1" fillId="0" borderId="9" xfId="4" applyFont="1" applyBorder="1" applyAlignment="1">
      <alignment horizontal="center"/>
    </xf>
    <xf numFmtId="0" fontId="26" fillId="0" borderId="3" xfId="16" applyFont="1" applyBorder="1" applyAlignment="1">
      <alignment horizontal="center" vertical="center" wrapText="1" shrinkToFit="1"/>
    </xf>
    <xf numFmtId="176" fontId="26" fillId="0" borderId="3" xfId="17" applyNumberFormat="1" applyFont="1" applyBorder="1" applyAlignment="1">
      <alignment horizontal="center" vertical="center" shrinkToFit="1"/>
    </xf>
    <xf numFmtId="176" fontId="27" fillId="0" borderId="9" xfId="17" applyNumberFormat="1" applyFont="1" applyBorder="1" applyAlignment="1">
      <alignment horizontal="center" vertical="center" shrinkToFit="1"/>
    </xf>
    <xf numFmtId="176" fontId="12" fillId="0" borderId="3" xfId="17" applyNumberFormat="1" applyFont="1" applyFill="1" applyBorder="1" applyAlignment="1"/>
    <xf numFmtId="38" fontId="9" fillId="0" borderId="3" xfId="2" applyFont="1" applyBorder="1"/>
    <xf numFmtId="38" fontId="4" fillId="0" borderId="30" xfId="2" applyFont="1" applyFill="1" applyBorder="1"/>
    <xf numFmtId="38" fontId="4" fillId="0" borderId="31" xfId="2" applyFont="1" applyFill="1" applyBorder="1"/>
    <xf numFmtId="49" fontId="4" fillId="0" borderId="32" xfId="0" applyNumberFormat="1" applyFont="1" applyBorder="1" applyAlignment="1">
      <alignment horizontal="center"/>
    </xf>
    <xf numFmtId="38" fontId="4" fillId="0" borderId="33" xfId="2" applyFont="1" applyFill="1" applyBorder="1"/>
    <xf numFmtId="177" fontId="4" fillId="0" borderId="30" xfId="0" quotePrefix="1" applyNumberFormat="1" applyFont="1" applyFill="1" applyBorder="1" applyAlignment="1">
      <alignment horizontal="right" vertical="center"/>
    </xf>
    <xf numFmtId="177" fontId="4" fillId="0" borderId="33" xfId="0" quotePrefix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 applyFill="1" applyAlignment="1" applyProtection="1">
      <alignment horizont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 applyFill="1" applyBorder="1" applyAlignment="1">
      <alignment horizontal="left" shrinkToFit="1"/>
    </xf>
    <xf numFmtId="0" fontId="0" fillId="0" borderId="0" xfId="0" applyFont="1" applyAlignment="1">
      <alignment horizontal="left" shrinkToFit="1"/>
    </xf>
    <xf numFmtId="0" fontId="9" fillId="0" borderId="0" xfId="0" applyFont="1" applyAlignment="1">
      <alignment horizontal="center"/>
    </xf>
    <xf numFmtId="0" fontId="5" fillId="0" borderId="0" xfId="4" applyNumberFormat="1" applyFont="1" applyBorder="1" applyAlignment="1">
      <alignment horizontal="left" vertical="center" wrapText="1"/>
    </xf>
    <xf numFmtId="38" fontId="10" fillId="0" borderId="0" xfId="2" applyFont="1" applyAlignment="1">
      <alignment horizontal="center" wrapText="1"/>
    </xf>
    <xf numFmtId="38" fontId="0" fillId="0" borderId="26" xfId="4" applyFont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Alignment="1">
      <alignment horizontal="center" wrapText="1"/>
    </xf>
    <xf numFmtId="0" fontId="0" fillId="0" borderId="28" xfId="0" applyFill="1" applyBorder="1" applyAlignment="1">
      <alignment horizontal="right" vertical="center"/>
    </xf>
    <xf numFmtId="49" fontId="4" fillId="0" borderId="22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38" fontId="5" fillId="0" borderId="27" xfId="2" applyFont="1" applyFill="1" applyBorder="1" applyAlignment="1">
      <alignment horizontal="left"/>
    </xf>
    <xf numFmtId="38" fontId="15" fillId="0" borderId="27" xfId="2" applyFont="1" applyFill="1" applyBorder="1" applyAlignment="1">
      <alignment horizontal="left"/>
    </xf>
    <xf numFmtId="0" fontId="5" fillId="0" borderId="0" xfId="0" applyFont="1" applyFill="1" applyAlignment="1">
      <alignment horizontal="left" wrapText="1"/>
    </xf>
    <xf numFmtId="38" fontId="5" fillId="0" borderId="0" xfId="2" applyFont="1" applyFill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38" fontId="19" fillId="0" borderId="0" xfId="2" applyFont="1" applyFill="1" applyAlignment="1">
      <alignment horizontal="center"/>
    </xf>
    <xf numFmtId="38" fontId="5" fillId="0" borderId="0" xfId="2" applyFont="1" applyFill="1" applyBorder="1" applyAlignment="1" applyProtection="1">
      <alignment horizontal="left" wrapText="1"/>
      <protection locked="0"/>
    </xf>
    <xf numFmtId="0" fontId="26" fillId="0" borderId="0" xfId="16" applyFont="1" applyBorder="1" applyAlignment="1">
      <alignment vertical="top" wrapText="1"/>
    </xf>
    <xf numFmtId="0" fontId="26" fillId="0" borderId="0" xfId="16" applyFont="1" applyBorder="1" applyAlignment="1">
      <alignment vertical="top"/>
    </xf>
    <xf numFmtId="0" fontId="26" fillId="0" borderId="0" xfId="16" applyFont="1" applyAlignment="1">
      <alignment vertical="top"/>
    </xf>
    <xf numFmtId="0" fontId="24" fillId="0" borderId="0" xfId="16" applyFont="1" applyAlignment="1">
      <alignment horizontal="center" vertical="center"/>
    </xf>
    <xf numFmtId="0" fontId="24" fillId="0" borderId="26" xfId="16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8">
    <cellStyle name="パーセント" xfId="17" builtinId="5"/>
    <cellStyle name="パーセント 2" xfId="1" xr:uid="{00000000-0005-0000-0000-000000000000}"/>
    <cellStyle name="桁区切り" xfId="2" builtinId="6"/>
    <cellStyle name="桁区切り 2" xfId="3" xr:uid="{00000000-0005-0000-0000-000002000000}"/>
    <cellStyle name="桁区切り 2 2" xfId="7" xr:uid="{00000000-0005-0000-0000-000003000000}"/>
    <cellStyle name="桁区切り 2 4" xfId="8" xr:uid="{00000000-0005-0000-0000-000004000000}"/>
    <cellStyle name="桁区切り 3" xfId="4" xr:uid="{00000000-0005-0000-0000-000005000000}"/>
    <cellStyle name="標準" xfId="0" builtinId="0"/>
    <cellStyle name="標準 2" xfId="5" xr:uid="{00000000-0005-0000-0000-000007000000}"/>
    <cellStyle name="標準 2 2" xfId="9" xr:uid="{00000000-0005-0000-0000-000008000000}"/>
    <cellStyle name="標準 2 3" xfId="10" xr:uid="{00000000-0005-0000-0000-000009000000}"/>
    <cellStyle name="標準 2 4" xfId="15" xr:uid="{00000000-0005-0000-0000-00000A000000}"/>
    <cellStyle name="標準 3" xfId="6" xr:uid="{00000000-0005-0000-0000-00000B000000}"/>
    <cellStyle name="標準 4" xfId="11" xr:uid="{00000000-0005-0000-0000-00000C000000}"/>
    <cellStyle name="標準 5" xfId="12" xr:uid="{00000000-0005-0000-0000-00000D000000}"/>
    <cellStyle name="標準 6" xfId="13" xr:uid="{00000000-0005-0000-0000-00000E000000}"/>
    <cellStyle name="標準 7" xfId="14" xr:uid="{00000000-0005-0000-0000-00000F000000}"/>
    <cellStyle name="標準 8" xfId="16" xr:uid="{00000000-0005-0000-0000-000010000000}"/>
  </cellStyles>
  <dxfs count="4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80"/>
      <color rgb="FF993366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75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愛媛県の高齢化率の推移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422467858212713E-2"/>
          <c:y val="9.4146660291122258E-2"/>
          <c:w val="0.83171046236014501"/>
          <c:h val="0.73004744398628851"/>
        </c:manualLayout>
      </c:layout>
      <c:lineChart>
        <c:grouping val="standard"/>
        <c:varyColors val="0"/>
        <c:ser>
          <c:idx val="0"/>
          <c:order val="0"/>
          <c:tx>
            <c:v>高齢化率</c:v>
          </c:tx>
          <c:spPr>
            <a:ln w="12700" cap="sq">
              <a:solidFill>
                <a:srgbClr val="000080"/>
              </a:solidFill>
              <a:miter lim="800000"/>
            </a:ln>
            <a:effectLst/>
          </c:spPr>
          <c:marker>
            <c:symbol val="diamond"/>
            <c:size val="5"/>
            <c:spPr>
              <a:solidFill>
                <a:srgbClr val="000080"/>
              </a:solidFill>
              <a:ln w="9525">
                <a:solidFill>
                  <a:srgbClr val="000080"/>
                </a:solidFill>
              </a:ln>
              <a:effectLst/>
            </c:spPr>
          </c:marker>
          <c:cat>
            <c:strRef>
              <c:f>'P4 '!$A$4:$A$45</c:f>
              <c:strCache>
                <c:ptCount val="42"/>
                <c:pt idx="0">
                  <c:v>昭和59年</c:v>
                </c:pt>
                <c:pt idx="1">
                  <c:v>昭和60年</c:v>
                </c:pt>
                <c:pt idx="2">
                  <c:v>昭和61年</c:v>
                </c:pt>
                <c:pt idx="3">
                  <c:v>昭和62年</c:v>
                </c:pt>
                <c:pt idx="4">
                  <c:v>昭和63年</c:v>
                </c:pt>
                <c:pt idx="5">
                  <c:v>平成元年</c:v>
                </c:pt>
                <c:pt idx="6">
                  <c:v>平成2年</c:v>
                </c:pt>
                <c:pt idx="7">
                  <c:v>平成3年</c:v>
                </c:pt>
                <c:pt idx="8">
                  <c:v>平成4年</c:v>
                </c:pt>
                <c:pt idx="9">
                  <c:v>平成5年</c:v>
                </c:pt>
                <c:pt idx="10">
                  <c:v>平成6年</c:v>
                </c:pt>
                <c:pt idx="11">
                  <c:v>平成7年</c:v>
                </c:pt>
                <c:pt idx="12">
                  <c:v>平成8年</c:v>
                </c:pt>
                <c:pt idx="13">
                  <c:v>平成9年</c:v>
                </c:pt>
                <c:pt idx="14">
                  <c:v>平成10年</c:v>
                </c:pt>
                <c:pt idx="15">
                  <c:v>平成11年</c:v>
                </c:pt>
                <c:pt idx="16">
                  <c:v>平成12年</c:v>
                </c:pt>
                <c:pt idx="17">
                  <c:v>平成13年</c:v>
                </c:pt>
                <c:pt idx="18">
                  <c:v>平成14年</c:v>
                </c:pt>
                <c:pt idx="19">
                  <c:v>平成15年</c:v>
                </c:pt>
                <c:pt idx="20">
                  <c:v>平成16年</c:v>
                </c:pt>
                <c:pt idx="21">
                  <c:v>平成17年</c:v>
                </c:pt>
                <c:pt idx="22">
                  <c:v>平成18年</c:v>
                </c:pt>
                <c:pt idx="23">
                  <c:v>平成19年</c:v>
                </c:pt>
                <c:pt idx="24">
                  <c:v>平成20年</c:v>
                </c:pt>
                <c:pt idx="25">
                  <c:v>平成21年</c:v>
                </c:pt>
                <c:pt idx="26">
                  <c:v>平成22年</c:v>
                </c:pt>
                <c:pt idx="27">
                  <c:v>平成23年</c:v>
                </c:pt>
                <c:pt idx="28">
                  <c:v>平成24年</c:v>
                </c:pt>
                <c:pt idx="29">
                  <c:v>平成25年</c:v>
                </c:pt>
                <c:pt idx="30">
                  <c:v>平成26年</c:v>
                </c:pt>
                <c:pt idx="31">
                  <c:v>平成27年</c:v>
                </c:pt>
                <c:pt idx="32">
                  <c:v>平成28年</c:v>
                </c:pt>
                <c:pt idx="33">
                  <c:v>平成29年</c:v>
                </c:pt>
                <c:pt idx="34">
                  <c:v>平成30年</c:v>
                </c:pt>
                <c:pt idx="35">
                  <c:v>令和元年</c:v>
                </c:pt>
                <c:pt idx="36">
                  <c:v>令和２年</c:v>
                </c:pt>
                <c:pt idx="37">
                  <c:v>令和３年</c:v>
                </c:pt>
                <c:pt idx="38">
                  <c:v>令和４年</c:v>
                </c:pt>
                <c:pt idx="39">
                  <c:v>令和５年</c:v>
                </c:pt>
                <c:pt idx="40">
                  <c:v>令和６年</c:v>
                </c:pt>
                <c:pt idx="41">
                  <c:v>令和７年</c:v>
                </c:pt>
              </c:strCache>
            </c:strRef>
          </c:cat>
          <c:val>
            <c:numRef>
              <c:f>'P4 '!$D$4:$D$45</c:f>
              <c:numCache>
                <c:formatCode>0.00%</c:formatCode>
                <c:ptCount val="42"/>
                <c:pt idx="0">
                  <c:v>0.12619804292653766</c:v>
                </c:pt>
                <c:pt idx="1">
                  <c:v>0.12743058354809936</c:v>
                </c:pt>
                <c:pt idx="2">
                  <c:v>0.13132781767803256</c:v>
                </c:pt>
                <c:pt idx="3">
                  <c:v>0.13539758986068573</c:v>
                </c:pt>
                <c:pt idx="4">
                  <c:v>0.13973782639884288</c:v>
                </c:pt>
                <c:pt idx="5">
                  <c:v>0.14522366503548712</c:v>
                </c:pt>
                <c:pt idx="6">
                  <c:v>0.1499591539517573</c:v>
                </c:pt>
                <c:pt idx="7">
                  <c:v>0.15595233977456874</c:v>
                </c:pt>
                <c:pt idx="8">
                  <c:v>0.16217927604115168</c:v>
                </c:pt>
                <c:pt idx="9">
                  <c:v>0.16778268447053582</c:v>
                </c:pt>
                <c:pt idx="10">
                  <c:v>0.17440678877261623</c:v>
                </c:pt>
                <c:pt idx="11">
                  <c:v>0.18045614007488281</c:v>
                </c:pt>
                <c:pt idx="12">
                  <c:v>0.1866387423833914</c:v>
                </c:pt>
                <c:pt idx="13">
                  <c:v>0.19232922474823472</c:v>
                </c:pt>
                <c:pt idx="14">
                  <c:v>0.19874768058556419</c:v>
                </c:pt>
                <c:pt idx="15">
                  <c:v>0.20425275864500655</c:v>
                </c:pt>
                <c:pt idx="16">
                  <c:v>0.20960944122575126</c:v>
                </c:pt>
                <c:pt idx="17">
                  <c:v>0.21548121589858149</c:v>
                </c:pt>
                <c:pt idx="18">
                  <c:v>0.22105191849302014</c:v>
                </c:pt>
                <c:pt idx="19">
                  <c:v>0.22618665123379797</c:v>
                </c:pt>
                <c:pt idx="20">
                  <c:v>0.22972974777349017</c:v>
                </c:pt>
                <c:pt idx="21">
                  <c:v>0.23406153191985948</c:v>
                </c:pt>
                <c:pt idx="22">
                  <c:v>0.23924607414547991</c:v>
                </c:pt>
                <c:pt idx="23">
                  <c:v>0.24582540760639549</c:v>
                </c:pt>
                <c:pt idx="24">
                  <c:v>0.25060452023926277</c:v>
                </c:pt>
                <c:pt idx="25">
                  <c:v>0.25551583565944258</c:v>
                </c:pt>
                <c:pt idx="26">
                  <c:v>0.25908800726480702</c:v>
                </c:pt>
                <c:pt idx="27">
                  <c:v>0.26061841238471672</c:v>
                </c:pt>
                <c:pt idx="28">
                  <c:v>0.26656703197085307</c:v>
                </c:pt>
                <c:pt idx="29">
                  <c:v>0.27636986206148706</c:v>
                </c:pt>
                <c:pt idx="30">
                  <c:v>0.28660705163106232</c:v>
                </c:pt>
                <c:pt idx="31">
                  <c:v>0.29540169107142733</c:v>
                </c:pt>
                <c:pt idx="32">
                  <c:v>0.30345212883996248</c:v>
                </c:pt>
                <c:pt idx="33">
                  <c:v>0.31014617854261628</c:v>
                </c:pt>
                <c:pt idx="34">
                  <c:v>0.31579452006404579</c:v>
                </c:pt>
                <c:pt idx="35">
                  <c:v>0.32054270641878208</c:v>
                </c:pt>
                <c:pt idx="36">
                  <c:v>0.32444295411337487</c:v>
                </c:pt>
                <c:pt idx="37">
                  <c:v>0.32837997602903757</c:v>
                </c:pt>
                <c:pt idx="38">
                  <c:v>0.33255497820056085</c:v>
                </c:pt>
                <c:pt idx="39">
                  <c:v>0.33454112959126081</c:v>
                </c:pt>
                <c:pt idx="40">
                  <c:v>0.33800827966881325</c:v>
                </c:pt>
                <c:pt idx="41">
                  <c:v>0.34001506339827159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CD3-46FF-AC02-91F658A47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97536"/>
        <c:axId val="577498848"/>
        <c:extLst/>
      </c:lineChart>
      <c:catAx>
        <c:axId val="577497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77498848"/>
        <c:crosses val="autoZero"/>
        <c:auto val="1"/>
        <c:lblAlgn val="ctr"/>
        <c:lblOffset val="100"/>
        <c:noMultiLvlLbl val="0"/>
      </c:catAx>
      <c:valAx>
        <c:axId val="5774988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77497536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2023538431665977"/>
          <c:y val="2.2951014031718422E-2"/>
          <c:w val="0.12367496217548328"/>
          <c:h val="3.786764193008442E-2"/>
        </c:manualLayout>
      </c:layout>
      <c:overlay val="0"/>
      <c:spPr>
        <a:noFill/>
        <a:ln w="3175"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7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5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75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県内総人口と高齢者人口の推移</a:t>
            </a:r>
            <a:endParaRPr lang="en-US" altLang="ja-JP" sz="175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c:rich>
      </c:tx>
      <c:layout>
        <c:manualLayout>
          <c:xMode val="edge"/>
          <c:yMode val="edge"/>
          <c:x val="0.29856644096079726"/>
          <c:y val="2.87069010335237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5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3639737766285346E-2"/>
          <c:y val="0.1242775241541071"/>
          <c:w val="0.82146319690680769"/>
          <c:h val="0.67727811110098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'P4 '!$B$3</c:f>
              <c:strCache>
                <c:ptCount val="1"/>
                <c:pt idx="0">
                  <c:v>総人口(人)</c:v>
                </c:pt>
              </c:strCache>
            </c:strRef>
          </c:tx>
          <c:spPr>
            <a:pattFill prst="pct60">
              <a:fgClr>
                <a:srgbClr val="6699FF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  <a:effectLst/>
          </c:spPr>
          <c:invertIfNegative val="0"/>
          <c:cat>
            <c:strRef>
              <c:f>'P4 '!$A$4:$A$45</c:f>
              <c:strCache>
                <c:ptCount val="42"/>
                <c:pt idx="0">
                  <c:v>昭和59年</c:v>
                </c:pt>
                <c:pt idx="1">
                  <c:v>昭和60年</c:v>
                </c:pt>
                <c:pt idx="2">
                  <c:v>昭和61年</c:v>
                </c:pt>
                <c:pt idx="3">
                  <c:v>昭和62年</c:v>
                </c:pt>
                <c:pt idx="4">
                  <c:v>昭和63年</c:v>
                </c:pt>
                <c:pt idx="5">
                  <c:v>平成元年</c:v>
                </c:pt>
                <c:pt idx="6">
                  <c:v>平成2年</c:v>
                </c:pt>
                <c:pt idx="7">
                  <c:v>平成3年</c:v>
                </c:pt>
                <c:pt idx="8">
                  <c:v>平成4年</c:v>
                </c:pt>
                <c:pt idx="9">
                  <c:v>平成5年</c:v>
                </c:pt>
                <c:pt idx="10">
                  <c:v>平成6年</c:v>
                </c:pt>
                <c:pt idx="11">
                  <c:v>平成7年</c:v>
                </c:pt>
                <c:pt idx="12">
                  <c:v>平成8年</c:v>
                </c:pt>
                <c:pt idx="13">
                  <c:v>平成9年</c:v>
                </c:pt>
                <c:pt idx="14">
                  <c:v>平成10年</c:v>
                </c:pt>
                <c:pt idx="15">
                  <c:v>平成11年</c:v>
                </c:pt>
                <c:pt idx="16">
                  <c:v>平成12年</c:v>
                </c:pt>
                <c:pt idx="17">
                  <c:v>平成13年</c:v>
                </c:pt>
                <c:pt idx="18">
                  <c:v>平成14年</c:v>
                </c:pt>
                <c:pt idx="19">
                  <c:v>平成15年</c:v>
                </c:pt>
                <c:pt idx="20">
                  <c:v>平成16年</c:v>
                </c:pt>
                <c:pt idx="21">
                  <c:v>平成17年</c:v>
                </c:pt>
                <c:pt idx="22">
                  <c:v>平成18年</c:v>
                </c:pt>
                <c:pt idx="23">
                  <c:v>平成19年</c:v>
                </c:pt>
                <c:pt idx="24">
                  <c:v>平成20年</c:v>
                </c:pt>
                <c:pt idx="25">
                  <c:v>平成21年</c:v>
                </c:pt>
                <c:pt idx="26">
                  <c:v>平成22年</c:v>
                </c:pt>
                <c:pt idx="27">
                  <c:v>平成23年</c:v>
                </c:pt>
                <c:pt idx="28">
                  <c:v>平成24年</c:v>
                </c:pt>
                <c:pt idx="29">
                  <c:v>平成25年</c:v>
                </c:pt>
                <c:pt idx="30">
                  <c:v>平成26年</c:v>
                </c:pt>
                <c:pt idx="31">
                  <c:v>平成27年</c:v>
                </c:pt>
                <c:pt idx="32">
                  <c:v>平成28年</c:v>
                </c:pt>
                <c:pt idx="33">
                  <c:v>平成29年</c:v>
                </c:pt>
                <c:pt idx="34">
                  <c:v>平成30年</c:v>
                </c:pt>
                <c:pt idx="35">
                  <c:v>令和元年</c:v>
                </c:pt>
                <c:pt idx="36">
                  <c:v>令和２年</c:v>
                </c:pt>
                <c:pt idx="37">
                  <c:v>令和３年</c:v>
                </c:pt>
                <c:pt idx="38">
                  <c:v>令和４年</c:v>
                </c:pt>
                <c:pt idx="39">
                  <c:v>令和５年</c:v>
                </c:pt>
                <c:pt idx="40">
                  <c:v>令和６年</c:v>
                </c:pt>
                <c:pt idx="41">
                  <c:v>令和７年</c:v>
                </c:pt>
              </c:strCache>
            </c:strRef>
          </c:cat>
          <c:val>
            <c:numRef>
              <c:f>'P4 '!$B$4:$B$45</c:f>
              <c:numCache>
                <c:formatCode>#,##0</c:formatCode>
                <c:ptCount val="42"/>
                <c:pt idx="0">
                  <c:v>1512258</c:v>
                </c:pt>
                <c:pt idx="1">
                  <c:v>1538108</c:v>
                </c:pt>
                <c:pt idx="2">
                  <c:v>1539255</c:v>
                </c:pt>
                <c:pt idx="3">
                  <c:v>1539828</c:v>
                </c:pt>
                <c:pt idx="4">
                  <c:v>1536234</c:v>
                </c:pt>
                <c:pt idx="5">
                  <c:v>1533655</c:v>
                </c:pt>
                <c:pt idx="6">
                  <c:v>1532584</c:v>
                </c:pt>
                <c:pt idx="7">
                  <c:v>1532263</c:v>
                </c:pt>
                <c:pt idx="8">
                  <c:v>1527131</c:v>
                </c:pt>
                <c:pt idx="9">
                  <c:v>1526260</c:v>
                </c:pt>
                <c:pt idx="10">
                  <c:v>1525342</c:v>
                </c:pt>
                <c:pt idx="11">
                  <c:v>1525584</c:v>
                </c:pt>
                <c:pt idx="12">
                  <c:v>1523644</c:v>
                </c:pt>
                <c:pt idx="13">
                  <c:v>1521854</c:v>
                </c:pt>
                <c:pt idx="14">
                  <c:v>1520858</c:v>
                </c:pt>
                <c:pt idx="15">
                  <c:v>1517321</c:v>
                </c:pt>
                <c:pt idx="16">
                  <c:v>1512346</c:v>
                </c:pt>
                <c:pt idx="17">
                  <c:v>1509468</c:v>
                </c:pt>
                <c:pt idx="18">
                  <c:v>1505687</c:v>
                </c:pt>
                <c:pt idx="19">
                  <c:v>1503285</c:v>
                </c:pt>
                <c:pt idx="20">
                  <c:v>1497860</c:v>
                </c:pt>
                <c:pt idx="21">
                  <c:v>1491031</c:v>
                </c:pt>
                <c:pt idx="22">
                  <c:v>1483435</c:v>
                </c:pt>
                <c:pt idx="23">
                  <c:v>1476731</c:v>
                </c:pt>
                <c:pt idx="24">
                  <c:v>1469347</c:v>
                </c:pt>
                <c:pt idx="25">
                  <c:v>1462743</c:v>
                </c:pt>
                <c:pt idx="26">
                  <c:v>1464595</c:v>
                </c:pt>
                <c:pt idx="27">
                  <c:v>1457280</c:v>
                </c:pt>
                <c:pt idx="28">
                  <c:v>1447287</c:v>
                </c:pt>
                <c:pt idx="29">
                  <c:v>1438612</c:v>
                </c:pt>
                <c:pt idx="30">
                  <c:v>1428946</c:v>
                </c:pt>
                <c:pt idx="31">
                  <c:v>1420283</c:v>
                </c:pt>
                <c:pt idx="32">
                  <c:v>1410463</c:v>
                </c:pt>
                <c:pt idx="33">
                  <c:v>1399453</c:v>
                </c:pt>
                <c:pt idx="34">
                  <c:v>1387133</c:v>
                </c:pt>
                <c:pt idx="35">
                  <c:v>1374887</c:v>
                </c:pt>
                <c:pt idx="36">
                  <c:v>1362859</c:v>
                </c:pt>
                <c:pt idx="37">
                  <c:v>1350801</c:v>
                </c:pt>
                <c:pt idx="38">
                  <c:v>1334438</c:v>
                </c:pt>
                <c:pt idx="39">
                  <c:v>1320035</c:v>
                </c:pt>
                <c:pt idx="40">
                  <c:v>1304400</c:v>
                </c:pt>
                <c:pt idx="41" formatCode="#,##0_);[Red]\(#,##0\)">
                  <c:v>1287890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3-4F39-8223-0F66B7C4D567}"/>
            </c:ext>
          </c:extLst>
        </c:ser>
        <c:ser>
          <c:idx val="1"/>
          <c:order val="1"/>
          <c:tx>
            <c:strRef>
              <c:f>'P4 '!$C$3</c:f>
              <c:strCache>
                <c:ptCount val="1"/>
                <c:pt idx="0">
                  <c:v>65歳以上(人)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</c:spPr>
          <c:invertIfNegative val="0"/>
          <c:cat>
            <c:strRef>
              <c:f>'P4 '!$A$4:$A$45</c:f>
              <c:strCache>
                <c:ptCount val="42"/>
                <c:pt idx="0">
                  <c:v>昭和59年</c:v>
                </c:pt>
                <c:pt idx="1">
                  <c:v>昭和60年</c:v>
                </c:pt>
                <c:pt idx="2">
                  <c:v>昭和61年</c:v>
                </c:pt>
                <c:pt idx="3">
                  <c:v>昭和62年</c:v>
                </c:pt>
                <c:pt idx="4">
                  <c:v>昭和63年</c:v>
                </c:pt>
                <c:pt idx="5">
                  <c:v>平成元年</c:v>
                </c:pt>
                <c:pt idx="6">
                  <c:v>平成2年</c:v>
                </c:pt>
                <c:pt idx="7">
                  <c:v>平成3年</c:v>
                </c:pt>
                <c:pt idx="8">
                  <c:v>平成4年</c:v>
                </c:pt>
                <c:pt idx="9">
                  <c:v>平成5年</c:v>
                </c:pt>
                <c:pt idx="10">
                  <c:v>平成6年</c:v>
                </c:pt>
                <c:pt idx="11">
                  <c:v>平成7年</c:v>
                </c:pt>
                <c:pt idx="12">
                  <c:v>平成8年</c:v>
                </c:pt>
                <c:pt idx="13">
                  <c:v>平成9年</c:v>
                </c:pt>
                <c:pt idx="14">
                  <c:v>平成10年</c:v>
                </c:pt>
                <c:pt idx="15">
                  <c:v>平成11年</c:v>
                </c:pt>
                <c:pt idx="16">
                  <c:v>平成12年</c:v>
                </c:pt>
                <c:pt idx="17">
                  <c:v>平成13年</c:v>
                </c:pt>
                <c:pt idx="18">
                  <c:v>平成14年</c:v>
                </c:pt>
                <c:pt idx="19">
                  <c:v>平成15年</c:v>
                </c:pt>
                <c:pt idx="20">
                  <c:v>平成16年</c:v>
                </c:pt>
                <c:pt idx="21">
                  <c:v>平成17年</c:v>
                </c:pt>
                <c:pt idx="22">
                  <c:v>平成18年</c:v>
                </c:pt>
                <c:pt idx="23">
                  <c:v>平成19年</c:v>
                </c:pt>
                <c:pt idx="24">
                  <c:v>平成20年</c:v>
                </c:pt>
                <c:pt idx="25">
                  <c:v>平成21年</c:v>
                </c:pt>
                <c:pt idx="26">
                  <c:v>平成22年</c:v>
                </c:pt>
                <c:pt idx="27">
                  <c:v>平成23年</c:v>
                </c:pt>
                <c:pt idx="28">
                  <c:v>平成24年</c:v>
                </c:pt>
                <c:pt idx="29">
                  <c:v>平成25年</c:v>
                </c:pt>
                <c:pt idx="30">
                  <c:v>平成26年</c:v>
                </c:pt>
                <c:pt idx="31">
                  <c:v>平成27年</c:v>
                </c:pt>
                <c:pt idx="32">
                  <c:v>平成28年</c:v>
                </c:pt>
                <c:pt idx="33">
                  <c:v>平成29年</c:v>
                </c:pt>
                <c:pt idx="34">
                  <c:v>平成30年</c:v>
                </c:pt>
                <c:pt idx="35">
                  <c:v>令和元年</c:v>
                </c:pt>
                <c:pt idx="36">
                  <c:v>令和２年</c:v>
                </c:pt>
                <c:pt idx="37">
                  <c:v>令和３年</c:v>
                </c:pt>
                <c:pt idx="38">
                  <c:v>令和４年</c:v>
                </c:pt>
                <c:pt idx="39">
                  <c:v>令和５年</c:v>
                </c:pt>
                <c:pt idx="40">
                  <c:v>令和６年</c:v>
                </c:pt>
                <c:pt idx="41">
                  <c:v>令和７年</c:v>
                </c:pt>
              </c:strCache>
            </c:strRef>
          </c:cat>
          <c:val>
            <c:numRef>
              <c:f>'P4 '!$C$4:$C$45</c:f>
              <c:numCache>
                <c:formatCode>#,##0</c:formatCode>
                <c:ptCount val="42"/>
                <c:pt idx="0">
                  <c:v>190844</c:v>
                </c:pt>
                <c:pt idx="1">
                  <c:v>196002</c:v>
                </c:pt>
                <c:pt idx="2">
                  <c:v>202147</c:v>
                </c:pt>
                <c:pt idx="3">
                  <c:v>208489</c:v>
                </c:pt>
                <c:pt idx="4">
                  <c:v>214670</c:v>
                </c:pt>
                <c:pt idx="5">
                  <c:v>222723</c:v>
                </c:pt>
                <c:pt idx="6">
                  <c:v>229825</c:v>
                </c:pt>
                <c:pt idx="7">
                  <c:v>238960</c:v>
                </c:pt>
                <c:pt idx="8">
                  <c:v>247669</c:v>
                </c:pt>
                <c:pt idx="9">
                  <c:v>256080</c:v>
                </c:pt>
                <c:pt idx="10">
                  <c:v>266030</c:v>
                </c:pt>
                <c:pt idx="11">
                  <c:v>275301</c:v>
                </c:pt>
                <c:pt idx="12">
                  <c:v>284371</c:v>
                </c:pt>
                <c:pt idx="13">
                  <c:v>292697</c:v>
                </c:pt>
                <c:pt idx="14">
                  <c:v>302267</c:v>
                </c:pt>
                <c:pt idx="15">
                  <c:v>309917</c:v>
                </c:pt>
                <c:pt idx="16">
                  <c:v>317002</c:v>
                </c:pt>
                <c:pt idx="17">
                  <c:v>325262</c:v>
                </c:pt>
                <c:pt idx="18">
                  <c:v>332835</c:v>
                </c:pt>
                <c:pt idx="19">
                  <c:v>340023</c:v>
                </c:pt>
                <c:pt idx="20">
                  <c:v>344103</c:v>
                </c:pt>
                <c:pt idx="21">
                  <c:v>348993</c:v>
                </c:pt>
                <c:pt idx="22">
                  <c:v>354906</c:v>
                </c:pt>
                <c:pt idx="23">
                  <c:v>363018</c:v>
                </c:pt>
                <c:pt idx="24">
                  <c:v>368225</c:v>
                </c:pt>
                <c:pt idx="25">
                  <c:v>373754</c:v>
                </c:pt>
                <c:pt idx="26">
                  <c:v>379459</c:v>
                </c:pt>
                <c:pt idx="27">
                  <c:v>379794</c:v>
                </c:pt>
                <c:pt idx="28">
                  <c:v>385799</c:v>
                </c:pt>
                <c:pt idx="29">
                  <c:v>397589</c:v>
                </c:pt>
                <c:pt idx="30">
                  <c:v>409546</c:v>
                </c:pt>
                <c:pt idx="31">
                  <c:v>419554</c:v>
                </c:pt>
                <c:pt idx="32">
                  <c:v>428008</c:v>
                </c:pt>
                <c:pt idx="33">
                  <c:v>434035</c:v>
                </c:pt>
                <c:pt idx="34">
                  <c:v>438049</c:v>
                </c:pt>
                <c:pt idx="35">
                  <c:v>440710</c:v>
                </c:pt>
                <c:pt idx="36">
                  <c:v>442170</c:v>
                </c:pt>
                <c:pt idx="37">
                  <c:v>443576</c:v>
                </c:pt>
                <c:pt idx="38">
                  <c:v>443774</c:v>
                </c:pt>
                <c:pt idx="39">
                  <c:v>441606</c:v>
                </c:pt>
                <c:pt idx="40">
                  <c:v>440898</c:v>
                </c:pt>
                <c:pt idx="41" formatCode="#,##0_);[Red]\(#,##0\)">
                  <c:v>437902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3-4F39-8223-0F66B7C4D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728600"/>
        <c:axId val="581731552"/>
      </c:barChart>
      <c:catAx>
        <c:axId val="581728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11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81731552"/>
        <c:crosses val="autoZero"/>
        <c:auto val="1"/>
        <c:lblAlgn val="ctr"/>
        <c:lblOffset val="100"/>
        <c:noMultiLvlLbl val="0"/>
      </c:catAx>
      <c:valAx>
        <c:axId val="5817315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81728600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tr"/>
      <c:layout>
        <c:manualLayout>
          <c:xMode val="edge"/>
          <c:yMode val="edge"/>
          <c:x val="0.83606859622015706"/>
          <c:y val="2.6793107631288865E-2"/>
          <c:w val="0.13076456396437183"/>
          <c:h val="8.1828983722961074E-2"/>
        </c:manualLayout>
      </c:layout>
      <c:overlay val="0"/>
      <c:spPr>
        <a:noFill/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7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0000"/>
      </a:solidFill>
      <a:round/>
    </a:ln>
    <a:effectLst/>
  </c:spPr>
  <c:txPr>
    <a:bodyPr/>
    <a:lstStyle/>
    <a:p>
      <a:pPr>
        <a:defRPr sz="1100">
          <a:latin typeface="ＭＳ Ｐゴシック 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177250</xdr:colOff>
      <xdr:row>2</xdr:row>
      <xdr:rowOff>66676</xdr:rowOff>
    </xdr:from>
    <xdr:to>
      <xdr:col>8</xdr:col>
      <xdr:colOff>538372</xdr:colOff>
      <xdr:row>56</xdr:row>
      <xdr:rowOff>9525</xdr:rowOff>
    </xdr:to>
    <xdr:sp macro="" textlink="">
      <xdr:nvSpPr>
        <xdr:cNvPr id="28676" name="Text Box 4">
          <a:extLst>
            <a:ext uri="{FF2B5EF4-FFF2-40B4-BE49-F238E27FC236}">
              <a16:creationId xmlns:a16="http://schemas.microsoft.com/office/drawing/2014/main" id="{00000000-0008-0000-0000-000004700000}"/>
            </a:ext>
          </a:extLst>
        </xdr:cNvPr>
        <xdr:cNvSpPr txBox="1">
          <a:spLocks noChangeArrowheads="1"/>
        </xdr:cNvSpPr>
      </xdr:nvSpPr>
      <xdr:spPr bwMode="auto">
        <a:xfrm>
          <a:off x="177250" y="414546"/>
          <a:ext cx="5860774" cy="9335327"/>
        </a:xfrm>
        <a:prstGeom prst="rect">
          <a:avLst/>
        </a:prstGeom>
        <a:solidFill>
          <a:srgbClr val="FFFFFF"/>
        </a:solidFill>
        <a:ln w="228600">
          <a:pattFill prst="plaid">
            <a:fgClr>
              <a:srgbClr val="000000"/>
            </a:fgClr>
            <a:bgClr>
              <a:srgbClr val="FFFFFF"/>
            </a:bgClr>
          </a:patt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</xdr:txBody>
    </xdr:sp>
    <xdr:clientData/>
  </xdr:twoCellAnchor>
  <xdr:twoCellAnchor>
    <xdr:from>
      <xdr:col>0</xdr:col>
      <xdr:colOff>314326</xdr:colOff>
      <xdr:row>8</xdr:row>
      <xdr:rowOff>57150</xdr:rowOff>
    </xdr:from>
    <xdr:to>
      <xdr:col>8</xdr:col>
      <xdr:colOff>400050</xdr:colOff>
      <xdr:row>14</xdr:row>
      <xdr:rowOff>19050</xdr:rowOff>
    </xdr:to>
    <xdr:sp macro="" textlink="">
      <xdr:nvSpPr>
        <xdr:cNvPr id="28675" name="Text Box 3">
          <a:extLst>
            <a:ext uri="{FF2B5EF4-FFF2-40B4-BE49-F238E27FC236}">
              <a16:creationId xmlns:a16="http://schemas.microsoft.com/office/drawing/2014/main" id="{00000000-0008-0000-0000-000003700000}"/>
            </a:ext>
          </a:extLst>
        </xdr:cNvPr>
        <xdr:cNvSpPr txBox="1">
          <a:spLocks noChangeArrowheads="1"/>
        </xdr:cNvSpPr>
      </xdr:nvSpPr>
      <xdr:spPr bwMode="auto">
        <a:xfrm>
          <a:off x="314326" y="1428750"/>
          <a:ext cx="5572124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高齢者人口等統計表</a:t>
          </a:r>
        </a:p>
      </xdr:txBody>
    </xdr:sp>
    <xdr:clientData/>
  </xdr:twoCellAnchor>
  <xdr:twoCellAnchor>
    <xdr:from>
      <xdr:col>0</xdr:col>
      <xdr:colOff>314325</xdr:colOff>
      <xdr:row>15</xdr:row>
      <xdr:rowOff>85725</xdr:rowOff>
    </xdr:from>
    <xdr:to>
      <xdr:col>8</xdr:col>
      <xdr:colOff>381000</xdr:colOff>
      <xdr:row>17</xdr:row>
      <xdr:rowOff>161925</xdr:rowOff>
    </xdr:to>
    <xdr:sp macro="" textlink="">
      <xdr:nvSpPr>
        <xdr:cNvPr id="28674" name="Text Box 2">
          <a:extLst>
            <a:ext uri="{FF2B5EF4-FFF2-40B4-BE49-F238E27FC236}">
              <a16:creationId xmlns:a16="http://schemas.microsoft.com/office/drawing/2014/main" id="{00000000-0008-0000-0000-000002700000}"/>
            </a:ext>
          </a:extLst>
        </xdr:cNvPr>
        <xdr:cNvSpPr txBox="1">
          <a:spLocks noChangeArrowheads="1"/>
        </xdr:cNvSpPr>
      </xdr:nvSpPr>
      <xdr:spPr bwMode="auto">
        <a:xfrm>
          <a:off x="314325" y="2657475"/>
          <a:ext cx="5553075" cy="419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（令和７年度）</a:t>
          </a:r>
        </a:p>
      </xdr:txBody>
    </xdr:sp>
    <xdr:clientData/>
  </xdr:twoCellAnchor>
  <xdr:twoCellAnchor>
    <xdr:from>
      <xdr:col>0</xdr:col>
      <xdr:colOff>304800</xdr:colOff>
      <xdr:row>45</xdr:row>
      <xdr:rowOff>85726</xdr:rowOff>
    </xdr:from>
    <xdr:to>
      <xdr:col>8</xdr:col>
      <xdr:colOff>352425</xdr:colOff>
      <xdr:row>48</xdr:row>
      <xdr:rowOff>161926</xdr:rowOff>
    </xdr:to>
    <xdr:sp macro="" textlink="">
      <xdr:nvSpPr>
        <xdr:cNvPr id="28673" name="Text Box 1">
          <a:extLst>
            <a:ext uri="{FF2B5EF4-FFF2-40B4-BE49-F238E27FC236}">
              <a16:creationId xmlns:a16="http://schemas.microsoft.com/office/drawing/2014/main" id="{00000000-0008-0000-0000-000001700000}"/>
            </a:ext>
          </a:extLst>
        </xdr:cNvPr>
        <xdr:cNvSpPr txBox="1">
          <a:spLocks noChangeArrowheads="1"/>
        </xdr:cNvSpPr>
      </xdr:nvSpPr>
      <xdr:spPr bwMode="auto">
        <a:xfrm>
          <a:off x="304800" y="7800976"/>
          <a:ext cx="5534025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長寿介護課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31</xdr:row>
      <xdr:rowOff>57151</xdr:rowOff>
    </xdr:from>
    <xdr:to>
      <xdr:col>7</xdr:col>
      <xdr:colOff>335017</xdr:colOff>
      <xdr:row>38</xdr:row>
      <xdr:rowOff>1</xdr:rowOff>
    </xdr:to>
    <xdr:sp macro="" textlink="">
      <xdr:nvSpPr>
        <xdr:cNvPr id="29698" name="Text Box 2">
          <a:extLst>
            <a:ext uri="{FF2B5EF4-FFF2-40B4-BE49-F238E27FC236}">
              <a16:creationId xmlns:a16="http://schemas.microsoft.com/office/drawing/2014/main" id="{00000000-0008-0000-0100-000002740000}"/>
            </a:ext>
          </a:extLst>
        </xdr:cNvPr>
        <xdr:cNvSpPr txBox="1">
          <a:spLocks noChangeArrowheads="1"/>
        </xdr:cNvSpPr>
      </xdr:nvSpPr>
      <xdr:spPr bwMode="auto">
        <a:xfrm>
          <a:off x="485775" y="8747892"/>
          <a:ext cx="4631449" cy="1138402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〔出典〕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長寿介護課　　　　　　　　　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P1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5，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P14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～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15</a:t>
          </a:r>
          <a:endParaRPr lang="en-US" altLang="ja-JP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総務省　　　　　　　　　　　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P6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，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P10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11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国立社会保障・人口問題研究所：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P6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7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厚生労働省　　　　　　　　　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P9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13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4</xdr:col>
      <xdr:colOff>630620</xdr:colOff>
      <xdr:row>7</xdr:row>
      <xdr:rowOff>203638</xdr:rowOff>
    </xdr:from>
    <xdr:to>
      <xdr:col>7</xdr:col>
      <xdr:colOff>381000</xdr:colOff>
      <xdr:row>7</xdr:row>
      <xdr:rowOff>203638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363310" y="1556845"/>
          <a:ext cx="1799897" cy="0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183932</xdr:colOff>
      <xdr:row>8</xdr:row>
      <xdr:rowOff>216777</xdr:rowOff>
    </xdr:from>
    <xdr:to>
      <xdr:col>7</xdr:col>
      <xdr:colOff>381000</xdr:colOff>
      <xdr:row>8</xdr:row>
      <xdr:rowOff>223345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4282966" y="1859018"/>
          <a:ext cx="880241" cy="6568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630621</xdr:colOff>
      <xdr:row>9</xdr:row>
      <xdr:rowOff>210207</xdr:rowOff>
    </xdr:from>
    <xdr:to>
      <xdr:col>7</xdr:col>
      <xdr:colOff>374432</xdr:colOff>
      <xdr:row>9</xdr:row>
      <xdr:rowOff>210207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729655" y="2141483"/>
          <a:ext cx="426984" cy="0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446689</xdr:colOff>
      <xdr:row>10</xdr:row>
      <xdr:rowOff>216777</xdr:rowOff>
    </xdr:from>
    <xdr:to>
      <xdr:col>7</xdr:col>
      <xdr:colOff>381000</xdr:colOff>
      <xdr:row>10</xdr:row>
      <xdr:rowOff>216777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3179379" y="2437087"/>
          <a:ext cx="1983828" cy="0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650328</xdr:colOff>
      <xdr:row>11</xdr:row>
      <xdr:rowOff>216776</xdr:rowOff>
    </xdr:from>
    <xdr:to>
      <xdr:col>8</xdr:col>
      <xdr:colOff>0</xdr:colOff>
      <xdr:row>11</xdr:row>
      <xdr:rowOff>216776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699845" y="2726121"/>
          <a:ext cx="2469931" cy="0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420414</xdr:colOff>
      <xdr:row>12</xdr:row>
      <xdr:rowOff>215462</xdr:rowOff>
    </xdr:from>
    <xdr:to>
      <xdr:col>7</xdr:col>
      <xdr:colOff>386256</xdr:colOff>
      <xdr:row>12</xdr:row>
      <xdr:rowOff>215462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469931" y="3013841"/>
          <a:ext cx="2698532" cy="0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407276</xdr:colOff>
      <xdr:row>15</xdr:row>
      <xdr:rowOff>208893</xdr:rowOff>
    </xdr:from>
    <xdr:to>
      <xdr:col>7</xdr:col>
      <xdr:colOff>366549</xdr:colOff>
      <xdr:row>15</xdr:row>
      <xdr:rowOff>208893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2456793" y="3874376"/>
          <a:ext cx="2691963" cy="0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243051</xdr:colOff>
      <xdr:row>16</xdr:row>
      <xdr:rowOff>215462</xdr:rowOff>
    </xdr:from>
    <xdr:to>
      <xdr:col>7</xdr:col>
      <xdr:colOff>379686</xdr:colOff>
      <xdr:row>16</xdr:row>
      <xdr:rowOff>215462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975741" y="4169979"/>
          <a:ext cx="2186152" cy="0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551793</xdr:colOff>
      <xdr:row>21</xdr:row>
      <xdr:rowOff>228599</xdr:rowOff>
    </xdr:from>
    <xdr:to>
      <xdr:col>7</xdr:col>
      <xdr:colOff>373117</xdr:colOff>
      <xdr:row>21</xdr:row>
      <xdr:rowOff>228599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1918138" y="5628289"/>
          <a:ext cx="3237186" cy="0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551793</xdr:colOff>
      <xdr:row>20</xdr:row>
      <xdr:rowOff>222031</xdr:rowOff>
    </xdr:from>
    <xdr:to>
      <xdr:col>7</xdr:col>
      <xdr:colOff>386256</xdr:colOff>
      <xdr:row>20</xdr:row>
      <xdr:rowOff>222031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1918138" y="5332686"/>
          <a:ext cx="3250325" cy="0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164224</xdr:colOff>
      <xdr:row>19</xdr:row>
      <xdr:rowOff>222031</xdr:rowOff>
    </xdr:from>
    <xdr:to>
      <xdr:col>7</xdr:col>
      <xdr:colOff>386256</xdr:colOff>
      <xdr:row>19</xdr:row>
      <xdr:rowOff>222031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2213741" y="5043652"/>
          <a:ext cx="2954722" cy="0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439652</xdr:colOff>
      <xdr:row>27</xdr:row>
      <xdr:rowOff>216776</xdr:rowOff>
    </xdr:from>
    <xdr:to>
      <xdr:col>7</xdr:col>
      <xdr:colOff>374197</xdr:colOff>
      <xdr:row>27</xdr:row>
      <xdr:rowOff>223345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1126813" y="6421633"/>
          <a:ext cx="4057509" cy="6569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557893</xdr:colOff>
      <xdr:row>24</xdr:row>
      <xdr:rowOff>231322</xdr:rowOff>
    </xdr:from>
    <xdr:to>
      <xdr:col>8</xdr:col>
      <xdr:colOff>4552</xdr:colOff>
      <xdr:row>24</xdr:row>
      <xdr:rowOff>231322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932214" y="6436179"/>
          <a:ext cx="3270267" cy="0"/>
        </a:xfrm>
        <a:prstGeom prst="line">
          <a:avLst/>
        </a:prstGeom>
        <a:ln w="190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966108</xdr:colOff>
      <xdr:row>30</xdr:row>
      <xdr:rowOff>9524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147636</xdr:rowOff>
    </xdr:from>
    <xdr:to>
      <xdr:col>10</xdr:col>
      <xdr:colOff>979715</xdr:colOff>
      <xdr:row>60</xdr:row>
      <xdr:rowOff>149679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183244</xdr:colOff>
      <xdr:row>1</xdr:row>
      <xdr:rowOff>7254</xdr:rowOff>
    </xdr:from>
    <xdr:to>
      <xdr:col>12</xdr:col>
      <xdr:colOff>351074</xdr:colOff>
      <xdr:row>73</xdr:row>
      <xdr:rowOff>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9882396-F41E-41A0-B7F5-0AC2B75D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933572" y="2287356"/>
          <a:ext cx="11749319" cy="75156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183648</xdr:rowOff>
    </xdr:from>
    <xdr:to>
      <xdr:col>12</xdr:col>
      <xdr:colOff>125903</xdr:colOff>
      <xdr:row>61</xdr:row>
      <xdr:rowOff>120315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554D809-06DE-4388-913A-DD0DBA8E3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83648"/>
          <a:ext cx="7084166" cy="10293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  <sheetName val="図9"/>
      <sheetName val="図10"/>
      <sheetName val="図9 test"/>
      <sheetName val="図１０(2)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7"/>
  <sheetViews>
    <sheetView tabSelected="1" view="pageBreakPreview" zoomScale="115" zoomScaleNormal="100" zoomScaleSheetLayoutView="115" workbookViewId="0"/>
  </sheetViews>
  <sheetFormatPr defaultRowHeight="13" x14ac:dyDescent="0.2"/>
  <sheetData>
    <row r="1" spans="1:10" ht="13.5" x14ac:dyDescent="0.2">
      <c r="A1" s="55"/>
    </row>
    <row r="6" spans="1:10" x14ac:dyDescent="0.2">
      <c r="C6" s="9"/>
      <c r="D6" s="9"/>
      <c r="E6" s="9"/>
      <c r="F6" s="9"/>
      <c r="G6" s="9"/>
      <c r="H6" s="9"/>
      <c r="I6" s="9"/>
      <c r="J6" s="9"/>
    </row>
    <row r="7" spans="1:10" x14ac:dyDescent="0.2">
      <c r="C7" s="9"/>
      <c r="D7" s="9"/>
      <c r="E7" s="9"/>
      <c r="F7" s="9"/>
      <c r="G7" s="9"/>
      <c r="H7" s="9"/>
      <c r="I7" s="9"/>
      <c r="J7" s="9"/>
    </row>
    <row r="8" spans="1:10" x14ac:dyDescent="0.2">
      <c r="C8" s="9"/>
      <c r="D8" s="9"/>
      <c r="E8" s="9"/>
      <c r="F8" s="9"/>
      <c r="G8" s="9"/>
      <c r="H8" s="9"/>
      <c r="I8" s="9"/>
      <c r="J8" s="9"/>
    </row>
    <row r="9" spans="1:10" x14ac:dyDescent="0.2">
      <c r="C9" s="9"/>
      <c r="D9" s="9"/>
      <c r="E9" s="9"/>
      <c r="F9" s="9"/>
      <c r="G9" s="9"/>
      <c r="H9" s="9"/>
      <c r="I9" s="9"/>
      <c r="J9" s="9"/>
    </row>
    <row r="10" spans="1:10" x14ac:dyDescent="0.2">
      <c r="C10" s="9"/>
      <c r="D10" s="9"/>
      <c r="E10" s="9"/>
      <c r="F10" s="9"/>
      <c r="G10" s="9"/>
      <c r="H10" s="9"/>
      <c r="I10" s="9"/>
      <c r="J10" s="9"/>
    </row>
    <row r="11" spans="1:10" x14ac:dyDescent="0.2">
      <c r="C11" s="9"/>
      <c r="D11" s="9"/>
      <c r="E11" s="9"/>
      <c r="F11" s="9"/>
      <c r="G11" s="9"/>
      <c r="H11" s="9"/>
      <c r="I11" s="9"/>
      <c r="J11" s="9"/>
    </row>
    <row r="12" spans="1:10" x14ac:dyDescent="0.2">
      <c r="C12" s="9"/>
      <c r="D12" s="9"/>
      <c r="E12" s="9"/>
      <c r="F12" s="9"/>
      <c r="G12" s="9"/>
      <c r="H12" s="9"/>
      <c r="I12" s="9"/>
      <c r="J12" s="9"/>
    </row>
    <row r="13" spans="1:10" x14ac:dyDescent="0.2">
      <c r="C13" s="9"/>
      <c r="D13" s="9"/>
      <c r="E13" s="9"/>
      <c r="F13" s="9"/>
      <c r="G13" s="9"/>
      <c r="H13" s="9"/>
      <c r="I13" s="9"/>
      <c r="J13" s="9"/>
    </row>
    <row r="14" spans="1:10" x14ac:dyDescent="0.2">
      <c r="C14" s="9"/>
      <c r="D14" s="9"/>
      <c r="E14" s="9"/>
      <c r="F14" s="9"/>
      <c r="G14" s="9"/>
      <c r="H14" s="9"/>
      <c r="I14" s="9"/>
      <c r="J14" s="9"/>
    </row>
    <row r="15" spans="1:10" x14ac:dyDescent="0.2">
      <c r="C15" s="9"/>
      <c r="D15" s="9"/>
      <c r="E15" s="9"/>
      <c r="F15" s="9"/>
      <c r="G15" s="9"/>
      <c r="H15" s="9"/>
      <c r="I15" s="9"/>
      <c r="J15" s="9"/>
    </row>
    <row r="16" spans="1:10" x14ac:dyDescent="0.2">
      <c r="C16" s="9"/>
      <c r="D16" s="9"/>
      <c r="E16" s="9"/>
      <c r="F16" s="9"/>
      <c r="G16" s="9"/>
      <c r="H16" s="9"/>
      <c r="I16" s="9"/>
      <c r="J16" s="9"/>
    </row>
    <row r="17" spans="3:10" x14ac:dyDescent="0.2">
      <c r="C17" s="9"/>
      <c r="D17" s="9"/>
      <c r="E17" s="9"/>
      <c r="F17" s="9"/>
      <c r="G17" s="9"/>
      <c r="H17" s="9"/>
      <c r="I17" s="9"/>
      <c r="J17" s="9"/>
    </row>
    <row r="18" spans="3:10" x14ac:dyDescent="0.2">
      <c r="C18" s="9"/>
      <c r="D18" s="9"/>
      <c r="E18" s="9"/>
      <c r="F18" s="9"/>
      <c r="G18" s="9"/>
      <c r="H18" s="9"/>
      <c r="I18" s="9"/>
      <c r="J18" s="9"/>
    </row>
    <row r="19" spans="3:10" x14ac:dyDescent="0.2">
      <c r="C19" s="9"/>
      <c r="D19" s="9"/>
      <c r="E19" s="9"/>
      <c r="F19" s="9"/>
      <c r="G19" s="9"/>
      <c r="H19" s="9"/>
      <c r="I19" s="9"/>
      <c r="J19" s="9"/>
    </row>
    <row r="20" spans="3:10" x14ac:dyDescent="0.2">
      <c r="C20" s="9"/>
      <c r="D20" s="9"/>
      <c r="E20" s="9"/>
      <c r="F20" s="9"/>
      <c r="G20" s="9"/>
      <c r="H20" s="9"/>
      <c r="I20" s="9"/>
      <c r="J20" s="9"/>
    </row>
    <row r="21" spans="3:10" x14ac:dyDescent="0.2">
      <c r="C21" s="9"/>
      <c r="D21" s="9"/>
      <c r="E21" s="9"/>
      <c r="F21" s="9"/>
      <c r="G21" s="9"/>
      <c r="H21" s="9"/>
      <c r="I21" s="9"/>
      <c r="J21" s="9"/>
    </row>
    <row r="22" spans="3:10" x14ac:dyDescent="0.2">
      <c r="C22" s="9"/>
      <c r="D22" s="9"/>
      <c r="E22" s="9"/>
      <c r="F22" s="9"/>
      <c r="G22" s="9"/>
      <c r="H22" s="9"/>
      <c r="I22" s="9"/>
      <c r="J22" s="9"/>
    </row>
    <row r="23" spans="3:10" x14ac:dyDescent="0.2">
      <c r="C23" s="9"/>
      <c r="D23" s="9"/>
      <c r="E23" s="9"/>
      <c r="F23" s="9"/>
      <c r="G23" s="9"/>
      <c r="H23" s="9"/>
      <c r="I23" s="9"/>
      <c r="J23" s="9"/>
    </row>
    <row r="24" spans="3:10" x14ac:dyDescent="0.2">
      <c r="C24" s="9"/>
      <c r="D24" s="9"/>
      <c r="E24" s="9"/>
      <c r="F24" s="9"/>
      <c r="G24" s="9"/>
      <c r="H24" s="9"/>
      <c r="I24" s="9"/>
      <c r="J24" s="9"/>
    </row>
    <row r="25" spans="3:10" x14ac:dyDescent="0.2">
      <c r="C25" s="9"/>
      <c r="D25" s="9"/>
      <c r="E25" s="9"/>
      <c r="F25" s="9"/>
      <c r="G25" s="9"/>
      <c r="H25" s="9"/>
      <c r="I25" s="9"/>
      <c r="J25" s="9"/>
    </row>
    <row r="26" spans="3:10" x14ac:dyDescent="0.2">
      <c r="C26" s="9"/>
      <c r="D26" s="9"/>
      <c r="E26" s="9"/>
      <c r="F26" s="9"/>
      <c r="G26" s="9"/>
      <c r="H26" s="9"/>
      <c r="I26" s="9"/>
      <c r="J26" s="9"/>
    </row>
    <row r="27" spans="3:10" x14ac:dyDescent="0.2">
      <c r="C27" s="9"/>
      <c r="D27" s="9"/>
      <c r="E27" s="9"/>
      <c r="F27" s="9"/>
      <c r="G27" s="9"/>
      <c r="H27" s="9"/>
      <c r="I27" s="9"/>
      <c r="J27" s="9"/>
    </row>
  </sheetData>
  <phoneticPr fontId="2"/>
  <printOptions horizontalCentered="1"/>
  <pageMargins left="0.86614173228346458" right="0.27559055118110237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55"/>
  <sheetViews>
    <sheetView view="pageBreakPreview" topLeftCell="A16" zoomScaleNormal="110" zoomScaleSheetLayoutView="100" workbookViewId="0">
      <selection sqref="A1:E1"/>
    </sheetView>
  </sheetViews>
  <sheetFormatPr defaultColWidth="9" defaultRowHeight="13" x14ac:dyDescent="0.2"/>
  <cols>
    <col min="1" max="1" width="22.453125" style="88" customWidth="1"/>
    <col min="2" max="3" width="17.6328125" style="87" customWidth="1"/>
    <col min="4" max="4" width="17.6328125" style="89" customWidth="1"/>
    <col min="5" max="5" width="13.6328125" style="90" customWidth="1"/>
    <col min="6" max="6" width="3.36328125" style="87" customWidth="1"/>
    <col min="7" max="16384" width="9" style="87"/>
  </cols>
  <sheetData>
    <row r="1" spans="1:10" ht="21" customHeight="1" x14ac:dyDescent="0.25">
      <c r="A1" s="294" t="s">
        <v>289</v>
      </c>
      <c r="B1" s="294"/>
      <c r="C1" s="294"/>
      <c r="D1" s="294"/>
      <c r="E1" s="294"/>
    </row>
    <row r="2" spans="1:10" s="86" customFormat="1" ht="16.5" customHeight="1" x14ac:dyDescent="0.2">
      <c r="A2" s="14"/>
      <c r="B2" s="295" t="s">
        <v>445</v>
      </c>
      <c r="C2" s="295"/>
      <c r="D2" s="295"/>
      <c r="E2" s="295"/>
      <c r="F2" s="128"/>
    </row>
    <row r="3" spans="1:10" x14ac:dyDescent="0.2">
      <c r="A3" s="15" t="s">
        <v>53</v>
      </c>
      <c r="B3" s="15" t="s">
        <v>45</v>
      </c>
      <c r="C3" s="15" t="s">
        <v>54</v>
      </c>
      <c r="D3" s="16" t="s">
        <v>51</v>
      </c>
      <c r="E3" s="15" t="s">
        <v>55</v>
      </c>
      <c r="F3" s="17"/>
    </row>
    <row r="4" spans="1:10" x14ac:dyDescent="0.2">
      <c r="A4" s="18"/>
      <c r="B4" s="19" t="s">
        <v>290</v>
      </c>
      <c r="C4" s="19" t="s">
        <v>290</v>
      </c>
      <c r="D4" s="20"/>
      <c r="E4" s="18"/>
      <c r="F4" s="17"/>
    </row>
    <row r="5" spans="1:10" x14ac:dyDescent="0.2">
      <c r="A5" s="116" t="s">
        <v>56</v>
      </c>
      <c r="B5" s="148">
        <v>5043</v>
      </c>
      <c r="C5" s="148">
        <v>1677</v>
      </c>
      <c r="D5" s="149">
        <f>C5/B5</f>
        <v>0.33254015466983938</v>
      </c>
      <c r="E5" s="150">
        <f>RANK(D5,$D$5:$D$51,0)</f>
        <v>18</v>
      </c>
      <c r="F5" s="17"/>
    </row>
    <row r="6" spans="1:10" x14ac:dyDescent="0.2">
      <c r="A6" s="116" t="s">
        <v>57</v>
      </c>
      <c r="B6" s="148">
        <v>1165</v>
      </c>
      <c r="C6" s="148">
        <v>416</v>
      </c>
      <c r="D6" s="149">
        <f t="shared" ref="D6:D52" si="0">C6/B6</f>
        <v>0.35708154506437767</v>
      </c>
      <c r="E6" s="174">
        <f t="shared" ref="E6:E51" si="1">RANK(D6,$D$5:$D$51,0)</f>
        <v>4</v>
      </c>
      <c r="F6" s="175"/>
      <c r="G6" s="176"/>
      <c r="H6" s="176"/>
      <c r="I6" s="176"/>
      <c r="J6" s="176"/>
    </row>
    <row r="7" spans="1:10" x14ac:dyDescent="0.2">
      <c r="A7" s="116" t="s">
        <v>58</v>
      </c>
      <c r="B7" s="148">
        <v>1145</v>
      </c>
      <c r="C7" s="148">
        <v>405</v>
      </c>
      <c r="D7" s="149">
        <f t="shared" si="0"/>
        <v>0.35371179039301309</v>
      </c>
      <c r="E7" s="174">
        <f t="shared" si="1"/>
        <v>7</v>
      </c>
      <c r="F7" s="175"/>
      <c r="G7" s="176"/>
      <c r="H7" s="176"/>
      <c r="I7" s="176"/>
      <c r="J7" s="176"/>
    </row>
    <row r="8" spans="1:10" x14ac:dyDescent="0.2">
      <c r="A8" s="116" t="s">
        <v>59</v>
      </c>
      <c r="B8" s="148">
        <v>2248</v>
      </c>
      <c r="C8" s="148">
        <v>665</v>
      </c>
      <c r="D8" s="149">
        <f t="shared" si="0"/>
        <v>0.2958185053380783</v>
      </c>
      <c r="E8" s="174">
        <f t="shared" si="1"/>
        <v>38</v>
      </c>
      <c r="F8" s="175"/>
      <c r="G8" s="176"/>
      <c r="H8" s="176"/>
      <c r="I8" s="176"/>
      <c r="J8" s="176"/>
    </row>
    <row r="9" spans="1:10" x14ac:dyDescent="0.2">
      <c r="A9" s="116" t="s">
        <v>60</v>
      </c>
      <c r="B9" s="148">
        <v>897</v>
      </c>
      <c r="C9" s="148">
        <v>354</v>
      </c>
      <c r="D9" s="149">
        <f t="shared" si="0"/>
        <v>0.39464882943143814</v>
      </c>
      <c r="E9" s="174">
        <f t="shared" si="1"/>
        <v>1</v>
      </c>
      <c r="F9" s="175"/>
      <c r="G9" s="176"/>
      <c r="H9" s="176"/>
      <c r="I9" s="176"/>
      <c r="J9" s="176"/>
    </row>
    <row r="10" spans="1:10" x14ac:dyDescent="0.2">
      <c r="A10" s="116" t="s">
        <v>61</v>
      </c>
      <c r="B10" s="148">
        <v>1011</v>
      </c>
      <c r="C10" s="148">
        <v>360</v>
      </c>
      <c r="D10" s="149">
        <f t="shared" si="0"/>
        <v>0.35608308605341249</v>
      </c>
      <c r="E10" s="174">
        <f t="shared" si="1"/>
        <v>5</v>
      </c>
      <c r="F10" s="175"/>
      <c r="G10" s="176"/>
      <c r="H10" s="176"/>
      <c r="I10" s="176"/>
      <c r="J10" s="176"/>
    </row>
    <row r="11" spans="1:10" x14ac:dyDescent="0.2">
      <c r="A11" s="116" t="s">
        <v>62</v>
      </c>
      <c r="B11" s="148">
        <v>1743</v>
      </c>
      <c r="C11" s="148">
        <v>587</v>
      </c>
      <c r="D11" s="149">
        <f t="shared" si="0"/>
        <v>0.3367756741250717</v>
      </c>
      <c r="E11" s="174">
        <f t="shared" si="1"/>
        <v>17</v>
      </c>
      <c r="F11" s="175"/>
      <c r="G11" s="176"/>
      <c r="H11" s="176"/>
      <c r="I11" s="176"/>
      <c r="J11" s="176"/>
    </row>
    <row r="12" spans="1:10" x14ac:dyDescent="0.2">
      <c r="A12" s="116" t="s">
        <v>63</v>
      </c>
      <c r="B12" s="148">
        <v>2806</v>
      </c>
      <c r="C12" s="148">
        <v>866</v>
      </c>
      <c r="D12" s="149">
        <f t="shared" si="0"/>
        <v>0.30862437633642198</v>
      </c>
      <c r="E12" s="174">
        <f t="shared" si="1"/>
        <v>32</v>
      </c>
      <c r="F12" s="175"/>
      <c r="G12" s="176"/>
      <c r="H12" s="176"/>
      <c r="I12" s="176"/>
      <c r="J12" s="176"/>
    </row>
    <row r="13" spans="1:10" x14ac:dyDescent="0.2">
      <c r="A13" s="116" t="s">
        <v>64</v>
      </c>
      <c r="B13" s="148">
        <v>1885</v>
      </c>
      <c r="C13" s="148">
        <v>575</v>
      </c>
      <c r="D13" s="149">
        <f t="shared" si="0"/>
        <v>0.30503978779840851</v>
      </c>
      <c r="E13" s="174">
        <f t="shared" si="1"/>
        <v>34</v>
      </c>
      <c r="F13" s="175"/>
      <c r="G13" s="176"/>
      <c r="H13" s="176"/>
      <c r="I13" s="176"/>
      <c r="J13" s="176"/>
    </row>
    <row r="14" spans="1:10" x14ac:dyDescent="0.2">
      <c r="A14" s="116" t="s">
        <v>65</v>
      </c>
      <c r="B14" s="148">
        <v>1890</v>
      </c>
      <c r="C14" s="148">
        <v>588</v>
      </c>
      <c r="D14" s="149">
        <f t="shared" si="0"/>
        <v>0.31111111111111112</v>
      </c>
      <c r="E14" s="174">
        <f t="shared" si="1"/>
        <v>30</v>
      </c>
      <c r="F14" s="175"/>
      <c r="G14" s="176"/>
      <c r="H14" s="176"/>
      <c r="I14" s="176"/>
      <c r="J14" s="176"/>
    </row>
    <row r="15" spans="1:10" x14ac:dyDescent="0.2">
      <c r="A15" s="116" t="s">
        <v>66</v>
      </c>
      <c r="B15" s="148">
        <v>7332</v>
      </c>
      <c r="C15" s="148">
        <v>2018</v>
      </c>
      <c r="D15" s="149">
        <f t="shared" si="0"/>
        <v>0.27523186033824332</v>
      </c>
      <c r="E15" s="174">
        <f t="shared" si="1"/>
        <v>42</v>
      </c>
      <c r="F15" s="175"/>
      <c r="G15" s="176"/>
      <c r="H15" s="176"/>
      <c r="I15" s="176"/>
      <c r="J15" s="176"/>
    </row>
    <row r="16" spans="1:10" x14ac:dyDescent="0.2">
      <c r="A16" s="116" t="s">
        <v>67</v>
      </c>
      <c r="B16" s="148">
        <v>6251</v>
      </c>
      <c r="C16" s="148">
        <v>1759</v>
      </c>
      <c r="D16" s="149">
        <f t="shared" si="0"/>
        <v>0.28139497680371139</v>
      </c>
      <c r="E16" s="174">
        <f t="shared" si="1"/>
        <v>40</v>
      </c>
      <c r="F16" s="175"/>
      <c r="G16" s="176"/>
      <c r="H16" s="176"/>
      <c r="I16" s="176"/>
      <c r="J16" s="176"/>
    </row>
    <row r="17" spans="1:10" x14ac:dyDescent="0.2">
      <c r="A17" s="116" t="s">
        <v>68</v>
      </c>
      <c r="B17" s="148">
        <v>14178</v>
      </c>
      <c r="C17" s="148">
        <v>3215</v>
      </c>
      <c r="D17" s="149">
        <f t="shared" si="0"/>
        <v>0.22675976865566372</v>
      </c>
      <c r="E17" s="174">
        <f t="shared" si="1"/>
        <v>47</v>
      </c>
      <c r="F17" s="175"/>
      <c r="G17" s="176"/>
      <c r="H17" s="176"/>
      <c r="I17" s="176"/>
      <c r="J17" s="176"/>
    </row>
    <row r="18" spans="1:10" x14ac:dyDescent="0.2">
      <c r="A18" s="116" t="s">
        <v>69</v>
      </c>
      <c r="B18" s="148">
        <v>9225</v>
      </c>
      <c r="C18" s="148">
        <v>2400</v>
      </c>
      <c r="D18" s="149">
        <f t="shared" si="0"/>
        <v>0.26016260162601629</v>
      </c>
      <c r="E18" s="174">
        <f t="shared" si="1"/>
        <v>44</v>
      </c>
      <c r="F18" s="175"/>
      <c r="G18" s="176"/>
      <c r="H18" s="176"/>
      <c r="I18" s="176"/>
      <c r="J18" s="176"/>
    </row>
    <row r="19" spans="1:10" x14ac:dyDescent="0.2">
      <c r="A19" s="116" t="s">
        <v>70</v>
      </c>
      <c r="B19" s="148">
        <v>2099</v>
      </c>
      <c r="C19" s="148">
        <v>717</v>
      </c>
      <c r="D19" s="149">
        <f t="shared" si="0"/>
        <v>0.34159123392091473</v>
      </c>
      <c r="E19" s="174">
        <f t="shared" si="1"/>
        <v>14</v>
      </c>
      <c r="F19" s="175"/>
      <c r="G19" s="176"/>
      <c r="H19" s="176"/>
      <c r="I19" s="176"/>
      <c r="J19" s="176"/>
    </row>
    <row r="20" spans="1:10" x14ac:dyDescent="0.2">
      <c r="A20" s="116" t="s">
        <v>71</v>
      </c>
      <c r="B20" s="148">
        <v>997</v>
      </c>
      <c r="C20" s="148">
        <v>331</v>
      </c>
      <c r="D20" s="149">
        <f t="shared" si="0"/>
        <v>0.33199598796389168</v>
      </c>
      <c r="E20" s="174">
        <f t="shared" si="1"/>
        <v>19</v>
      </c>
      <c r="F20" s="175"/>
      <c r="G20" s="176"/>
      <c r="H20" s="176"/>
      <c r="I20" s="176"/>
      <c r="J20" s="176"/>
    </row>
    <row r="21" spans="1:10" x14ac:dyDescent="0.2">
      <c r="A21" s="116" t="s">
        <v>72</v>
      </c>
      <c r="B21" s="148">
        <v>1098</v>
      </c>
      <c r="C21" s="148">
        <v>337</v>
      </c>
      <c r="D21" s="149">
        <f t="shared" si="0"/>
        <v>0.30692167577413482</v>
      </c>
      <c r="E21" s="174">
        <f t="shared" si="1"/>
        <v>33</v>
      </c>
      <c r="F21" s="175"/>
      <c r="G21" s="176"/>
      <c r="H21" s="176"/>
      <c r="I21" s="176"/>
      <c r="J21" s="176"/>
    </row>
    <row r="22" spans="1:10" x14ac:dyDescent="0.2">
      <c r="A22" s="116" t="s">
        <v>73</v>
      </c>
      <c r="B22" s="148">
        <v>739</v>
      </c>
      <c r="C22" s="148">
        <v>235</v>
      </c>
      <c r="D22" s="149">
        <f t="shared" si="0"/>
        <v>0.31799729364005414</v>
      </c>
      <c r="E22" s="174">
        <f t="shared" si="1"/>
        <v>26</v>
      </c>
      <c r="F22" s="175"/>
      <c r="G22" s="176"/>
      <c r="H22" s="176"/>
      <c r="I22" s="176"/>
      <c r="J22" s="176"/>
    </row>
    <row r="23" spans="1:10" x14ac:dyDescent="0.2">
      <c r="A23" s="116" t="s">
        <v>74</v>
      </c>
      <c r="B23" s="148">
        <v>791</v>
      </c>
      <c r="C23" s="148">
        <v>253</v>
      </c>
      <c r="D23" s="149">
        <f t="shared" si="0"/>
        <v>0.31984829329962072</v>
      </c>
      <c r="E23" s="174">
        <f t="shared" si="1"/>
        <v>24</v>
      </c>
      <c r="F23" s="175"/>
      <c r="G23" s="176"/>
      <c r="H23" s="176"/>
      <c r="I23" s="176"/>
      <c r="J23" s="176"/>
    </row>
    <row r="24" spans="1:10" x14ac:dyDescent="0.2">
      <c r="A24" s="116" t="s">
        <v>75</v>
      </c>
      <c r="B24" s="148">
        <v>1987</v>
      </c>
      <c r="C24" s="148">
        <v>654</v>
      </c>
      <c r="D24" s="149">
        <f t="shared" si="0"/>
        <v>0.32913940613990939</v>
      </c>
      <c r="E24" s="174">
        <f t="shared" si="1"/>
        <v>21</v>
      </c>
      <c r="F24" s="175"/>
      <c r="G24" s="176"/>
      <c r="H24" s="176"/>
      <c r="I24" s="176"/>
      <c r="J24" s="176"/>
    </row>
    <row r="25" spans="1:10" x14ac:dyDescent="0.2">
      <c r="A25" s="116" t="s">
        <v>76</v>
      </c>
      <c r="B25" s="148">
        <v>1916</v>
      </c>
      <c r="C25" s="148">
        <v>602</v>
      </c>
      <c r="D25" s="149">
        <f t="shared" si="0"/>
        <v>0.31419624217118997</v>
      </c>
      <c r="E25" s="174">
        <f t="shared" si="1"/>
        <v>27</v>
      </c>
      <c r="F25" s="175"/>
      <c r="G25" s="176"/>
      <c r="H25" s="176"/>
      <c r="I25" s="176"/>
      <c r="J25" s="176"/>
    </row>
    <row r="26" spans="1:10" x14ac:dyDescent="0.2">
      <c r="A26" s="116" t="s">
        <v>77</v>
      </c>
      <c r="B26" s="148">
        <v>3527</v>
      </c>
      <c r="C26" s="148">
        <v>1101</v>
      </c>
      <c r="D26" s="149">
        <f t="shared" si="0"/>
        <v>0.31216331159625743</v>
      </c>
      <c r="E26" s="174">
        <f t="shared" si="1"/>
        <v>28</v>
      </c>
      <c r="F26" s="175"/>
      <c r="G26" s="176"/>
      <c r="H26" s="176"/>
      <c r="I26" s="176"/>
      <c r="J26" s="176"/>
    </row>
    <row r="27" spans="1:10" x14ac:dyDescent="0.2">
      <c r="A27" s="116" t="s">
        <v>78</v>
      </c>
      <c r="B27" s="148">
        <v>7460</v>
      </c>
      <c r="C27" s="148">
        <v>1928</v>
      </c>
      <c r="D27" s="149">
        <f t="shared" si="0"/>
        <v>0.25844504021447723</v>
      </c>
      <c r="E27" s="174">
        <f t="shared" si="1"/>
        <v>45</v>
      </c>
      <c r="F27" s="175"/>
      <c r="G27" s="176"/>
      <c r="H27" s="176"/>
      <c r="I27" s="176"/>
      <c r="J27" s="176"/>
    </row>
    <row r="28" spans="1:10" x14ac:dyDescent="0.2">
      <c r="A28" s="116" t="s">
        <v>79</v>
      </c>
      <c r="B28" s="148">
        <v>1711</v>
      </c>
      <c r="C28" s="148">
        <v>529</v>
      </c>
      <c r="D28" s="149">
        <f t="shared" si="0"/>
        <v>0.30917592051431914</v>
      </c>
      <c r="E28" s="150">
        <f t="shared" si="1"/>
        <v>31</v>
      </c>
      <c r="F28" s="17"/>
    </row>
    <row r="29" spans="1:10" x14ac:dyDescent="0.2">
      <c r="A29" s="116" t="s">
        <v>80</v>
      </c>
      <c r="B29" s="148">
        <v>1402</v>
      </c>
      <c r="C29" s="148">
        <v>382</v>
      </c>
      <c r="D29" s="149">
        <f t="shared" si="0"/>
        <v>0.27246790299572038</v>
      </c>
      <c r="E29" s="150">
        <f t="shared" si="1"/>
        <v>43</v>
      </c>
      <c r="F29" s="17"/>
    </row>
    <row r="30" spans="1:10" x14ac:dyDescent="0.2">
      <c r="A30" s="116" t="s">
        <v>81</v>
      </c>
      <c r="B30" s="148">
        <v>2520</v>
      </c>
      <c r="C30" s="148">
        <v>752</v>
      </c>
      <c r="D30" s="149">
        <f t="shared" si="0"/>
        <v>0.29841269841269841</v>
      </c>
      <c r="E30" s="150">
        <f t="shared" si="1"/>
        <v>37</v>
      </c>
      <c r="F30" s="17"/>
    </row>
    <row r="31" spans="1:10" x14ac:dyDescent="0.2">
      <c r="A31" s="116" t="s">
        <v>82</v>
      </c>
      <c r="B31" s="148">
        <v>8757</v>
      </c>
      <c r="C31" s="148">
        <v>2418</v>
      </c>
      <c r="D31" s="149">
        <f t="shared" si="0"/>
        <v>0.27612195957519697</v>
      </c>
      <c r="E31" s="150">
        <f t="shared" si="1"/>
        <v>41</v>
      </c>
      <c r="F31" s="17"/>
    </row>
    <row r="32" spans="1:10" x14ac:dyDescent="0.2">
      <c r="A32" s="116" t="s">
        <v>83</v>
      </c>
      <c r="B32" s="148">
        <v>5337</v>
      </c>
      <c r="C32" s="148">
        <v>1611</v>
      </c>
      <c r="D32" s="149">
        <f t="shared" si="0"/>
        <v>0.30185497470489037</v>
      </c>
      <c r="E32" s="150">
        <f t="shared" si="1"/>
        <v>36</v>
      </c>
      <c r="F32" s="17"/>
    </row>
    <row r="33" spans="1:6" x14ac:dyDescent="0.2">
      <c r="A33" s="116" t="s">
        <v>84</v>
      </c>
      <c r="B33" s="148">
        <v>1285</v>
      </c>
      <c r="C33" s="148">
        <v>423</v>
      </c>
      <c r="D33" s="149">
        <f t="shared" si="0"/>
        <v>0.3291828793774319</v>
      </c>
      <c r="E33" s="150">
        <f t="shared" si="1"/>
        <v>20</v>
      </c>
      <c r="F33" s="17"/>
    </row>
    <row r="34" spans="1:6" x14ac:dyDescent="0.2">
      <c r="A34" s="116" t="s">
        <v>85</v>
      </c>
      <c r="B34" s="148">
        <v>880</v>
      </c>
      <c r="C34" s="148">
        <v>303</v>
      </c>
      <c r="D34" s="149">
        <f t="shared" si="0"/>
        <v>0.3443181818181818</v>
      </c>
      <c r="E34" s="150">
        <f t="shared" si="1"/>
        <v>12</v>
      </c>
      <c r="F34" s="17"/>
    </row>
    <row r="35" spans="1:6" x14ac:dyDescent="0.2">
      <c r="A35" s="116" t="s">
        <v>86</v>
      </c>
      <c r="B35" s="148">
        <v>531</v>
      </c>
      <c r="C35" s="148">
        <v>179</v>
      </c>
      <c r="D35" s="149">
        <f t="shared" si="0"/>
        <v>0.33709981167608288</v>
      </c>
      <c r="E35" s="150">
        <f t="shared" si="1"/>
        <v>16</v>
      </c>
      <c r="F35" s="17"/>
    </row>
    <row r="36" spans="1:6" x14ac:dyDescent="0.2">
      <c r="A36" s="116" t="s">
        <v>87</v>
      </c>
      <c r="B36" s="148">
        <v>642</v>
      </c>
      <c r="C36" s="148">
        <v>226</v>
      </c>
      <c r="D36" s="149">
        <f t="shared" si="0"/>
        <v>0.35202492211838005</v>
      </c>
      <c r="E36" s="150">
        <f t="shared" si="1"/>
        <v>8</v>
      </c>
      <c r="F36" s="17"/>
    </row>
    <row r="37" spans="1:6" x14ac:dyDescent="0.2">
      <c r="A37" s="116" t="s">
        <v>88</v>
      </c>
      <c r="B37" s="148">
        <v>1831</v>
      </c>
      <c r="C37" s="148">
        <v>571</v>
      </c>
      <c r="D37" s="149">
        <f t="shared" si="0"/>
        <v>0.31185144729655928</v>
      </c>
      <c r="E37" s="150">
        <f t="shared" si="1"/>
        <v>29</v>
      </c>
      <c r="F37" s="17"/>
    </row>
    <row r="38" spans="1:6" x14ac:dyDescent="0.2">
      <c r="A38" s="116" t="s">
        <v>89</v>
      </c>
      <c r="B38" s="148">
        <v>2714</v>
      </c>
      <c r="C38" s="148">
        <v>824</v>
      </c>
      <c r="D38" s="149">
        <f t="shared" si="0"/>
        <v>0.3036109064112012</v>
      </c>
      <c r="E38" s="150">
        <f t="shared" si="1"/>
        <v>35</v>
      </c>
      <c r="F38" s="17"/>
    </row>
    <row r="39" spans="1:6" x14ac:dyDescent="0.2">
      <c r="A39" s="116" t="s">
        <v>90</v>
      </c>
      <c r="B39" s="148">
        <v>1281</v>
      </c>
      <c r="C39" s="148">
        <v>455</v>
      </c>
      <c r="D39" s="149">
        <f t="shared" si="0"/>
        <v>0.3551912568306011</v>
      </c>
      <c r="E39" s="150">
        <f t="shared" si="1"/>
        <v>6</v>
      </c>
      <c r="F39" s="17"/>
    </row>
    <row r="40" spans="1:6" x14ac:dyDescent="0.2">
      <c r="A40" s="116" t="s">
        <v>91</v>
      </c>
      <c r="B40" s="148">
        <v>685</v>
      </c>
      <c r="C40" s="148">
        <v>245</v>
      </c>
      <c r="D40" s="149">
        <f t="shared" si="0"/>
        <v>0.35766423357664234</v>
      </c>
      <c r="E40" s="150">
        <f t="shared" si="1"/>
        <v>3</v>
      </c>
      <c r="F40" s="17"/>
    </row>
    <row r="41" spans="1:6" ht="13.5" thickBot="1" x14ac:dyDescent="0.25">
      <c r="A41" s="15" t="s">
        <v>92</v>
      </c>
      <c r="B41" s="236">
        <v>917</v>
      </c>
      <c r="C41" s="236">
        <v>301</v>
      </c>
      <c r="D41" s="237">
        <f t="shared" si="0"/>
        <v>0.3282442748091603</v>
      </c>
      <c r="E41" s="238">
        <f t="shared" si="1"/>
        <v>22</v>
      </c>
      <c r="F41" s="17"/>
    </row>
    <row r="42" spans="1:6" ht="13.5" thickBot="1" x14ac:dyDescent="0.25">
      <c r="A42" s="242" t="s">
        <v>49</v>
      </c>
      <c r="B42" s="243">
        <v>1276</v>
      </c>
      <c r="C42" s="243">
        <v>440</v>
      </c>
      <c r="D42" s="244">
        <f t="shared" si="0"/>
        <v>0.34482758620689657</v>
      </c>
      <c r="E42" s="245">
        <f t="shared" si="1"/>
        <v>10</v>
      </c>
      <c r="F42" s="17"/>
    </row>
    <row r="43" spans="1:6" x14ac:dyDescent="0.2">
      <c r="A43" s="18" t="s">
        <v>93</v>
      </c>
      <c r="B43" s="239">
        <v>656</v>
      </c>
      <c r="C43" s="239">
        <v>240</v>
      </c>
      <c r="D43" s="240">
        <f t="shared" si="0"/>
        <v>0.36585365853658536</v>
      </c>
      <c r="E43" s="241">
        <f t="shared" si="1"/>
        <v>2</v>
      </c>
      <c r="F43" s="17"/>
    </row>
    <row r="44" spans="1:6" x14ac:dyDescent="0.2">
      <c r="A44" s="116" t="s">
        <v>94</v>
      </c>
      <c r="B44" s="148">
        <v>5092</v>
      </c>
      <c r="C44" s="148">
        <v>1456</v>
      </c>
      <c r="D44" s="149">
        <f t="shared" si="0"/>
        <v>0.28593872741555382</v>
      </c>
      <c r="E44" s="150">
        <f t="shared" si="1"/>
        <v>39</v>
      </c>
      <c r="F44" s="17"/>
    </row>
    <row r="45" spans="1:6" x14ac:dyDescent="0.2">
      <c r="A45" s="116" t="s">
        <v>95</v>
      </c>
      <c r="B45" s="148">
        <v>788</v>
      </c>
      <c r="C45" s="148">
        <v>252</v>
      </c>
      <c r="D45" s="149">
        <f t="shared" si="0"/>
        <v>0.31979695431472083</v>
      </c>
      <c r="E45" s="150">
        <f t="shared" si="1"/>
        <v>25</v>
      </c>
      <c r="F45" s="17"/>
    </row>
    <row r="46" spans="1:6" x14ac:dyDescent="0.2">
      <c r="A46" s="116" t="s">
        <v>96</v>
      </c>
      <c r="B46" s="148">
        <v>1252</v>
      </c>
      <c r="C46" s="148">
        <v>434</v>
      </c>
      <c r="D46" s="149">
        <f t="shared" si="0"/>
        <v>0.34664536741214058</v>
      </c>
      <c r="E46" s="150">
        <f t="shared" si="1"/>
        <v>9</v>
      </c>
      <c r="F46" s="17"/>
    </row>
    <row r="47" spans="1:6" x14ac:dyDescent="0.2">
      <c r="A47" s="116" t="s">
        <v>97</v>
      </c>
      <c r="B47" s="148">
        <v>1697</v>
      </c>
      <c r="C47" s="148">
        <v>553</v>
      </c>
      <c r="D47" s="149">
        <f t="shared" si="0"/>
        <v>0.32586918090748379</v>
      </c>
      <c r="E47" s="150">
        <f t="shared" si="1"/>
        <v>23</v>
      </c>
      <c r="F47" s="17"/>
    </row>
    <row r="48" spans="1:6" x14ac:dyDescent="0.2">
      <c r="A48" s="116" t="s">
        <v>98</v>
      </c>
      <c r="B48" s="148">
        <v>1085</v>
      </c>
      <c r="C48" s="148">
        <v>374</v>
      </c>
      <c r="D48" s="149">
        <f t="shared" si="0"/>
        <v>0.34470046082949307</v>
      </c>
      <c r="E48" s="150">
        <f t="shared" si="1"/>
        <v>11</v>
      </c>
      <c r="F48" s="17"/>
    </row>
    <row r="49" spans="1:6" x14ac:dyDescent="0.2">
      <c r="A49" s="116" t="s">
        <v>99</v>
      </c>
      <c r="B49" s="148">
        <v>1033</v>
      </c>
      <c r="C49" s="148">
        <v>351</v>
      </c>
      <c r="D49" s="149">
        <f t="shared" si="0"/>
        <v>0.33978702807357214</v>
      </c>
      <c r="E49" s="150">
        <f t="shared" si="1"/>
        <v>15</v>
      </c>
      <c r="F49" s="17"/>
    </row>
    <row r="50" spans="1:6" x14ac:dyDescent="0.2">
      <c r="A50" s="116" t="s">
        <v>100</v>
      </c>
      <c r="B50" s="148">
        <v>1532</v>
      </c>
      <c r="C50" s="148">
        <v>524</v>
      </c>
      <c r="D50" s="149">
        <f t="shared" si="0"/>
        <v>0.34203655352480417</v>
      </c>
      <c r="E50" s="150">
        <f t="shared" si="1"/>
        <v>13</v>
      </c>
      <c r="F50" s="17"/>
    </row>
    <row r="51" spans="1:6" x14ac:dyDescent="0.2">
      <c r="A51" s="116" t="s">
        <v>101</v>
      </c>
      <c r="B51" s="148">
        <v>1466</v>
      </c>
      <c r="C51" s="148">
        <v>355</v>
      </c>
      <c r="D51" s="149">
        <f t="shared" si="0"/>
        <v>0.2421555252387449</v>
      </c>
      <c r="E51" s="150">
        <f t="shared" si="1"/>
        <v>46</v>
      </c>
      <c r="F51" s="17"/>
    </row>
    <row r="52" spans="1:6" x14ac:dyDescent="0.2">
      <c r="A52" s="116" t="s">
        <v>50</v>
      </c>
      <c r="B52" s="151">
        <v>123802</v>
      </c>
      <c r="C52" s="151">
        <v>36243</v>
      </c>
      <c r="D52" s="149">
        <f t="shared" si="0"/>
        <v>0.29274971325180532</v>
      </c>
      <c r="E52" s="150"/>
      <c r="F52" s="17"/>
    </row>
    <row r="53" spans="1:6" x14ac:dyDescent="0.2">
      <c r="A53" s="293" t="s">
        <v>216</v>
      </c>
      <c r="B53" s="293"/>
      <c r="C53" s="293"/>
      <c r="D53" s="293"/>
      <c r="E53" s="293"/>
      <c r="F53" s="293"/>
    </row>
    <row r="54" spans="1:6" x14ac:dyDescent="0.2">
      <c r="A54" s="293"/>
      <c r="B54" s="293"/>
      <c r="C54" s="293"/>
      <c r="D54" s="293"/>
      <c r="E54" s="293"/>
      <c r="F54" s="293"/>
    </row>
    <row r="55" spans="1:6" x14ac:dyDescent="0.2">
      <c r="A55" s="293"/>
      <c r="B55" s="293"/>
      <c r="C55" s="293"/>
      <c r="D55" s="293"/>
      <c r="E55" s="293"/>
      <c r="F55" s="293"/>
    </row>
  </sheetData>
  <mergeCells count="3">
    <mergeCell ref="A53:F55"/>
    <mergeCell ref="A1:E1"/>
    <mergeCell ref="B2:E2"/>
  </mergeCells>
  <phoneticPr fontId="2"/>
  <printOptions horizontalCentered="1"/>
  <pageMargins left="0.6692913385826772" right="0.6692913385826772" top="0.74803149606299213" bottom="0.74803149606299213" header="0.31496062992125984" footer="0.31496062992125984"/>
  <pageSetup paperSize="9" scale="98" orientation="portrait" r:id="rId1"/>
  <headerFoot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I48"/>
  <sheetViews>
    <sheetView view="pageBreakPreview" topLeftCell="A34" zoomScale="80" zoomScaleNormal="100" zoomScaleSheetLayoutView="80" workbookViewId="0">
      <selection activeCell="I44" sqref="I44"/>
    </sheetView>
  </sheetViews>
  <sheetFormatPr defaultColWidth="9" defaultRowHeight="13" x14ac:dyDescent="0.2"/>
  <cols>
    <col min="1" max="1" width="10.08984375" style="119" customWidth="1"/>
    <col min="2" max="7" width="9.08984375" style="9" bestFit="1" customWidth="1"/>
    <col min="8" max="8" width="10.26953125" style="9" customWidth="1"/>
    <col min="9" max="9" width="11.6328125" style="9" customWidth="1"/>
    <col min="10" max="16384" width="9" style="9"/>
  </cols>
  <sheetData>
    <row r="1" spans="1:9" ht="16.5" x14ac:dyDescent="0.25">
      <c r="A1" s="299" t="s">
        <v>291</v>
      </c>
      <c r="B1" s="299"/>
      <c r="C1" s="299"/>
      <c r="D1" s="299"/>
      <c r="E1" s="299"/>
      <c r="F1" s="299"/>
      <c r="G1" s="299"/>
      <c r="H1" s="299"/>
      <c r="I1" s="299"/>
    </row>
    <row r="2" spans="1:9" ht="13.5" thickBot="1" x14ac:dyDescent="0.25">
      <c r="A2" s="105"/>
      <c r="H2" s="300" t="s">
        <v>292</v>
      </c>
      <c r="I2" s="300"/>
    </row>
    <row r="3" spans="1:9" ht="18" customHeight="1" x14ac:dyDescent="0.2">
      <c r="A3" s="301" t="s">
        <v>221</v>
      </c>
      <c r="B3" s="303" t="s">
        <v>293</v>
      </c>
      <c r="C3" s="304"/>
      <c r="D3" s="305"/>
      <c r="E3" s="303" t="s">
        <v>294</v>
      </c>
      <c r="F3" s="304"/>
      <c r="G3" s="305"/>
      <c r="H3" s="303" t="s">
        <v>295</v>
      </c>
      <c r="I3" s="305"/>
    </row>
    <row r="4" spans="1:9" ht="18" customHeight="1" x14ac:dyDescent="0.2">
      <c r="A4" s="302"/>
      <c r="B4" s="117" t="s">
        <v>253</v>
      </c>
      <c r="C4" s="115" t="s">
        <v>254</v>
      </c>
      <c r="D4" s="118" t="s">
        <v>255</v>
      </c>
      <c r="E4" s="117" t="s">
        <v>253</v>
      </c>
      <c r="F4" s="115" t="s">
        <v>254</v>
      </c>
      <c r="G4" s="118" t="s">
        <v>255</v>
      </c>
      <c r="H4" s="117" t="s">
        <v>253</v>
      </c>
      <c r="I4" s="118" t="s">
        <v>254</v>
      </c>
    </row>
    <row r="5" spans="1:9" ht="21" customHeight="1" x14ac:dyDescent="0.2">
      <c r="A5" s="153">
        <v>60</v>
      </c>
      <c r="B5" s="159">
        <v>359</v>
      </c>
      <c r="C5" s="74">
        <v>1381</v>
      </c>
      <c r="D5" s="158">
        <f t="shared" ref="D5:D41" si="0">SUM(B5:C5)</f>
        <v>1740</v>
      </c>
      <c r="E5" s="159">
        <v>9</v>
      </c>
      <c r="F5" s="74">
        <v>38</v>
      </c>
      <c r="G5" s="158">
        <f t="shared" ref="G5:G41" si="1">SUM(E5:F5)</f>
        <v>47</v>
      </c>
      <c r="H5" s="160">
        <v>74.78</v>
      </c>
      <c r="I5" s="161">
        <v>80.48</v>
      </c>
    </row>
    <row r="6" spans="1:9" ht="21" customHeight="1" x14ac:dyDescent="0.2">
      <c r="A6" s="152">
        <v>61</v>
      </c>
      <c r="B6" s="159">
        <v>361</v>
      </c>
      <c r="C6" s="74">
        <v>1490</v>
      </c>
      <c r="D6" s="158">
        <f t="shared" si="0"/>
        <v>1851</v>
      </c>
      <c r="E6" s="159">
        <v>4</v>
      </c>
      <c r="F6" s="74">
        <v>30</v>
      </c>
      <c r="G6" s="158">
        <f t="shared" si="1"/>
        <v>34</v>
      </c>
      <c r="H6" s="160">
        <v>75.23</v>
      </c>
      <c r="I6" s="161">
        <v>80.930000000000007</v>
      </c>
    </row>
    <row r="7" spans="1:9" ht="21" customHeight="1" x14ac:dyDescent="0.2">
      <c r="A7" s="152">
        <v>62</v>
      </c>
      <c r="B7" s="159">
        <v>462</v>
      </c>
      <c r="C7" s="74">
        <v>1809</v>
      </c>
      <c r="D7" s="158">
        <f t="shared" si="0"/>
        <v>2271</v>
      </c>
      <c r="E7" s="159">
        <v>3</v>
      </c>
      <c r="F7" s="74">
        <v>38</v>
      </c>
      <c r="G7" s="158">
        <f t="shared" si="1"/>
        <v>41</v>
      </c>
      <c r="H7" s="160">
        <v>75.61</v>
      </c>
      <c r="I7" s="161">
        <v>81.39</v>
      </c>
    </row>
    <row r="8" spans="1:9" ht="21" customHeight="1" x14ac:dyDescent="0.2">
      <c r="A8" s="152">
        <v>63</v>
      </c>
      <c r="B8" s="159">
        <v>562</v>
      </c>
      <c r="C8" s="74">
        <v>2106</v>
      </c>
      <c r="D8" s="158">
        <f t="shared" si="0"/>
        <v>2668</v>
      </c>
      <c r="E8" s="159">
        <v>6</v>
      </c>
      <c r="F8" s="74">
        <v>52</v>
      </c>
      <c r="G8" s="158">
        <f t="shared" si="1"/>
        <v>58</v>
      </c>
      <c r="H8" s="160">
        <v>75.540000000000006</v>
      </c>
      <c r="I8" s="161">
        <v>81.3</v>
      </c>
    </row>
    <row r="9" spans="1:9" ht="21" customHeight="1" x14ac:dyDescent="0.2">
      <c r="A9" s="152" t="s">
        <v>296</v>
      </c>
      <c r="B9" s="159">
        <v>630</v>
      </c>
      <c r="C9" s="74">
        <v>2448</v>
      </c>
      <c r="D9" s="158">
        <f t="shared" si="0"/>
        <v>3078</v>
      </c>
      <c r="E9" s="159">
        <v>12</v>
      </c>
      <c r="F9" s="74">
        <v>60</v>
      </c>
      <c r="G9" s="158">
        <f t="shared" si="1"/>
        <v>72</v>
      </c>
      <c r="H9" s="160">
        <v>75.91</v>
      </c>
      <c r="I9" s="161">
        <v>81.77</v>
      </c>
    </row>
    <row r="10" spans="1:9" ht="21" customHeight="1" x14ac:dyDescent="0.2">
      <c r="A10" s="153">
        <v>2</v>
      </c>
      <c r="B10" s="159">
        <v>680</v>
      </c>
      <c r="C10" s="74">
        <v>2618</v>
      </c>
      <c r="D10" s="158">
        <f t="shared" si="0"/>
        <v>3298</v>
      </c>
      <c r="E10" s="159">
        <v>17</v>
      </c>
      <c r="F10" s="74">
        <v>62</v>
      </c>
      <c r="G10" s="158">
        <f t="shared" si="1"/>
        <v>79</v>
      </c>
      <c r="H10" s="160">
        <v>75.92</v>
      </c>
      <c r="I10" s="161">
        <v>81.900000000000006</v>
      </c>
    </row>
    <row r="11" spans="1:9" ht="21" customHeight="1" x14ac:dyDescent="0.2">
      <c r="A11" s="152">
        <v>3</v>
      </c>
      <c r="B11" s="159">
        <v>749</v>
      </c>
      <c r="C11" s="74">
        <v>2876</v>
      </c>
      <c r="D11" s="158">
        <f t="shared" si="0"/>
        <v>3625</v>
      </c>
      <c r="E11" s="159">
        <v>15</v>
      </c>
      <c r="F11" s="74">
        <v>67</v>
      </c>
      <c r="G11" s="158">
        <f t="shared" si="1"/>
        <v>82</v>
      </c>
      <c r="H11" s="160">
        <v>76.11</v>
      </c>
      <c r="I11" s="161">
        <v>82.11</v>
      </c>
    </row>
    <row r="12" spans="1:9" ht="21" customHeight="1" x14ac:dyDescent="0.2">
      <c r="A12" s="152">
        <v>4</v>
      </c>
      <c r="B12" s="159">
        <v>822</v>
      </c>
      <c r="C12" s="74">
        <v>3330</v>
      </c>
      <c r="D12" s="158">
        <f t="shared" si="0"/>
        <v>4152</v>
      </c>
      <c r="E12" s="159">
        <v>15</v>
      </c>
      <c r="F12" s="74">
        <v>67</v>
      </c>
      <c r="G12" s="158">
        <f t="shared" si="1"/>
        <v>82</v>
      </c>
      <c r="H12" s="160">
        <v>76.09</v>
      </c>
      <c r="I12" s="161">
        <v>82.22</v>
      </c>
    </row>
    <row r="13" spans="1:9" ht="21" customHeight="1" x14ac:dyDescent="0.2">
      <c r="A13" s="152">
        <v>5</v>
      </c>
      <c r="B13" s="159">
        <v>943</v>
      </c>
      <c r="C13" s="74">
        <v>3859</v>
      </c>
      <c r="D13" s="158">
        <f t="shared" si="0"/>
        <v>4802</v>
      </c>
      <c r="E13" s="159">
        <v>17</v>
      </c>
      <c r="F13" s="74">
        <v>74</v>
      </c>
      <c r="G13" s="158">
        <f t="shared" si="1"/>
        <v>91</v>
      </c>
      <c r="H13" s="160">
        <v>76.25</v>
      </c>
      <c r="I13" s="161">
        <v>82.51</v>
      </c>
    </row>
    <row r="14" spans="1:9" ht="21" customHeight="1" x14ac:dyDescent="0.2">
      <c r="A14" s="152">
        <v>6</v>
      </c>
      <c r="B14" s="159">
        <v>1093</v>
      </c>
      <c r="C14" s="74">
        <v>4500</v>
      </c>
      <c r="D14" s="158">
        <f t="shared" si="0"/>
        <v>5593</v>
      </c>
      <c r="E14" s="159">
        <v>19</v>
      </c>
      <c r="F14" s="74">
        <v>86</v>
      </c>
      <c r="G14" s="158">
        <f t="shared" si="1"/>
        <v>105</v>
      </c>
      <c r="H14" s="160">
        <v>76.569999999999993</v>
      </c>
      <c r="I14" s="161">
        <v>82.98</v>
      </c>
    </row>
    <row r="15" spans="1:9" ht="21" customHeight="1" x14ac:dyDescent="0.2">
      <c r="A15" s="153">
        <v>7</v>
      </c>
      <c r="B15" s="159">
        <v>1255</v>
      </c>
      <c r="C15" s="74">
        <v>5123</v>
      </c>
      <c r="D15" s="158">
        <f t="shared" si="0"/>
        <v>6378</v>
      </c>
      <c r="E15" s="159">
        <v>19</v>
      </c>
      <c r="F15" s="74">
        <v>100</v>
      </c>
      <c r="G15" s="158">
        <f t="shared" si="1"/>
        <v>119</v>
      </c>
      <c r="H15" s="160">
        <v>76.38</v>
      </c>
      <c r="I15" s="161">
        <v>82.85</v>
      </c>
    </row>
    <row r="16" spans="1:9" ht="21" customHeight="1" x14ac:dyDescent="0.2">
      <c r="A16" s="152">
        <v>8</v>
      </c>
      <c r="B16" s="159">
        <v>1400</v>
      </c>
      <c r="C16" s="74">
        <v>5973</v>
      </c>
      <c r="D16" s="158">
        <f t="shared" si="0"/>
        <v>7373</v>
      </c>
      <c r="E16" s="159">
        <v>25</v>
      </c>
      <c r="F16" s="74">
        <v>126</v>
      </c>
      <c r="G16" s="158">
        <f t="shared" si="1"/>
        <v>151</v>
      </c>
      <c r="H16" s="160">
        <v>77.010000000000005</v>
      </c>
      <c r="I16" s="161">
        <v>83.59</v>
      </c>
    </row>
    <row r="17" spans="1:9" ht="21" customHeight="1" x14ac:dyDescent="0.2">
      <c r="A17" s="152">
        <v>9</v>
      </c>
      <c r="B17" s="159">
        <v>1570</v>
      </c>
      <c r="C17" s="74">
        <v>6921</v>
      </c>
      <c r="D17" s="158">
        <f t="shared" si="0"/>
        <v>8491</v>
      </c>
      <c r="E17" s="159">
        <v>26</v>
      </c>
      <c r="F17" s="74">
        <v>135</v>
      </c>
      <c r="G17" s="158">
        <f t="shared" si="1"/>
        <v>161</v>
      </c>
      <c r="H17" s="160">
        <v>77.19</v>
      </c>
      <c r="I17" s="161">
        <v>83.82</v>
      </c>
    </row>
    <row r="18" spans="1:9" ht="21" customHeight="1" x14ac:dyDescent="0.2">
      <c r="A18" s="152">
        <v>10</v>
      </c>
      <c r="B18" s="159">
        <v>1812</v>
      </c>
      <c r="C18" s="74">
        <v>8346</v>
      </c>
      <c r="D18" s="158">
        <f t="shared" si="0"/>
        <v>10158</v>
      </c>
      <c r="E18" s="159">
        <v>36</v>
      </c>
      <c r="F18" s="74">
        <v>173</v>
      </c>
      <c r="G18" s="158">
        <f t="shared" si="1"/>
        <v>209</v>
      </c>
      <c r="H18" s="160">
        <v>77.16</v>
      </c>
      <c r="I18" s="161">
        <v>84.01</v>
      </c>
    </row>
    <row r="19" spans="1:9" ht="21" customHeight="1" x14ac:dyDescent="0.2">
      <c r="A19" s="152">
        <v>11</v>
      </c>
      <c r="B19" s="159">
        <v>1973</v>
      </c>
      <c r="C19" s="74">
        <v>9373</v>
      </c>
      <c r="D19" s="158">
        <f t="shared" si="0"/>
        <v>11346</v>
      </c>
      <c r="E19" s="159">
        <v>41</v>
      </c>
      <c r="F19" s="74">
        <v>197</v>
      </c>
      <c r="G19" s="158">
        <f t="shared" si="1"/>
        <v>238</v>
      </c>
      <c r="H19" s="160">
        <v>77.099999999999994</v>
      </c>
      <c r="I19" s="161">
        <v>83.99</v>
      </c>
    </row>
    <row r="20" spans="1:9" ht="21" customHeight="1" x14ac:dyDescent="0.2">
      <c r="A20" s="153">
        <v>12</v>
      </c>
      <c r="B20" s="159">
        <v>2158</v>
      </c>
      <c r="C20" s="74">
        <v>10878</v>
      </c>
      <c r="D20" s="158">
        <f t="shared" si="0"/>
        <v>13036</v>
      </c>
      <c r="E20" s="159">
        <v>43</v>
      </c>
      <c r="F20" s="74">
        <v>220</v>
      </c>
      <c r="G20" s="158">
        <f t="shared" si="1"/>
        <v>263</v>
      </c>
      <c r="H20" s="160">
        <v>77.72</v>
      </c>
      <c r="I20" s="161">
        <v>84.6</v>
      </c>
    </row>
    <row r="21" spans="1:9" ht="21" customHeight="1" x14ac:dyDescent="0.2">
      <c r="A21" s="152" t="s">
        <v>297</v>
      </c>
      <c r="B21" s="163">
        <v>2541</v>
      </c>
      <c r="C21" s="162">
        <v>12934</v>
      </c>
      <c r="D21" s="158">
        <f t="shared" si="0"/>
        <v>15475</v>
      </c>
      <c r="E21" s="163">
        <v>50</v>
      </c>
      <c r="F21" s="162">
        <v>262</v>
      </c>
      <c r="G21" s="158">
        <f t="shared" si="1"/>
        <v>312</v>
      </c>
      <c r="H21" s="164">
        <v>78.069999999999993</v>
      </c>
      <c r="I21" s="165">
        <v>84.93</v>
      </c>
    </row>
    <row r="22" spans="1:9" ht="21" customHeight="1" x14ac:dyDescent="0.2">
      <c r="A22" s="152" t="s">
        <v>102</v>
      </c>
      <c r="B22" s="159">
        <v>2875</v>
      </c>
      <c r="C22" s="74">
        <v>15059</v>
      </c>
      <c r="D22" s="158">
        <f t="shared" si="0"/>
        <v>17934</v>
      </c>
      <c r="E22" s="159">
        <v>58</v>
      </c>
      <c r="F22" s="74">
        <v>311</v>
      </c>
      <c r="G22" s="158">
        <f t="shared" si="1"/>
        <v>369</v>
      </c>
      <c r="H22" s="166">
        <v>78.319999999999993</v>
      </c>
      <c r="I22" s="167">
        <v>85.23</v>
      </c>
    </row>
    <row r="23" spans="1:9" ht="21" customHeight="1" x14ac:dyDescent="0.2">
      <c r="A23" s="154" t="s">
        <v>298</v>
      </c>
      <c r="B23" s="163">
        <v>3159</v>
      </c>
      <c r="C23" s="162">
        <v>17402</v>
      </c>
      <c r="D23" s="158">
        <f t="shared" si="0"/>
        <v>20561</v>
      </c>
      <c r="E23" s="163">
        <v>67</v>
      </c>
      <c r="F23" s="162">
        <v>334</v>
      </c>
      <c r="G23" s="158">
        <f t="shared" si="1"/>
        <v>401</v>
      </c>
      <c r="H23" s="168">
        <v>78.36</v>
      </c>
      <c r="I23" s="169">
        <v>85.33</v>
      </c>
    </row>
    <row r="24" spans="1:9" ht="21" customHeight="1" x14ac:dyDescent="0.2">
      <c r="A24" s="154" t="s">
        <v>299</v>
      </c>
      <c r="B24" s="163">
        <v>3523</v>
      </c>
      <c r="C24" s="162">
        <v>19515</v>
      </c>
      <c r="D24" s="158">
        <f t="shared" si="0"/>
        <v>23038</v>
      </c>
      <c r="E24" s="163">
        <v>65</v>
      </c>
      <c r="F24" s="162">
        <v>392</v>
      </c>
      <c r="G24" s="158">
        <f t="shared" si="1"/>
        <v>457</v>
      </c>
      <c r="H24" s="168">
        <v>78.64</v>
      </c>
      <c r="I24" s="169">
        <v>85.59</v>
      </c>
    </row>
    <row r="25" spans="1:9" ht="21" customHeight="1" x14ac:dyDescent="0.2">
      <c r="A25" s="153" t="s">
        <v>300</v>
      </c>
      <c r="B25" s="159">
        <v>3779</v>
      </c>
      <c r="C25" s="74">
        <v>21775</v>
      </c>
      <c r="D25" s="158">
        <f t="shared" si="0"/>
        <v>25554</v>
      </c>
      <c r="E25" s="159">
        <v>70</v>
      </c>
      <c r="F25" s="74">
        <v>412</v>
      </c>
      <c r="G25" s="158">
        <f t="shared" si="1"/>
        <v>482</v>
      </c>
      <c r="H25" s="166">
        <v>78.56</v>
      </c>
      <c r="I25" s="167">
        <v>85.52</v>
      </c>
    </row>
    <row r="26" spans="1:9" ht="21" customHeight="1" x14ac:dyDescent="0.2">
      <c r="A26" s="154" t="s">
        <v>301</v>
      </c>
      <c r="B26" s="163">
        <v>4150</v>
      </c>
      <c r="C26" s="162">
        <v>24245</v>
      </c>
      <c r="D26" s="158">
        <f t="shared" si="0"/>
        <v>28395</v>
      </c>
      <c r="E26" s="163">
        <v>64</v>
      </c>
      <c r="F26" s="162">
        <v>460</v>
      </c>
      <c r="G26" s="158">
        <f t="shared" si="1"/>
        <v>524</v>
      </c>
      <c r="H26" s="170">
        <v>79</v>
      </c>
      <c r="I26" s="171">
        <v>85.81</v>
      </c>
    </row>
    <row r="27" spans="1:9" ht="21" customHeight="1" x14ac:dyDescent="0.2">
      <c r="A27" s="152" t="s">
        <v>302</v>
      </c>
      <c r="B27" s="159">
        <v>4613</v>
      </c>
      <c r="C27" s="74">
        <v>27682</v>
      </c>
      <c r="D27" s="158">
        <f t="shared" si="0"/>
        <v>32295</v>
      </c>
      <c r="E27" s="159">
        <v>78</v>
      </c>
      <c r="F27" s="74">
        <v>544</v>
      </c>
      <c r="G27" s="158">
        <f t="shared" si="1"/>
        <v>622</v>
      </c>
      <c r="H27" s="172">
        <v>79.19</v>
      </c>
      <c r="I27" s="173">
        <v>85.99</v>
      </c>
    </row>
    <row r="28" spans="1:9" ht="21" customHeight="1" x14ac:dyDescent="0.2">
      <c r="A28" s="154" t="s">
        <v>303</v>
      </c>
      <c r="B28" s="163">
        <v>5063</v>
      </c>
      <c r="C28" s="162">
        <v>31213</v>
      </c>
      <c r="D28" s="158">
        <f t="shared" si="0"/>
        <v>36276</v>
      </c>
      <c r="E28" s="163">
        <v>90</v>
      </c>
      <c r="F28" s="162">
        <v>566</v>
      </c>
      <c r="G28" s="158">
        <f t="shared" si="1"/>
        <v>656</v>
      </c>
      <c r="H28" s="170">
        <v>79.290000000000006</v>
      </c>
      <c r="I28" s="171">
        <v>86.05</v>
      </c>
    </row>
    <row r="29" spans="1:9" ht="21" customHeight="1" x14ac:dyDescent="0.2">
      <c r="A29" s="154" t="s">
        <v>304</v>
      </c>
      <c r="B29" s="183">
        <v>5447</v>
      </c>
      <c r="C29" s="162">
        <v>34952</v>
      </c>
      <c r="D29" s="158">
        <f t="shared" si="0"/>
        <v>40399</v>
      </c>
      <c r="E29" s="183">
        <v>88</v>
      </c>
      <c r="F29" s="162">
        <v>630</v>
      </c>
      <c r="G29" s="158">
        <f t="shared" si="1"/>
        <v>718</v>
      </c>
      <c r="H29" s="184">
        <v>79.59</v>
      </c>
      <c r="I29" s="185">
        <v>86.44</v>
      </c>
    </row>
    <row r="30" spans="1:9" ht="21" customHeight="1" x14ac:dyDescent="0.2">
      <c r="A30" s="155" t="s">
        <v>305</v>
      </c>
      <c r="B30" s="183">
        <v>5869</v>
      </c>
      <c r="C30" s="162">
        <v>38580</v>
      </c>
      <c r="D30" s="158">
        <f t="shared" si="0"/>
        <v>44449</v>
      </c>
      <c r="E30" s="183">
        <v>86</v>
      </c>
      <c r="F30" s="162">
        <v>658</v>
      </c>
      <c r="G30" s="158">
        <f t="shared" si="1"/>
        <v>744</v>
      </c>
      <c r="H30" s="186">
        <v>79.55</v>
      </c>
      <c r="I30" s="187">
        <v>86.3</v>
      </c>
    </row>
    <row r="31" spans="1:9" ht="21" customHeight="1" x14ac:dyDescent="0.2">
      <c r="A31" s="154" t="s">
        <v>103</v>
      </c>
      <c r="B31" s="183">
        <v>6162</v>
      </c>
      <c r="C31" s="162">
        <v>41594</v>
      </c>
      <c r="D31" s="158">
        <f t="shared" si="0"/>
        <v>47756</v>
      </c>
      <c r="E31" s="183">
        <v>95</v>
      </c>
      <c r="F31" s="162">
        <v>696</v>
      </c>
      <c r="G31" s="158">
        <f t="shared" si="1"/>
        <v>791</v>
      </c>
      <c r="H31" s="186">
        <v>79.44</v>
      </c>
      <c r="I31" s="187">
        <v>85.9</v>
      </c>
    </row>
    <row r="32" spans="1:9" ht="21" customHeight="1" x14ac:dyDescent="0.2">
      <c r="A32" s="154" t="s">
        <v>306</v>
      </c>
      <c r="B32" s="183">
        <v>6534</v>
      </c>
      <c r="C32" s="162">
        <v>44842</v>
      </c>
      <c r="D32" s="158">
        <f t="shared" si="0"/>
        <v>51376</v>
      </c>
      <c r="E32" s="183">
        <v>107</v>
      </c>
      <c r="F32" s="162">
        <v>728</v>
      </c>
      <c r="G32" s="158">
        <f t="shared" si="1"/>
        <v>835</v>
      </c>
      <c r="H32" s="186">
        <v>79.94</v>
      </c>
      <c r="I32" s="187">
        <v>86.41</v>
      </c>
    </row>
    <row r="33" spans="1:9" ht="21" customHeight="1" x14ac:dyDescent="0.2">
      <c r="A33" s="154" t="s">
        <v>307</v>
      </c>
      <c r="B33" s="183">
        <v>6791</v>
      </c>
      <c r="C33" s="162">
        <v>47606</v>
      </c>
      <c r="D33" s="158">
        <f t="shared" si="0"/>
        <v>54397</v>
      </c>
      <c r="E33" s="183">
        <v>132</v>
      </c>
      <c r="F33" s="162">
        <v>819</v>
      </c>
      <c r="G33" s="158">
        <f t="shared" si="1"/>
        <v>951</v>
      </c>
      <c r="H33" s="188">
        <v>80.209999999999994</v>
      </c>
      <c r="I33" s="189">
        <v>86.61</v>
      </c>
    </row>
    <row r="34" spans="1:9" ht="21" customHeight="1" x14ac:dyDescent="0.2">
      <c r="A34" s="154" t="s">
        <v>202</v>
      </c>
      <c r="B34" s="183">
        <v>7586</v>
      </c>
      <c r="C34" s="162">
        <v>51234</v>
      </c>
      <c r="D34" s="158">
        <f t="shared" si="0"/>
        <v>58820</v>
      </c>
      <c r="E34" s="183">
        <v>119</v>
      </c>
      <c r="F34" s="162">
        <v>844</v>
      </c>
      <c r="G34" s="158">
        <f t="shared" si="1"/>
        <v>963</v>
      </c>
      <c r="H34" s="188">
        <v>80.5</v>
      </c>
      <c r="I34" s="189">
        <v>86.83</v>
      </c>
    </row>
    <row r="35" spans="1:9" ht="21" customHeight="1" x14ac:dyDescent="0.2">
      <c r="A35" s="155" t="s">
        <v>308</v>
      </c>
      <c r="B35" s="183">
        <v>7840</v>
      </c>
      <c r="C35" s="162">
        <v>53728</v>
      </c>
      <c r="D35" s="158">
        <f t="shared" si="0"/>
        <v>61568</v>
      </c>
      <c r="E35" s="183">
        <v>113</v>
      </c>
      <c r="F35" s="162">
        <v>836</v>
      </c>
      <c r="G35" s="158">
        <f t="shared" si="1"/>
        <v>949</v>
      </c>
      <c r="H35" s="188">
        <v>80.75</v>
      </c>
      <c r="I35" s="189">
        <v>86.99</v>
      </c>
    </row>
    <row r="36" spans="1:9" ht="21" customHeight="1" x14ac:dyDescent="0.2">
      <c r="A36" s="154" t="s">
        <v>309</v>
      </c>
      <c r="B36" s="183">
        <v>8167</v>
      </c>
      <c r="C36" s="162">
        <v>57525</v>
      </c>
      <c r="D36" s="158">
        <f t="shared" si="0"/>
        <v>65692</v>
      </c>
      <c r="E36" s="183">
        <v>122</v>
      </c>
      <c r="F36" s="162">
        <v>930</v>
      </c>
      <c r="G36" s="158">
        <f t="shared" si="1"/>
        <v>1052</v>
      </c>
      <c r="H36" s="188">
        <v>80.98</v>
      </c>
      <c r="I36" s="189">
        <v>87.14</v>
      </c>
    </row>
    <row r="37" spans="1:9" ht="21" customHeight="1" x14ac:dyDescent="0.2">
      <c r="A37" s="152" t="s">
        <v>225</v>
      </c>
      <c r="B37" s="190">
        <v>8192</v>
      </c>
      <c r="C37" s="74">
        <v>59579</v>
      </c>
      <c r="D37" s="158">
        <f t="shared" si="0"/>
        <v>67771</v>
      </c>
      <c r="E37" s="190">
        <v>128</v>
      </c>
      <c r="F37" s="74">
        <v>988</v>
      </c>
      <c r="G37" s="158">
        <f t="shared" si="1"/>
        <v>1116</v>
      </c>
      <c r="H37" s="191">
        <v>81.09</v>
      </c>
      <c r="I37" s="192">
        <v>87.26</v>
      </c>
    </row>
    <row r="38" spans="1:9" ht="21" customHeight="1" x14ac:dyDescent="0.2">
      <c r="A38" s="152" t="s">
        <v>310</v>
      </c>
      <c r="B38" s="190">
        <v>8331</v>
      </c>
      <c r="C38" s="74">
        <v>61454</v>
      </c>
      <c r="D38" s="158">
        <f t="shared" si="0"/>
        <v>69785</v>
      </c>
      <c r="E38" s="190">
        <v>124</v>
      </c>
      <c r="F38" s="74">
        <v>1016</v>
      </c>
      <c r="G38" s="158">
        <f t="shared" si="1"/>
        <v>1140</v>
      </c>
      <c r="H38" s="191">
        <v>81.25</v>
      </c>
      <c r="I38" s="192">
        <v>87.32</v>
      </c>
    </row>
    <row r="39" spans="1:9" ht="21" customHeight="1" x14ac:dyDescent="0.2">
      <c r="A39" s="152" t="s">
        <v>311</v>
      </c>
      <c r="B39" s="190">
        <v>8464</v>
      </c>
      <c r="C39" s="74">
        <v>62810</v>
      </c>
      <c r="D39" s="158">
        <f t="shared" si="0"/>
        <v>71274</v>
      </c>
      <c r="E39" s="190">
        <v>120</v>
      </c>
      <c r="F39" s="74">
        <v>988</v>
      </c>
      <c r="G39" s="158">
        <f t="shared" si="1"/>
        <v>1108</v>
      </c>
      <c r="H39" s="191">
        <v>81.41</v>
      </c>
      <c r="I39" s="192">
        <v>87.45</v>
      </c>
    </row>
    <row r="40" spans="1:9" ht="21" customHeight="1" x14ac:dyDescent="0.2">
      <c r="A40" s="153" t="s">
        <v>242</v>
      </c>
      <c r="B40" s="159">
        <v>9475</v>
      </c>
      <c r="C40" s="74">
        <v>70975</v>
      </c>
      <c r="D40" s="158">
        <f t="shared" si="0"/>
        <v>80450</v>
      </c>
      <c r="E40" s="159">
        <v>160</v>
      </c>
      <c r="F40" s="74">
        <v>1123</v>
      </c>
      <c r="G40" s="158">
        <f t="shared" si="1"/>
        <v>1283</v>
      </c>
      <c r="H40" s="193">
        <v>81.56</v>
      </c>
      <c r="I40" s="192">
        <v>87.71</v>
      </c>
    </row>
    <row r="41" spans="1:9" ht="21" customHeight="1" x14ac:dyDescent="0.2">
      <c r="A41" s="152" t="s">
        <v>312</v>
      </c>
      <c r="B41" s="190">
        <v>10060</v>
      </c>
      <c r="C41" s="74">
        <v>76450</v>
      </c>
      <c r="D41" s="158">
        <f t="shared" si="0"/>
        <v>86510</v>
      </c>
      <c r="E41" s="190">
        <v>176</v>
      </c>
      <c r="F41" s="74">
        <v>1219</v>
      </c>
      <c r="G41" s="158">
        <f t="shared" si="1"/>
        <v>1395</v>
      </c>
      <c r="H41" s="191">
        <v>81.47</v>
      </c>
      <c r="I41" s="192">
        <v>87.57</v>
      </c>
    </row>
    <row r="42" spans="1:9" ht="21" customHeight="1" x14ac:dyDescent="0.2">
      <c r="A42" s="152" t="s">
        <v>313</v>
      </c>
      <c r="B42" s="190">
        <v>10365</v>
      </c>
      <c r="C42" s="74">
        <v>80161</v>
      </c>
      <c r="D42" s="158">
        <f t="shared" ref="D42" si="2">SUM(B42:C42)</f>
        <v>90526</v>
      </c>
      <c r="E42" s="190">
        <v>173</v>
      </c>
      <c r="F42" s="74">
        <v>1321</v>
      </c>
      <c r="G42" s="158">
        <f t="shared" ref="G42" si="3">SUM(E42:F42)</f>
        <v>1494</v>
      </c>
      <c r="H42" s="191">
        <v>81.05</v>
      </c>
      <c r="I42" s="192">
        <v>87.09</v>
      </c>
    </row>
    <row r="43" spans="1:9" ht="21" customHeight="1" x14ac:dyDescent="0.2">
      <c r="A43" s="152" t="s">
        <v>432</v>
      </c>
      <c r="B43" s="159">
        <v>10536</v>
      </c>
      <c r="C43" s="74">
        <v>81603</v>
      </c>
      <c r="D43" s="158">
        <f>SUM(B43:C43)</f>
        <v>92139</v>
      </c>
      <c r="E43" s="159">
        <v>199</v>
      </c>
      <c r="F43" s="74">
        <v>1307</v>
      </c>
      <c r="G43" s="158">
        <f>SUM(E43:F43)</f>
        <v>1506</v>
      </c>
      <c r="H43" s="193">
        <v>81.09</v>
      </c>
      <c r="I43" s="192">
        <v>87.14</v>
      </c>
    </row>
    <row r="44" spans="1:9" ht="21" customHeight="1" thickBot="1" x14ac:dyDescent="0.25">
      <c r="A44" s="253" t="s">
        <v>446</v>
      </c>
      <c r="B44" s="251">
        <v>11161</v>
      </c>
      <c r="C44" s="252">
        <v>83958</v>
      </c>
      <c r="D44" s="254">
        <f>SUM(B44:C44)</f>
        <v>95119</v>
      </c>
      <c r="E44" s="251">
        <v>174</v>
      </c>
      <c r="F44" s="252">
        <v>1368</v>
      </c>
      <c r="G44" s="254">
        <f>SUM(E44:F44)</f>
        <v>1542</v>
      </c>
      <c r="H44" s="255">
        <v>81.09</v>
      </c>
      <c r="I44" s="256">
        <v>87.13</v>
      </c>
    </row>
    <row r="45" spans="1:9" ht="33.75" customHeight="1" x14ac:dyDescent="0.2">
      <c r="A45" s="296" t="s">
        <v>240</v>
      </c>
      <c r="B45" s="296"/>
      <c r="C45" s="296"/>
      <c r="D45" s="296"/>
      <c r="E45" s="296"/>
      <c r="F45" s="296"/>
      <c r="G45" s="296"/>
      <c r="H45" s="296"/>
      <c r="I45" s="296"/>
    </row>
    <row r="46" spans="1:9" ht="7.5" customHeight="1" x14ac:dyDescent="0.2">
      <c r="A46" s="296"/>
      <c r="B46" s="296"/>
      <c r="C46" s="296"/>
      <c r="D46" s="296"/>
      <c r="E46" s="296"/>
      <c r="F46" s="296"/>
      <c r="G46" s="296"/>
      <c r="H46" s="296"/>
      <c r="I46" s="296"/>
    </row>
    <row r="47" spans="1:9" ht="18.75" customHeight="1" x14ac:dyDescent="0.2">
      <c r="A47" s="297" t="s">
        <v>238</v>
      </c>
      <c r="B47" s="297"/>
      <c r="C47" s="297"/>
      <c r="D47" s="297"/>
      <c r="E47" s="297"/>
      <c r="F47" s="297"/>
      <c r="G47" s="297"/>
      <c r="H47" s="297"/>
      <c r="I47" s="297"/>
    </row>
    <row r="48" spans="1:9" ht="14" customHeight="1" x14ac:dyDescent="0.2">
      <c r="A48" s="298" t="s">
        <v>239</v>
      </c>
      <c r="B48" s="298"/>
      <c r="C48" s="298"/>
      <c r="D48" s="298"/>
      <c r="E48" s="298"/>
      <c r="F48" s="298"/>
      <c r="G48" s="298"/>
      <c r="H48" s="298"/>
      <c r="I48" s="298"/>
    </row>
  </sheetData>
  <mergeCells count="9">
    <mergeCell ref="A45:I46"/>
    <mergeCell ref="A47:I47"/>
    <mergeCell ref="A48:I48"/>
    <mergeCell ref="A1:I1"/>
    <mergeCell ref="H2:I2"/>
    <mergeCell ref="A3:A4"/>
    <mergeCell ref="B3:D3"/>
    <mergeCell ref="E3:G3"/>
    <mergeCell ref="H3:I3"/>
  </mergeCells>
  <phoneticPr fontId="2"/>
  <printOptions horizontalCentered="1" verticalCentered="1"/>
  <pageMargins left="0.6692913385826772" right="0.6692913385826772" top="0.55118110236220474" bottom="0.74803149606299213" header="0.31496062992125984" footer="0.31496062992125984"/>
  <pageSetup paperSize="9" scale="81" orientation="portrait" blackAndWhite="1" r:id="rId1"/>
  <headerFooter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60"/>
  <sheetViews>
    <sheetView view="pageBreakPreview" topLeftCell="A37" zoomScaleNormal="100" zoomScaleSheetLayoutView="100" workbookViewId="0">
      <selection sqref="A1:E1"/>
    </sheetView>
  </sheetViews>
  <sheetFormatPr defaultRowHeight="13" x14ac:dyDescent="0.2"/>
  <cols>
    <col min="1" max="1" width="15" customWidth="1"/>
    <col min="2" max="4" width="17" customWidth="1"/>
    <col min="5" max="5" width="11.90625" customWidth="1"/>
    <col min="6" max="6" width="7.90625" customWidth="1"/>
  </cols>
  <sheetData>
    <row r="1" spans="1:5" ht="16.5" x14ac:dyDescent="0.25">
      <c r="A1" s="288" t="s">
        <v>222</v>
      </c>
      <c r="B1" s="288"/>
      <c r="C1" s="288"/>
      <c r="D1" s="288"/>
      <c r="E1" s="288"/>
    </row>
    <row r="2" spans="1:5" ht="9.75" customHeight="1" x14ac:dyDescent="0.25">
      <c r="A2" s="226"/>
      <c r="B2" s="226"/>
      <c r="C2" s="226"/>
      <c r="D2" s="226"/>
      <c r="E2" s="226"/>
    </row>
    <row r="3" spans="1:5" ht="13.5" customHeight="1" x14ac:dyDescent="0.2">
      <c r="A3" s="194"/>
      <c r="B3" s="195"/>
      <c r="C3" s="196"/>
      <c r="D3" s="197" t="s">
        <v>104</v>
      </c>
      <c r="E3" s="198"/>
    </row>
    <row r="4" spans="1:5" ht="13.5" customHeight="1" x14ac:dyDescent="0.2">
      <c r="A4" s="199" t="s">
        <v>53</v>
      </c>
      <c r="B4" s="199" t="s">
        <v>45</v>
      </c>
      <c r="C4" s="199" t="s">
        <v>105</v>
      </c>
      <c r="D4" s="200" t="s">
        <v>106</v>
      </c>
      <c r="E4" s="199" t="s">
        <v>55</v>
      </c>
    </row>
    <row r="5" spans="1:5" ht="13.5" customHeight="1" x14ac:dyDescent="0.2">
      <c r="A5" s="201"/>
      <c r="B5" s="202" t="s">
        <v>290</v>
      </c>
      <c r="C5" s="202" t="s">
        <v>107</v>
      </c>
      <c r="D5" s="203" t="s">
        <v>108</v>
      </c>
      <c r="E5" s="201"/>
    </row>
    <row r="6" spans="1:5" ht="13.5" customHeight="1" x14ac:dyDescent="0.2">
      <c r="A6" s="204" t="s">
        <v>56</v>
      </c>
      <c r="B6" s="218">
        <v>5092</v>
      </c>
      <c r="C6" s="219">
        <v>4800</v>
      </c>
      <c r="D6" s="205">
        <f t="shared" ref="D6:D52" si="0">C6/B6*100</f>
        <v>94.265514532600164</v>
      </c>
      <c r="E6" s="206">
        <f>RANK(D6,$D$6:$D$52)</f>
        <v>25</v>
      </c>
    </row>
    <row r="7" spans="1:5" ht="13.5" customHeight="1" x14ac:dyDescent="0.2">
      <c r="A7" s="204" t="s">
        <v>57</v>
      </c>
      <c r="B7" s="218">
        <v>1184</v>
      </c>
      <c r="C7" s="219">
        <v>857</v>
      </c>
      <c r="D7" s="205">
        <f t="shared" si="0"/>
        <v>72.381756756756758</v>
      </c>
      <c r="E7" s="206">
        <f t="shared" ref="E7:E52" si="1">RANK(D7,$D$6:$D$52)</f>
        <v>38</v>
      </c>
    </row>
    <row r="8" spans="1:5" ht="13.5" customHeight="1" x14ac:dyDescent="0.2">
      <c r="A8" s="204" t="s">
        <v>58</v>
      </c>
      <c r="B8" s="218">
        <v>1163</v>
      </c>
      <c r="C8" s="219">
        <v>1126</v>
      </c>
      <c r="D8" s="205">
        <f t="shared" si="0"/>
        <v>96.818572656921759</v>
      </c>
      <c r="E8" s="206">
        <f t="shared" si="1"/>
        <v>23</v>
      </c>
    </row>
    <row r="9" spans="1:5" ht="13.5" customHeight="1" x14ac:dyDescent="0.2">
      <c r="A9" s="204" t="s">
        <v>59</v>
      </c>
      <c r="B9" s="218">
        <v>2264</v>
      </c>
      <c r="C9" s="219">
        <v>1701</v>
      </c>
      <c r="D9" s="205">
        <f t="shared" si="0"/>
        <v>75.132508833922259</v>
      </c>
      <c r="E9" s="206">
        <f t="shared" si="1"/>
        <v>36</v>
      </c>
    </row>
    <row r="10" spans="1:5" ht="13.5" customHeight="1" x14ac:dyDescent="0.2">
      <c r="A10" s="204" t="s">
        <v>60</v>
      </c>
      <c r="B10" s="218">
        <v>914</v>
      </c>
      <c r="C10" s="219">
        <v>917</v>
      </c>
      <c r="D10" s="205">
        <f t="shared" si="0"/>
        <v>100.32822757111597</v>
      </c>
      <c r="E10" s="206">
        <f t="shared" si="1"/>
        <v>21</v>
      </c>
    </row>
    <row r="11" spans="1:5" ht="13.5" customHeight="1" x14ac:dyDescent="0.2">
      <c r="A11" s="204" t="s">
        <v>61</v>
      </c>
      <c r="B11" s="218">
        <v>1026</v>
      </c>
      <c r="C11" s="219">
        <v>1125</v>
      </c>
      <c r="D11" s="205">
        <f t="shared" si="0"/>
        <v>109.64912280701755</v>
      </c>
      <c r="E11" s="206">
        <f t="shared" si="1"/>
        <v>14</v>
      </c>
    </row>
    <row r="12" spans="1:5" ht="13.5" customHeight="1" x14ac:dyDescent="0.2">
      <c r="A12" s="204" t="s">
        <v>62</v>
      </c>
      <c r="B12" s="218">
        <v>1767</v>
      </c>
      <c r="C12" s="219">
        <v>1676</v>
      </c>
      <c r="D12" s="205">
        <f t="shared" si="0"/>
        <v>94.850028296547819</v>
      </c>
      <c r="E12" s="206">
        <f t="shared" si="1"/>
        <v>24</v>
      </c>
    </row>
    <row r="13" spans="1:5" ht="13.5" customHeight="1" x14ac:dyDescent="0.2">
      <c r="A13" s="204" t="s">
        <v>63</v>
      </c>
      <c r="B13" s="218">
        <v>2825</v>
      </c>
      <c r="C13" s="219">
        <v>1989</v>
      </c>
      <c r="D13" s="205">
        <f t="shared" si="0"/>
        <v>70.407079646017706</v>
      </c>
      <c r="E13" s="206">
        <f t="shared" si="1"/>
        <v>39</v>
      </c>
    </row>
    <row r="14" spans="1:5" ht="13.5" customHeight="1" x14ac:dyDescent="0.2">
      <c r="A14" s="204" t="s">
        <v>64</v>
      </c>
      <c r="B14" s="218">
        <v>1897</v>
      </c>
      <c r="C14" s="219">
        <v>1272</v>
      </c>
      <c r="D14" s="205">
        <f t="shared" si="0"/>
        <v>67.053241960991045</v>
      </c>
      <c r="E14" s="206">
        <f t="shared" si="1"/>
        <v>41</v>
      </c>
    </row>
    <row r="15" spans="1:5" ht="13.5" customHeight="1" x14ac:dyDescent="0.2">
      <c r="A15" s="204" t="s">
        <v>65</v>
      </c>
      <c r="B15" s="218">
        <v>1902</v>
      </c>
      <c r="C15" s="219">
        <v>1515</v>
      </c>
      <c r="D15" s="205">
        <f t="shared" si="0"/>
        <v>79.652996845425875</v>
      </c>
      <c r="E15" s="206">
        <f t="shared" si="1"/>
        <v>34</v>
      </c>
    </row>
    <row r="16" spans="1:5" ht="13.5" customHeight="1" x14ac:dyDescent="0.2">
      <c r="A16" s="204" t="s">
        <v>66</v>
      </c>
      <c r="B16" s="218">
        <v>7331</v>
      </c>
      <c r="C16" s="219">
        <v>3358</v>
      </c>
      <c r="D16" s="205">
        <f t="shared" si="0"/>
        <v>45.805483562951849</v>
      </c>
      <c r="E16" s="206">
        <f t="shared" si="1"/>
        <v>47</v>
      </c>
    </row>
    <row r="17" spans="1:5" ht="13.5" customHeight="1" x14ac:dyDescent="0.2">
      <c r="A17" s="204" t="s">
        <v>67</v>
      </c>
      <c r="B17" s="218">
        <v>6257</v>
      </c>
      <c r="C17" s="219">
        <v>3291</v>
      </c>
      <c r="D17" s="205">
        <f t="shared" si="0"/>
        <v>52.59709125779127</v>
      </c>
      <c r="E17" s="206">
        <f t="shared" si="1"/>
        <v>45</v>
      </c>
    </row>
    <row r="18" spans="1:5" ht="13.5" customHeight="1" x14ac:dyDescent="0.2">
      <c r="A18" s="204" t="s">
        <v>68</v>
      </c>
      <c r="B18" s="218">
        <v>14086</v>
      </c>
      <c r="C18" s="219">
        <v>7607</v>
      </c>
      <c r="D18" s="205">
        <f t="shared" si="0"/>
        <v>54.003975578588673</v>
      </c>
      <c r="E18" s="206">
        <f t="shared" si="1"/>
        <v>44</v>
      </c>
    </row>
    <row r="19" spans="1:5" ht="13.5" customHeight="1" x14ac:dyDescent="0.2">
      <c r="A19" s="204" t="s">
        <v>69</v>
      </c>
      <c r="B19" s="218">
        <v>9229</v>
      </c>
      <c r="C19" s="219">
        <v>5141</v>
      </c>
      <c r="D19" s="205">
        <f t="shared" si="0"/>
        <v>55.704843428323755</v>
      </c>
      <c r="E19" s="206">
        <f t="shared" si="1"/>
        <v>42</v>
      </c>
    </row>
    <row r="20" spans="1:5" ht="13.5" customHeight="1" x14ac:dyDescent="0.2">
      <c r="A20" s="204" t="s">
        <v>70</v>
      </c>
      <c r="B20" s="218">
        <v>2126</v>
      </c>
      <c r="C20" s="219">
        <v>2427</v>
      </c>
      <c r="D20" s="205">
        <f t="shared" si="0"/>
        <v>114.15804327375352</v>
      </c>
      <c r="E20" s="206">
        <f t="shared" si="1"/>
        <v>11</v>
      </c>
    </row>
    <row r="21" spans="1:5" ht="13.5" customHeight="1" x14ac:dyDescent="0.2">
      <c r="A21" s="204" t="s">
        <v>71</v>
      </c>
      <c r="B21" s="218">
        <v>1007</v>
      </c>
      <c r="C21" s="219">
        <v>1029</v>
      </c>
      <c r="D21" s="205">
        <f t="shared" si="0"/>
        <v>102.18470705064549</v>
      </c>
      <c r="E21" s="206">
        <f t="shared" si="1"/>
        <v>19</v>
      </c>
    </row>
    <row r="22" spans="1:5" ht="13.5" customHeight="1" x14ac:dyDescent="0.2">
      <c r="A22" s="204" t="s">
        <v>72</v>
      </c>
      <c r="B22" s="218">
        <v>1109</v>
      </c>
      <c r="C22" s="219">
        <v>943</v>
      </c>
      <c r="D22" s="205">
        <f t="shared" si="0"/>
        <v>85.031559963931471</v>
      </c>
      <c r="E22" s="206">
        <f t="shared" si="1"/>
        <v>28</v>
      </c>
    </row>
    <row r="23" spans="1:5" ht="13.5" customHeight="1" x14ac:dyDescent="0.2">
      <c r="A23" s="204" t="s">
        <v>73</v>
      </c>
      <c r="B23" s="218">
        <v>744</v>
      </c>
      <c r="C23" s="219">
        <v>701</v>
      </c>
      <c r="D23" s="205">
        <f t="shared" si="0"/>
        <v>94.22043010752688</v>
      </c>
      <c r="E23" s="206">
        <f t="shared" si="1"/>
        <v>26</v>
      </c>
    </row>
    <row r="24" spans="1:5" ht="13.5" customHeight="1" x14ac:dyDescent="0.2">
      <c r="A24" s="204" t="s">
        <v>74</v>
      </c>
      <c r="B24" s="218">
        <v>796</v>
      </c>
      <c r="C24" s="219">
        <v>871</v>
      </c>
      <c r="D24" s="205">
        <f t="shared" si="0"/>
        <v>109.42211055276383</v>
      </c>
      <c r="E24" s="206">
        <f t="shared" si="1"/>
        <v>15</v>
      </c>
    </row>
    <row r="25" spans="1:5" ht="13.5" customHeight="1" x14ac:dyDescent="0.2">
      <c r="A25" s="204" t="s">
        <v>75</v>
      </c>
      <c r="B25" s="218">
        <v>2004</v>
      </c>
      <c r="C25" s="219">
        <v>2545</v>
      </c>
      <c r="D25" s="205">
        <f t="shared" si="0"/>
        <v>126.99600798403195</v>
      </c>
      <c r="E25" s="206">
        <f t="shared" si="1"/>
        <v>5</v>
      </c>
    </row>
    <row r="26" spans="1:5" ht="13.5" customHeight="1" x14ac:dyDescent="0.2">
      <c r="A26" s="204" t="s">
        <v>76</v>
      </c>
      <c r="B26" s="218">
        <v>1931</v>
      </c>
      <c r="C26" s="219">
        <v>1590</v>
      </c>
      <c r="D26" s="205">
        <f t="shared" si="0"/>
        <v>82.340756084930092</v>
      </c>
      <c r="E26" s="206">
        <f t="shared" si="1"/>
        <v>30</v>
      </c>
    </row>
    <row r="27" spans="1:5" ht="13.5" customHeight="1" x14ac:dyDescent="0.2">
      <c r="A27" s="204" t="s">
        <v>77</v>
      </c>
      <c r="B27" s="218">
        <v>3555</v>
      </c>
      <c r="C27" s="219">
        <v>2917</v>
      </c>
      <c r="D27" s="205">
        <f t="shared" si="0"/>
        <v>82.053445850914215</v>
      </c>
      <c r="E27" s="206">
        <f t="shared" si="1"/>
        <v>31</v>
      </c>
    </row>
    <row r="28" spans="1:5" ht="13.5" customHeight="1" x14ac:dyDescent="0.2">
      <c r="A28" s="204" t="s">
        <v>78</v>
      </c>
      <c r="B28" s="218">
        <v>7477</v>
      </c>
      <c r="C28" s="219">
        <v>3649</v>
      </c>
      <c r="D28" s="205">
        <f t="shared" si="0"/>
        <v>48.802995853952119</v>
      </c>
      <c r="E28" s="206">
        <f t="shared" si="1"/>
        <v>46</v>
      </c>
    </row>
    <row r="29" spans="1:5" ht="13.5" customHeight="1" x14ac:dyDescent="0.2">
      <c r="A29" s="204" t="s">
        <v>79</v>
      </c>
      <c r="B29" s="218">
        <v>1727</v>
      </c>
      <c r="C29" s="219">
        <v>1374</v>
      </c>
      <c r="D29" s="205">
        <f t="shared" si="0"/>
        <v>79.559930515344519</v>
      </c>
      <c r="E29" s="206">
        <f t="shared" si="1"/>
        <v>35</v>
      </c>
    </row>
    <row r="30" spans="1:5" ht="13.5" customHeight="1" x14ac:dyDescent="0.2">
      <c r="A30" s="204" t="s">
        <v>80</v>
      </c>
      <c r="B30" s="218">
        <v>1407</v>
      </c>
      <c r="C30" s="219">
        <v>956</v>
      </c>
      <c r="D30" s="205">
        <f t="shared" si="0"/>
        <v>67.945984363894809</v>
      </c>
      <c r="E30" s="206">
        <f t="shared" si="1"/>
        <v>40</v>
      </c>
    </row>
    <row r="31" spans="1:5" ht="13.5" customHeight="1" x14ac:dyDescent="0.2">
      <c r="A31" s="204" t="s">
        <v>81</v>
      </c>
      <c r="B31" s="218">
        <v>2535</v>
      </c>
      <c r="C31" s="219">
        <v>2119</v>
      </c>
      <c r="D31" s="205">
        <f t="shared" si="0"/>
        <v>83.589743589743591</v>
      </c>
      <c r="E31" s="206">
        <f t="shared" si="1"/>
        <v>29</v>
      </c>
    </row>
    <row r="32" spans="1:5" ht="13.5" customHeight="1" x14ac:dyDescent="0.2">
      <c r="A32" s="204" t="s">
        <v>82</v>
      </c>
      <c r="B32" s="218">
        <v>8763</v>
      </c>
      <c r="C32" s="219">
        <v>4760</v>
      </c>
      <c r="D32" s="205">
        <f t="shared" si="0"/>
        <v>54.319297044391192</v>
      </c>
      <c r="E32" s="206">
        <f t="shared" si="1"/>
        <v>43</v>
      </c>
    </row>
    <row r="33" spans="1:5" ht="13.5" customHeight="1" x14ac:dyDescent="0.2">
      <c r="A33" s="204" t="s">
        <v>83</v>
      </c>
      <c r="B33" s="218">
        <v>5370</v>
      </c>
      <c r="C33" s="219">
        <v>4025</v>
      </c>
      <c r="D33" s="205">
        <f t="shared" si="0"/>
        <v>74.953445065176908</v>
      </c>
      <c r="E33" s="206">
        <f t="shared" si="1"/>
        <v>37</v>
      </c>
    </row>
    <row r="34" spans="1:5" ht="13.5" customHeight="1" x14ac:dyDescent="0.2">
      <c r="A34" s="204" t="s">
        <v>84</v>
      </c>
      <c r="B34" s="218">
        <v>1296</v>
      </c>
      <c r="C34" s="219">
        <v>1149</v>
      </c>
      <c r="D34" s="205">
        <f t="shared" si="0"/>
        <v>88.657407407407405</v>
      </c>
      <c r="E34" s="206">
        <f t="shared" si="1"/>
        <v>27</v>
      </c>
    </row>
    <row r="35" spans="1:5" ht="13.5" customHeight="1" x14ac:dyDescent="0.2">
      <c r="A35" s="204" t="s">
        <v>85</v>
      </c>
      <c r="B35" s="218">
        <v>892</v>
      </c>
      <c r="C35" s="219">
        <v>926</v>
      </c>
      <c r="D35" s="205">
        <f t="shared" si="0"/>
        <v>103.81165919282512</v>
      </c>
      <c r="E35" s="206">
        <f t="shared" si="1"/>
        <v>18</v>
      </c>
    </row>
    <row r="36" spans="1:5" ht="13.5" customHeight="1" x14ac:dyDescent="0.2">
      <c r="A36" s="204" t="s">
        <v>86</v>
      </c>
      <c r="B36" s="218">
        <v>537</v>
      </c>
      <c r="C36" s="219">
        <v>676</v>
      </c>
      <c r="D36" s="205">
        <f t="shared" si="0"/>
        <v>125.88454376163874</v>
      </c>
      <c r="E36" s="206">
        <f t="shared" si="1"/>
        <v>6</v>
      </c>
    </row>
    <row r="37" spans="1:5" ht="13.5" customHeight="1" x14ac:dyDescent="0.2">
      <c r="A37" s="204" t="s">
        <v>87</v>
      </c>
      <c r="B37" s="218">
        <v>650</v>
      </c>
      <c r="C37" s="219">
        <v>1037</v>
      </c>
      <c r="D37" s="205">
        <f t="shared" si="0"/>
        <v>159.53846153846155</v>
      </c>
      <c r="E37" s="206">
        <f t="shared" si="1"/>
        <v>1</v>
      </c>
    </row>
    <row r="38" spans="1:5" ht="13.5" customHeight="1" x14ac:dyDescent="0.2">
      <c r="A38" s="204" t="s">
        <v>88</v>
      </c>
      <c r="B38" s="218">
        <v>1847</v>
      </c>
      <c r="C38" s="219">
        <v>1842</v>
      </c>
      <c r="D38" s="205">
        <f t="shared" si="0"/>
        <v>99.72929074174337</v>
      </c>
      <c r="E38" s="206">
        <f t="shared" si="1"/>
        <v>22</v>
      </c>
    </row>
    <row r="39" spans="1:5" ht="13.5" customHeight="1" x14ac:dyDescent="0.2">
      <c r="A39" s="204" t="s">
        <v>89</v>
      </c>
      <c r="B39" s="218">
        <v>2738</v>
      </c>
      <c r="C39" s="219">
        <v>2957</v>
      </c>
      <c r="D39" s="205">
        <f t="shared" si="0"/>
        <v>107.99853907962016</v>
      </c>
      <c r="E39" s="206">
        <f t="shared" si="1"/>
        <v>16</v>
      </c>
    </row>
    <row r="40" spans="1:5" ht="13.5" customHeight="1" x14ac:dyDescent="0.2">
      <c r="A40" s="204" t="s">
        <v>90</v>
      </c>
      <c r="B40" s="218">
        <v>1298</v>
      </c>
      <c r="C40" s="219">
        <v>1576</v>
      </c>
      <c r="D40" s="205">
        <f t="shared" si="0"/>
        <v>121.41756548536209</v>
      </c>
      <c r="E40" s="206">
        <f t="shared" si="1"/>
        <v>8</v>
      </c>
    </row>
    <row r="41" spans="1:5" ht="13.5" customHeight="1" x14ac:dyDescent="0.2">
      <c r="A41" s="204" t="s">
        <v>91</v>
      </c>
      <c r="B41" s="218">
        <v>695</v>
      </c>
      <c r="C41" s="219">
        <v>776</v>
      </c>
      <c r="D41" s="205">
        <f t="shared" si="0"/>
        <v>111.65467625899281</v>
      </c>
      <c r="E41" s="206">
        <f t="shared" si="1"/>
        <v>13</v>
      </c>
    </row>
    <row r="42" spans="1:5" ht="13.5" customHeight="1" thickBot="1" x14ac:dyDescent="0.25">
      <c r="A42" s="207" t="s">
        <v>92</v>
      </c>
      <c r="B42" s="220">
        <v>926</v>
      </c>
      <c r="C42" s="221">
        <v>983</v>
      </c>
      <c r="D42" s="208">
        <f t="shared" si="0"/>
        <v>106.15550755939525</v>
      </c>
      <c r="E42" s="209">
        <f t="shared" si="1"/>
        <v>17</v>
      </c>
    </row>
    <row r="43" spans="1:5" ht="13.5" customHeight="1" thickBot="1" x14ac:dyDescent="0.25">
      <c r="A43" s="210" t="s">
        <v>49</v>
      </c>
      <c r="B43" s="222">
        <v>1291</v>
      </c>
      <c r="C43" s="223">
        <v>1542</v>
      </c>
      <c r="D43" s="211">
        <f t="shared" si="0"/>
        <v>119.44229279628196</v>
      </c>
      <c r="E43" s="212">
        <f t="shared" si="1"/>
        <v>10</v>
      </c>
    </row>
    <row r="44" spans="1:5" ht="13.5" customHeight="1" x14ac:dyDescent="0.2">
      <c r="A44" s="201" t="s">
        <v>93</v>
      </c>
      <c r="B44" s="224">
        <v>666</v>
      </c>
      <c r="C44" s="225">
        <v>1027</v>
      </c>
      <c r="D44" s="213">
        <f t="shared" si="0"/>
        <v>154.20420420420419</v>
      </c>
      <c r="E44" s="214">
        <f t="shared" si="1"/>
        <v>2</v>
      </c>
    </row>
    <row r="45" spans="1:5" ht="13.5" customHeight="1" x14ac:dyDescent="0.2">
      <c r="A45" s="204" t="s">
        <v>94</v>
      </c>
      <c r="B45" s="218">
        <v>5103</v>
      </c>
      <c r="C45" s="219">
        <v>4097</v>
      </c>
      <c r="D45" s="205">
        <f t="shared" si="0"/>
        <v>80.286106212032138</v>
      </c>
      <c r="E45" s="206">
        <f t="shared" si="1"/>
        <v>33</v>
      </c>
    </row>
    <row r="46" spans="1:5" ht="13.5" customHeight="1" x14ac:dyDescent="0.2">
      <c r="A46" s="204" t="s">
        <v>95</v>
      </c>
      <c r="B46" s="218">
        <v>795</v>
      </c>
      <c r="C46" s="219">
        <v>812</v>
      </c>
      <c r="D46" s="205">
        <f t="shared" si="0"/>
        <v>102.13836477987421</v>
      </c>
      <c r="E46" s="206">
        <f t="shared" si="1"/>
        <v>20</v>
      </c>
    </row>
    <row r="47" spans="1:5" ht="13.5" customHeight="1" x14ac:dyDescent="0.2">
      <c r="A47" s="204" t="s">
        <v>96</v>
      </c>
      <c r="B47" s="218">
        <v>1267</v>
      </c>
      <c r="C47" s="219">
        <v>1523</v>
      </c>
      <c r="D47" s="205">
        <f t="shared" si="0"/>
        <v>120.20520915548541</v>
      </c>
      <c r="E47" s="206">
        <f t="shared" si="1"/>
        <v>9</v>
      </c>
    </row>
    <row r="48" spans="1:5" ht="13.5" customHeight="1" x14ac:dyDescent="0.2">
      <c r="A48" s="204" t="s">
        <v>97</v>
      </c>
      <c r="B48" s="218">
        <v>1709</v>
      </c>
      <c r="C48" s="219">
        <v>2174</v>
      </c>
      <c r="D48" s="205">
        <f t="shared" si="0"/>
        <v>127.20889409011119</v>
      </c>
      <c r="E48" s="206">
        <f t="shared" si="1"/>
        <v>4</v>
      </c>
    </row>
    <row r="49" spans="1:6" ht="13.5" customHeight="1" x14ac:dyDescent="0.2">
      <c r="A49" s="204" t="s">
        <v>98</v>
      </c>
      <c r="B49" s="218">
        <v>1096</v>
      </c>
      <c r="C49" s="219">
        <v>1343</v>
      </c>
      <c r="D49" s="205">
        <f t="shared" si="0"/>
        <v>122.53649635036497</v>
      </c>
      <c r="E49" s="206">
        <f t="shared" si="1"/>
        <v>7</v>
      </c>
    </row>
    <row r="50" spans="1:6" ht="13.5" customHeight="1" x14ac:dyDescent="0.2">
      <c r="A50" s="204" t="s">
        <v>99</v>
      </c>
      <c r="B50" s="218">
        <v>1042</v>
      </c>
      <c r="C50" s="219">
        <v>1189</v>
      </c>
      <c r="D50" s="205">
        <f t="shared" si="0"/>
        <v>114.10748560460652</v>
      </c>
      <c r="E50" s="206">
        <f t="shared" si="1"/>
        <v>12</v>
      </c>
    </row>
    <row r="51" spans="1:6" ht="13.5" customHeight="1" x14ac:dyDescent="0.2">
      <c r="A51" s="204" t="s">
        <v>100</v>
      </c>
      <c r="B51" s="218">
        <v>1549</v>
      </c>
      <c r="C51" s="219">
        <v>2025</v>
      </c>
      <c r="D51" s="205">
        <f t="shared" si="0"/>
        <v>130.72950290510005</v>
      </c>
      <c r="E51" s="206">
        <f t="shared" si="1"/>
        <v>3</v>
      </c>
    </row>
    <row r="52" spans="1:6" ht="13.5" customHeight="1" x14ac:dyDescent="0.2">
      <c r="A52" s="204" t="s">
        <v>101</v>
      </c>
      <c r="B52" s="218">
        <v>1468</v>
      </c>
      <c r="C52" s="219">
        <v>1184</v>
      </c>
      <c r="D52" s="205">
        <f t="shared" si="0"/>
        <v>80.653950953678475</v>
      </c>
      <c r="E52" s="206">
        <f t="shared" si="1"/>
        <v>32</v>
      </c>
    </row>
    <row r="53" spans="1:6" ht="13.5" customHeight="1" x14ac:dyDescent="0.2">
      <c r="A53" s="204" t="s">
        <v>50</v>
      </c>
      <c r="B53" s="91">
        <v>124352</v>
      </c>
      <c r="C53" s="215">
        <v>95119</v>
      </c>
      <c r="D53" s="205">
        <f>C53/B53*100</f>
        <v>76.491733144621719</v>
      </c>
      <c r="E53" s="206"/>
    </row>
    <row r="54" spans="1:6" ht="13.5" customHeight="1" x14ac:dyDescent="0.2">
      <c r="A54" s="306" t="s">
        <v>447</v>
      </c>
      <c r="B54" s="307"/>
      <c r="C54" s="307"/>
      <c r="D54" s="307"/>
      <c r="E54" s="307"/>
      <c r="F54" s="65"/>
    </row>
    <row r="55" spans="1:6" ht="13.5" customHeight="1" x14ac:dyDescent="0.2">
      <c r="A55" s="308" t="s">
        <v>449</v>
      </c>
      <c r="B55" s="308"/>
      <c r="C55" s="308"/>
      <c r="D55" s="308"/>
      <c r="E55" s="308"/>
      <c r="F55" s="308"/>
    </row>
    <row r="56" spans="1:6" x14ac:dyDescent="0.2">
      <c r="A56" s="308"/>
      <c r="B56" s="308"/>
      <c r="C56" s="308"/>
      <c r="D56" s="308"/>
      <c r="E56" s="308"/>
      <c r="F56" s="308"/>
    </row>
    <row r="57" spans="1:6" ht="13.5" customHeight="1" x14ac:dyDescent="0.2">
      <c r="A57" s="309" t="s">
        <v>448</v>
      </c>
      <c r="B57" s="309"/>
      <c r="C57" s="309"/>
      <c r="D57" s="309"/>
      <c r="E57" s="309"/>
      <c r="F57" s="309"/>
    </row>
    <row r="58" spans="1:6" x14ac:dyDescent="0.2">
      <c r="A58" s="309"/>
      <c r="B58" s="309"/>
      <c r="C58" s="309"/>
      <c r="D58" s="309"/>
      <c r="E58" s="309"/>
      <c r="F58" s="309"/>
    </row>
    <row r="59" spans="1:6" x14ac:dyDescent="0.2">
      <c r="C59" s="216"/>
    </row>
    <row r="60" spans="1:6" x14ac:dyDescent="0.2">
      <c r="B60" s="217"/>
      <c r="C60" s="217"/>
    </row>
  </sheetData>
  <mergeCells count="4">
    <mergeCell ref="A1:E1"/>
    <mergeCell ref="A54:E54"/>
    <mergeCell ref="A55:F56"/>
    <mergeCell ref="A57:F58"/>
  </mergeCells>
  <phoneticPr fontId="2"/>
  <printOptions horizontalCentered="1"/>
  <pageMargins left="0.6692913385826772" right="0.47244094488188981" top="0.74803149606299213" bottom="0.74803149606299213" header="0.31496062992125984" footer="0.31496062992125984"/>
  <pageSetup paperSize="9" scale="99" orientation="portrait" r:id="rId1"/>
  <headerFooter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63"/>
  <sheetViews>
    <sheetView view="pageBreakPreview" topLeftCell="A45" zoomScaleNormal="100" zoomScaleSheetLayoutView="100" workbookViewId="0">
      <selection activeCell="A58" sqref="A58"/>
    </sheetView>
  </sheetViews>
  <sheetFormatPr defaultRowHeight="13" x14ac:dyDescent="0.2"/>
  <cols>
    <col min="1" max="1" width="34.7265625" customWidth="1"/>
    <col min="2" max="2" width="14.08984375" customWidth="1"/>
    <col min="3" max="3" width="11.7265625" customWidth="1"/>
    <col min="4" max="4" width="16.6328125" customWidth="1"/>
    <col min="5" max="5" width="11.7265625" customWidth="1"/>
    <col min="6" max="6" width="4.90625" customWidth="1"/>
  </cols>
  <sheetData>
    <row r="1" spans="1:6" ht="19.5" customHeight="1" x14ac:dyDescent="0.25">
      <c r="A1" s="310" t="s">
        <v>246</v>
      </c>
      <c r="B1" s="310"/>
      <c r="C1" s="310"/>
      <c r="D1" s="310"/>
      <c r="E1" s="310"/>
      <c r="F1" s="93"/>
    </row>
    <row r="2" spans="1:6" ht="19.5" customHeight="1" x14ac:dyDescent="0.3">
      <c r="A2" s="92"/>
      <c r="B2" s="92"/>
      <c r="C2" s="92"/>
      <c r="D2" s="92"/>
      <c r="E2" s="57" t="s">
        <v>110</v>
      </c>
      <c r="F2" s="93"/>
    </row>
    <row r="3" spans="1:6" ht="16.5" customHeight="1" x14ac:dyDescent="0.25">
      <c r="A3" s="42" t="s">
        <v>314</v>
      </c>
      <c r="B3" s="311" t="s">
        <v>253</v>
      </c>
      <c r="C3" s="312"/>
      <c r="D3" s="311" t="s">
        <v>254</v>
      </c>
      <c r="E3" s="312"/>
    </row>
    <row r="4" spans="1:6" ht="16.5" customHeight="1" x14ac:dyDescent="0.25">
      <c r="A4" s="54" t="s">
        <v>315</v>
      </c>
      <c r="B4" s="120">
        <v>42.06</v>
      </c>
      <c r="C4" s="121"/>
      <c r="D4" s="120">
        <v>43.2</v>
      </c>
      <c r="E4" s="121"/>
    </row>
    <row r="5" spans="1:6" ht="16.5" customHeight="1" x14ac:dyDescent="0.25">
      <c r="A5" s="54" t="s">
        <v>316</v>
      </c>
      <c r="B5" s="120">
        <v>44.82</v>
      </c>
      <c r="C5" s="121"/>
      <c r="D5" s="120">
        <v>46.54</v>
      </c>
      <c r="E5" s="121"/>
    </row>
    <row r="6" spans="1:6" ht="16.5" customHeight="1" x14ac:dyDescent="0.25">
      <c r="A6" s="54" t="s">
        <v>317</v>
      </c>
      <c r="B6" s="120">
        <v>46.92</v>
      </c>
      <c r="C6" s="121"/>
      <c r="D6" s="120">
        <v>49.63</v>
      </c>
      <c r="E6" s="121"/>
    </row>
    <row r="7" spans="1:6" ht="16.5" customHeight="1" x14ac:dyDescent="0.25">
      <c r="A7" s="54" t="s">
        <v>318</v>
      </c>
      <c r="B7" s="120">
        <v>50.06</v>
      </c>
      <c r="C7" s="121"/>
      <c r="D7" s="120">
        <v>53.96</v>
      </c>
      <c r="E7" s="121"/>
    </row>
    <row r="8" spans="1:6" ht="16.5" customHeight="1" x14ac:dyDescent="0.25">
      <c r="A8" s="54" t="s">
        <v>319</v>
      </c>
      <c r="B8" s="120">
        <v>59.57</v>
      </c>
      <c r="C8" s="121"/>
      <c r="D8" s="120">
        <v>62.97</v>
      </c>
      <c r="E8" s="121"/>
    </row>
    <row r="9" spans="1:6" ht="16.5" customHeight="1" x14ac:dyDescent="0.25">
      <c r="A9" s="54" t="s">
        <v>320</v>
      </c>
      <c r="B9" s="120">
        <v>63.6</v>
      </c>
      <c r="C9" s="121"/>
      <c r="D9" s="120">
        <v>67.75</v>
      </c>
      <c r="E9" s="121"/>
    </row>
    <row r="10" spans="1:6" ht="16.5" customHeight="1" x14ac:dyDescent="0.25">
      <c r="A10" s="54" t="s">
        <v>321</v>
      </c>
      <c r="B10" s="120">
        <v>65.319999999999993</v>
      </c>
      <c r="C10" s="121"/>
      <c r="D10" s="120">
        <v>70.19</v>
      </c>
      <c r="E10" s="121"/>
    </row>
    <row r="11" spans="1:6" ht="16.5" customHeight="1" x14ac:dyDescent="0.25">
      <c r="A11" s="54" t="s">
        <v>322</v>
      </c>
      <c r="B11" s="120">
        <v>67.739999999999995</v>
      </c>
      <c r="C11" s="121"/>
      <c r="D11" s="120">
        <v>72.92</v>
      </c>
      <c r="E11" s="121"/>
    </row>
    <row r="12" spans="1:6" ht="16.5" customHeight="1" x14ac:dyDescent="0.25">
      <c r="A12" s="54" t="s">
        <v>323</v>
      </c>
      <c r="B12" s="120">
        <v>69.31</v>
      </c>
      <c r="C12" s="121"/>
      <c r="D12" s="120">
        <v>74.66</v>
      </c>
      <c r="E12" s="121"/>
    </row>
    <row r="13" spans="1:6" ht="16.5" customHeight="1" x14ac:dyDescent="0.25">
      <c r="A13" s="54" t="s">
        <v>324</v>
      </c>
      <c r="B13" s="120">
        <v>71.73</v>
      </c>
      <c r="C13" s="121"/>
      <c r="D13" s="120">
        <v>76.89</v>
      </c>
      <c r="E13" s="121"/>
    </row>
    <row r="14" spans="1:6" ht="16.5" customHeight="1" x14ac:dyDescent="0.25">
      <c r="A14" s="54" t="s">
        <v>325</v>
      </c>
      <c r="B14" s="120">
        <v>73.349999999999994</v>
      </c>
      <c r="C14" s="121"/>
      <c r="D14" s="120">
        <v>78.760000000000005</v>
      </c>
      <c r="E14" s="121"/>
    </row>
    <row r="15" spans="1:6" ht="16.5" hidden="1" customHeight="1" x14ac:dyDescent="0.25">
      <c r="A15" s="54" t="s">
        <v>326</v>
      </c>
      <c r="B15" s="120">
        <v>73.790000000000006</v>
      </c>
      <c r="C15" s="121"/>
      <c r="D15" s="120">
        <v>79.13</v>
      </c>
      <c r="E15" s="121"/>
    </row>
    <row r="16" spans="1:6" ht="16.5" hidden="1" customHeight="1" x14ac:dyDescent="0.25">
      <c r="A16" s="54" t="s">
        <v>327</v>
      </c>
      <c r="B16" s="120">
        <v>74.22</v>
      </c>
      <c r="C16" s="121"/>
      <c r="D16" s="120">
        <v>79.66</v>
      </c>
      <c r="E16" s="121"/>
    </row>
    <row r="17" spans="1:5" ht="16.5" hidden="1" customHeight="1" x14ac:dyDescent="0.25">
      <c r="A17" s="54" t="s">
        <v>328</v>
      </c>
      <c r="B17" s="120">
        <v>74.2</v>
      </c>
      <c r="C17" s="121"/>
      <c r="D17" s="120">
        <v>79.78</v>
      </c>
      <c r="E17" s="121"/>
    </row>
    <row r="18" spans="1:5" ht="16.5" hidden="1" customHeight="1" x14ac:dyDescent="0.25">
      <c r="A18" s="54" t="s">
        <v>329</v>
      </c>
      <c r="B18" s="120">
        <v>74.540000000000006</v>
      </c>
      <c r="C18" s="121"/>
      <c r="D18" s="120">
        <v>80.180000000000007</v>
      </c>
      <c r="E18" s="121"/>
    </row>
    <row r="19" spans="1:5" ht="16.5" customHeight="1" x14ac:dyDescent="0.25">
      <c r="A19" s="54" t="s">
        <v>330</v>
      </c>
      <c r="B19" s="120">
        <v>74.78</v>
      </c>
      <c r="C19" s="121"/>
      <c r="D19" s="120">
        <v>80.48</v>
      </c>
      <c r="E19" s="121"/>
    </row>
    <row r="20" spans="1:5" ht="16.5" hidden="1" customHeight="1" x14ac:dyDescent="0.25">
      <c r="A20" s="54" t="s">
        <v>331</v>
      </c>
      <c r="B20" s="120">
        <v>75.23</v>
      </c>
      <c r="C20" s="121"/>
      <c r="D20" s="120">
        <v>80.930000000000007</v>
      </c>
      <c r="E20" s="121"/>
    </row>
    <row r="21" spans="1:5" ht="16.5" hidden="1" customHeight="1" x14ac:dyDescent="0.25">
      <c r="A21" s="54" t="s">
        <v>332</v>
      </c>
      <c r="B21" s="120">
        <v>75.61</v>
      </c>
      <c r="C21" s="121"/>
      <c r="D21" s="120">
        <v>81.39</v>
      </c>
      <c r="E21" s="121"/>
    </row>
    <row r="22" spans="1:5" ht="16.5" hidden="1" customHeight="1" x14ac:dyDescent="0.25">
      <c r="A22" s="54" t="s">
        <v>333</v>
      </c>
      <c r="B22" s="120">
        <v>75.540000000000006</v>
      </c>
      <c r="C22" s="121"/>
      <c r="D22" s="120">
        <v>81.3</v>
      </c>
      <c r="E22" s="121"/>
    </row>
    <row r="23" spans="1:5" ht="16.5" hidden="1" customHeight="1" x14ac:dyDescent="0.25">
      <c r="A23" s="54" t="s">
        <v>334</v>
      </c>
      <c r="B23" s="120">
        <v>75.91</v>
      </c>
      <c r="C23" s="121"/>
      <c r="D23" s="120">
        <v>81.77</v>
      </c>
      <c r="E23" s="121"/>
    </row>
    <row r="24" spans="1:5" ht="16.5" customHeight="1" x14ac:dyDescent="0.25">
      <c r="A24" s="54" t="s">
        <v>335</v>
      </c>
      <c r="B24" s="120">
        <v>75.92</v>
      </c>
      <c r="C24" s="121"/>
      <c r="D24" s="120">
        <v>81.900000000000006</v>
      </c>
      <c r="E24" s="121"/>
    </row>
    <row r="25" spans="1:5" ht="16.5" customHeight="1" x14ac:dyDescent="0.25">
      <c r="A25" s="54" t="s">
        <v>336</v>
      </c>
      <c r="B25" s="120">
        <v>76.11</v>
      </c>
      <c r="C25" s="121"/>
      <c r="D25" s="120">
        <v>82.11</v>
      </c>
      <c r="E25" s="121"/>
    </row>
    <row r="26" spans="1:5" ht="16.5" customHeight="1" x14ac:dyDescent="0.25">
      <c r="A26" s="54" t="s">
        <v>337</v>
      </c>
      <c r="B26" s="120">
        <v>76.09</v>
      </c>
      <c r="C26" s="121"/>
      <c r="D26" s="120">
        <v>82.22</v>
      </c>
      <c r="E26" s="121"/>
    </row>
    <row r="27" spans="1:5" ht="16.5" customHeight="1" x14ac:dyDescent="0.25">
      <c r="A27" s="54" t="s">
        <v>338</v>
      </c>
      <c r="B27" s="120">
        <v>76.25</v>
      </c>
      <c r="C27" s="121"/>
      <c r="D27" s="120">
        <v>82.51</v>
      </c>
      <c r="E27" s="121"/>
    </row>
    <row r="28" spans="1:5" ht="16.5" customHeight="1" x14ac:dyDescent="0.25">
      <c r="A28" s="54" t="s">
        <v>339</v>
      </c>
      <c r="B28" s="120">
        <v>76.569999999999993</v>
      </c>
      <c r="C28" s="121"/>
      <c r="D28" s="120">
        <v>82.98</v>
      </c>
      <c r="E28" s="121"/>
    </row>
    <row r="29" spans="1:5" ht="16.5" customHeight="1" x14ac:dyDescent="0.25">
      <c r="A29" s="54" t="s">
        <v>340</v>
      </c>
      <c r="B29" s="120">
        <v>76.38</v>
      </c>
      <c r="C29" s="122">
        <v>-76.459999999999994</v>
      </c>
      <c r="D29" s="120">
        <v>82.85</v>
      </c>
      <c r="E29" s="122">
        <v>-82.96</v>
      </c>
    </row>
    <row r="30" spans="1:5" ht="16.5" customHeight="1" x14ac:dyDescent="0.25">
      <c r="A30" s="54" t="s">
        <v>341</v>
      </c>
      <c r="B30" s="120">
        <v>77.010000000000005</v>
      </c>
      <c r="C30" s="121"/>
      <c r="D30" s="120">
        <v>83.59</v>
      </c>
      <c r="E30" s="121"/>
    </row>
    <row r="31" spans="1:5" ht="16.5" customHeight="1" x14ac:dyDescent="0.25">
      <c r="A31" s="54" t="s">
        <v>342</v>
      </c>
      <c r="B31" s="120">
        <v>77.19</v>
      </c>
      <c r="C31" s="121"/>
      <c r="D31" s="120">
        <v>83.82</v>
      </c>
      <c r="E31" s="121"/>
    </row>
    <row r="32" spans="1:5" ht="16.5" customHeight="1" x14ac:dyDescent="0.25">
      <c r="A32" s="54" t="s">
        <v>343</v>
      </c>
      <c r="B32" s="120">
        <v>77.16</v>
      </c>
      <c r="C32" s="121"/>
      <c r="D32" s="120">
        <v>84.01</v>
      </c>
      <c r="E32" s="121"/>
    </row>
    <row r="33" spans="1:5" ht="16.5" customHeight="1" x14ac:dyDescent="0.25">
      <c r="A33" s="54" t="s">
        <v>344</v>
      </c>
      <c r="B33" s="120">
        <v>77.099999999999994</v>
      </c>
      <c r="C33" s="121"/>
      <c r="D33" s="120">
        <v>83.99</v>
      </c>
      <c r="E33" s="121"/>
    </row>
    <row r="34" spans="1:5" ht="16.5" customHeight="1" x14ac:dyDescent="0.25">
      <c r="A34" s="54" t="s">
        <v>345</v>
      </c>
      <c r="B34" s="120">
        <v>77.72</v>
      </c>
      <c r="C34" s="121"/>
      <c r="D34" s="120">
        <v>84.6</v>
      </c>
      <c r="E34" s="121"/>
    </row>
    <row r="35" spans="1:5" ht="16.5" customHeight="1" x14ac:dyDescent="0.25">
      <c r="A35" s="54" t="s">
        <v>346</v>
      </c>
      <c r="B35" s="120">
        <v>78.069999999999993</v>
      </c>
      <c r="C35" s="121"/>
      <c r="D35" s="120">
        <v>84.93</v>
      </c>
      <c r="E35" s="121"/>
    </row>
    <row r="36" spans="1:5" ht="16.5" customHeight="1" x14ac:dyDescent="0.25">
      <c r="A36" s="54" t="s">
        <v>347</v>
      </c>
      <c r="B36" s="120">
        <v>78.319999999999993</v>
      </c>
      <c r="C36" s="121"/>
      <c r="D36" s="120">
        <v>85.23</v>
      </c>
      <c r="E36" s="121"/>
    </row>
    <row r="37" spans="1:5" ht="16.5" customHeight="1" x14ac:dyDescent="0.25">
      <c r="A37" s="54" t="s">
        <v>348</v>
      </c>
      <c r="B37" s="120">
        <v>78.36</v>
      </c>
      <c r="C37" s="121"/>
      <c r="D37" s="120">
        <v>85.33</v>
      </c>
      <c r="E37" s="121"/>
    </row>
    <row r="38" spans="1:5" ht="16.5" customHeight="1" x14ac:dyDescent="0.25">
      <c r="A38" s="54" t="s">
        <v>349</v>
      </c>
      <c r="B38" s="120">
        <v>78.64</v>
      </c>
      <c r="C38" s="121"/>
      <c r="D38" s="120">
        <v>85.59</v>
      </c>
      <c r="E38" s="121"/>
    </row>
    <row r="39" spans="1:5" ht="16.5" customHeight="1" x14ac:dyDescent="0.25">
      <c r="A39" s="63" t="s">
        <v>350</v>
      </c>
      <c r="B39" s="120">
        <v>78.56</v>
      </c>
      <c r="C39" s="121"/>
      <c r="D39" s="120">
        <v>85.52</v>
      </c>
      <c r="E39" s="121"/>
    </row>
    <row r="40" spans="1:5" ht="16.5" customHeight="1" x14ac:dyDescent="0.25">
      <c r="A40" s="64" t="s">
        <v>351</v>
      </c>
      <c r="B40" s="123">
        <v>79</v>
      </c>
      <c r="C40" s="124"/>
      <c r="D40" s="123">
        <v>85.81</v>
      </c>
      <c r="E40" s="124"/>
    </row>
    <row r="41" spans="1:5" ht="16.5" customHeight="1" x14ac:dyDescent="0.25">
      <c r="A41" s="63" t="s">
        <v>352</v>
      </c>
      <c r="B41" s="125">
        <v>79.19</v>
      </c>
      <c r="C41" s="126"/>
      <c r="D41" s="125">
        <v>85.99</v>
      </c>
      <c r="E41" s="126"/>
    </row>
    <row r="42" spans="1:5" ht="16.5" customHeight="1" x14ac:dyDescent="0.25">
      <c r="A42" s="63" t="s">
        <v>353</v>
      </c>
      <c r="B42" s="125">
        <v>79.290000000000006</v>
      </c>
      <c r="C42" s="126"/>
      <c r="D42" s="125">
        <v>86.05</v>
      </c>
      <c r="E42" s="126"/>
    </row>
    <row r="43" spans="1:5" ht="16.5" customHeight="1" x14ac:dyDescent="0.25">
      <c r="A43" s="63" t="s">
        <v>354</v>
      </c>
      <c r="B43" s="125">
        <v>79.59</v>
      </c>
      <c r="C43" s="126"/>
      <c r="D43" s="125">
        <v>86.44</v>
      </c>
      <c r="E43" s="126"/>
    </row>
    <row r="44" spans="1:5" ht="16.5" customHeight="1" x14ac:dyDescent="0.25">
      <c r="A44" s="63" t="s">
        <v>355</v>
      </c>
      <c r="B44" s="125">
        <v>79.55</v>
      </c>
      <c r="C44" s="126"/>
      <c r="D44" s="125">
        <v>86.3</v>
      </c>
      <c r="E44" s="126"/>
    </row>
    <row r="45" spans="1:5" ht="16.5" customHeight="1" x14ac:dyDescent="0.25">
      <c r="A45" s="63" t="s">
        <v>356</v>
      </c>
      <c r="B45" s="125">
        <v>79.44</v>
      </c>
      <c r="C45" s="122">
        <v>-79.7</v>
      </c>
      <c r="D45" s="125">
        <v>85.9</v>
      </c>
      <c r="E45" s="122">
        <v>-86.24</v>
      </c>
    </row>
    <row r="46" spans="1:5" ht="16.5" customHeight="1" x14ac:dyDescent="0.25">
      <c r="A46" s="63" t="s">
        <v>357</v>
      </c>
      <c r="B46" s="125">
        <v>79.94</v>
      </c>
      <c r="D46" s="125">
        <v>86.41</v>
      </c>
      <c r="E46" s="127"/>
    </row>
    <row r="47" spans="1:5" ht="16.5" customHeight="1" x14ac:dyDescent="0.25">
      <c r="A47" s="63" t="s">
        <v>358</v>
      </c>
      <c r="B47" s="125">
        <v>80.209999999999994</v>
      </c>
      <c r="C47" s="126"/>
      <c r="D47" s="125">
        <v>86.61</v>
      </c>
      <c r="E47" s="126"/>
    </row>
    <row r="48" spans="1:5" ht="16.5" customHeight="1" x14ac:dyDescent="0.25">
      <c r="A48" s="63" t="s">
        <v>359</v>
      </c>
      <c r="B48" s="125">
        <v>80.5</v>
      </c>
      <c r="C48" s="126"/>
      <c r="D48" s="125">
        <v>86.83</v>
      </c>
      <c r="E48" s="126"/>
    </row>
    <row r="49" spans="1:5" ht="16.5" customHeight="1" x14ac:dyDescent="0.25">
      <c r="A49" s="63" t="s">
        <v>360</v>
      </c>
      <c r="B49" s="125">
        <v>80.75</v>
      </c>
      <c r="C49" s="126"/>
      <c r="D49" s="125">
        <v>86.99</v>
      </c>
      <c r="E49" s="126"/>
    </row>
    <row r="50" spans="1:5" ht="16.5" customHeight="1" x14ac:dyDescent="0.25">
      <c r="A50" s="63" t="s">
        <v>361</v>
      </c>
      <c r="B50" s="125">
        <v>80.98</v>
      </c>
      <c r="C50" s="126"/>
      <c r="D50" s="125">
        <v>87.14</v>
      </c>
      <c r="E50" s="126"/>
    </row>
    <row r="51" spans="1:5" ht="16.5" customHeight="1" x14ac:dyDescent="0.25">
      <c r="A51" s="63" t="s">
        <v>362</v>
      </c>
      <c r="B51" s="125">
        <v>81.09</v>
      </c>
      <c r="C51" s="126"/>
      <c r="D51" s="125">
        <v>87.26</v>
      </c>
      <c r="E51" s="126"/>
    </row>
    <row r="52" spans="1:5" ht="16.5" customHeight="1" x14ac:dyDescent="0.25">
      <c r="A52" s="63" t="s">
        <v>363</v>
      </c>
      <c r="B52" s="125">
        <v>81.25</v>
      </c>
      <c r="C52" s="126"/>
      <c r="D52" s="125">
        <v>87.32</v>
      </c>
      <c r="E52" s="126"/>
    </row>
    <row r="53" spans="1:5" ht="16.5" customHeight="1" x14ac:dyDescent="0.25">
      <c r="A53" s="63" t="s">
        <v>364</v>
      </c>
      <c r="B53" s="125">
        <v>81.41</v>
      </c>
      <c r="C53" s="126"/>
      <c r="D53" s="125">
        <v>87.45</v>
      </c>
      <c r="E53" s="126"/>
    </row>
    <row r="54" spans="1:5" ht="16.5" customHeight="1" x14ac:dyDescent="0.25">
      <c r="A54" s="63" t="s">
        <v>365</v>
      </c>
      <c r="B54" s="125">
        <v>81.56</v>
      </c>
      <c r="C54" s="126"/>
      <c r="D54" s="125">
        <v>87.71</v>
      </c>
      <c r="E54" s="126"/>
    </row>
    <row r="55" spans="1:5" ht="16.5" customHeight="1" x14ac:dyDescent="0.25">
      <c r="A55" s="63" t="s">
        <v>366</v>
      </c>
      <c r="B55" s="125">
        <v>81.47</v>
      </c>
      <c r="C55" s="126"/>
      <c r="D55" s="125">
        <v>87.57</v>
      </c>
      <c r="E55" s="126"/>
    </row>
    <row r="56" spans="1:5" ht="16.5" customHeight="1" x14ac:dyDescent="0.25">
      <c r="A56" s="63" t="s">
        <v>450</v>
      </c>
      <c r="B56" s="125">
        <v>81.05</v>
      </c>
      <c r="C56" s="126"/>
      <c r="D56" s="125">
        <v>87.09</v>
      </c>
      <c r="E56" s="126"/>
    </row>
    <row r="57" spans="1:5" ht="16.5" customHeight="1" x14ac:dyDescent="0.25">
      <c r="A57" s="63" t="s">
        <v>451</v>
      </c>
      <c r="B57" s="125">
        <v>81.09</v>
      </c>
      <c r="C57" s="126"/>
      <c r="D57" s="125">
        <v>87.14</v>
      </c>
      <c r="E57" s="126"/>
    </row>
    <row r="58" spans="1:5" ht="16.5" customHeight="1" x14ac:dyDescent="0.25">
      <c r="A58" s="63" t="s">
        <v>457</v>
      </c>
      <c r="B58" s="125">
        <v>81.09</v>
      </c>
      <c r="C58" s="126"/>
      <c r="D58" s="125">
        <v>87.13</v>
      </c>
      <c r="E58" s="126"/>
    </row>
    <row r="59" spans="1:5" ht="16.5" customHeight="1" x14ac:dyDescent="0.2">
      <c r="A59" s="66" t="s">
        <v>203</v>
      </c>
      <c r="B59" s="66"/>
      <c r="C59" s="66"/>
      <c r="D59" s="66"/>
      <c r="E59" s="66"/>
    </row>
    <row r="60" spans="1:5" ht="16.5" customHeight="1" x14ac:dyDescent="0.2">
      <c r="A60" s="313" t="s">
        <v>204</v>
      </c>
      <c r="B60" s="313"/>
      <c r="C60" s="313"/>
      <c r="D60" s="313"/>
      <c r="E60" s="313"/>
    </row>
    <row r="61" spans="1:5" ht="12" customHeight="1" x14ac:dyDescent="0.2">
      <c r="A61" s="313"/>
      <c r="B61" s="313"/>
      <c r="C61" s="313"/>
      <c r="D61" s="313"/>
      <c r="E61" s="313"/>
    </row>
    <row r="62" spans="1:5" ht="16.5" customHeight="1" x14ac:dyDescent="0.2">
      <c r="A62" s="67" t="s">
        <v>205</v>
      </c>
      <c r="B62" s="66"/>
      <c r="C62" s="66"/>
      <c r="D62" s="66"/>
      <c r="E62" s="66"/>
    </row>
    <row r="63" spans="1:5" x14ac:dyDescent="0.2">
      <c r="A63" s="66" t="s">
        <v>206</v>
      </c>
    </row>
  </sheetData>
  <mergeCells count="4">
    <mergeCell ref="A1:E1"/>
    <mergeCell ref="B3:C3"/>
    <mergeCell ref="D3:E3"/>
    <mergeCell ref="A60:E61"/>
  </mergeCells>
  <phoneticPr fontId="2"/>
  <printOptions horizontalCentered="1" verticalCentered="1"/>
  <pageMargins left="0.6692913385826772" right="0.6692913385826772" top="0.74803149606299213" bottom="0.74803149606299213" header="0.31496062992125984" footer="0.31496062992125984"/>
  <pageSetup paperSize="9" scale="86" orientation="portrait" r:id="rId1"/>
  <headerFooter alignWithMargins="0">
    <oddFooter>&amp;C&amp;[P11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55"/>
  <sheetViews>
    <sheetView view="pageBreakPreview" topLeftCell="A37" zoomScaleNormal="100" zoomScaleSheetLayoutView="100" workbookViewId="0">
      <selection activeCell="A55" sqref="A55"/>
    </sheetView>
  </sheetViews>
  <sheetFormatPr defaultColWidth="9" defaultRowHeight="14" x14ac:dyDescent="0.2"/>
  <cols>
    <col min="1" max="1" width="18" style="7" customWidth="1"/>
    <col min="2" max="2" width="16.90625" style="7" customWidth="1"/>
    <col min="3" max="3" width="15" style="23" customWidth="1"/>
    <col min="4" max="4" width="12.453125" style="24" customWidth="1"/>
    <col min="5" max="5" width="12.453125" style="25" customWidth="1"/>
    <col min="6" max="16384" width="9" style="7"/>
  </cols>
  <sheetData>
    <row r="1" spans="1:5" ht="16.5" x14ac:dyDescent="0.25">
      <c r="A1" s="292" t="s">
        <v>367</v>
      </c>
      <c r="B1" s="292"/>
      <c r="C1" s="292"/>
      <c r="D1" s="292"/>
      <c r="E1" s="292"/>
    </row>
    <row r="2" spans="1:5" x14ac:dyDescent="0.2">
      <c r="E2" s="25" t="s">
        <v>368</v>
      </c>
    </row>
    <row r="3" spans="1:5" ht="16.5" customHeight="1" x14ac:dyDescent="0.2">
      <c r="A3" s="4" t="s">
        <v>369</v>
      </c>
      <c r="B3" s="4" t="s">
        <v>370</v>
      </c>
      <c r="C3" s="4" t="s">
        <v>371</v>
      </c>
      <c r="D3" s="26" t="s">
        <v>253</v>
      </c>
      <c r="E3" s="26" t="s">
        <v>254</v>
      </c>
    </row>
    <row r="4" spans="1:5" ht="15" customHeight="1" x14ac:dyDescent="0.2">
      <c r="A4" s="262" t="s">
        <v>372</v>
      </c>
      <c r="B4" s="27" t="s">
        <v>433</v>
      </c>
      <c r="C4" s="28">
        <v>2024</v>
      </c>
      <c r="D4" s="29">
        <v>81.09</v>
      </c>
      <c r="E4" s="29" t="s">
        <v>458</v>
      </c>
    </row>
    <row r="5" spans="1:5" ht="15" customHeight="1" x14ac:dyDescent="0.2">
      <c r="A5" s="263"/>
      <c r="B5" s="27" t="s">
        <v>111</v>
      </c>
      <c r="C5" s="28">
        <v>2020</v>
      </c>
      <c r="D5" s="29">
        <v>71.2</v>
      </c>
      <c r="E5" s="29">
        <v>74.5</v>
      </c>
    </row>
    <row r="6" spans="1:5" ht="15" customHeight="1" x14ac:dyDescent="0.2">
      <c r="A6" s="263"/>
      <c r="B6" s="30" t="s">
        <v>112</v>
      </c>
      <c r="C6" s="31">
        <v>2020</v>
      </c>
      <c r="D6" s="32">
        <v>75.37</v>
      </c>
      <c r="E6" s="32">
        <v>80.88</v>
      </c>
    </row>
    <row r="7" spans="1:5" ht="15" customHeight="1" x14ac:dyDescent="0.2">
      <c r="A7" s="263"/>
      <c r="B7" s="30" t="s">
        <v>243</v>
      </c>
      <c r="C7" s="31">
        <v>2023</v>
      </c>
      <c r="D7" s="32">
        <v>81</v>
      </c>
      <c r="E7" s="32">
        <v>85</v>
      </c>
    </row>
    <row r="8" spans="1:5" ht="15" customHeight="1" x14ac:dyDescent="0.2">
      <c r="A8" s="263"/>
      <c r="B8" s="30" t="s">
        <v>113</v>
      </c>
      <c r="C8" s="31" t="s">
        <v>374</v>
      </c>
      <c r="D8" s="32">
        <v>68.599999999999994</v>
      </c>
      <c r="E8" s="32">
        <v>71.400000000000006</v>
      </c>
    </row>
    <row r="9" spans="1:5" ht="15" customHeight="1" x14ac:dyDescent="0.2">
      <c r="A9" s="263"/>
      <c r="B9" s="30" t="s">
        <v>373</v>
      </c>
      <c r="C9" s="31">
        <v>2024</v>
      </c>
      <c r="D9" s="32">
        <v>70.319999999999993</v>
      </c>
      <c r="E9" s="32">
        <v>74.209999999999994</v>
      </c>
    </row>
    <row r="10" spans="1:5" ht="15" customHeight="1" x14ac:dyDescent="0.2">
      <c r="A10" s="263"/>
      <c r="B10" s="30" t="s">
        <v>114</v>
      </c>
      <c r="C10" s="31">
        <v>2016</v>
      </c>
      <c r="D10" s="32">
        <v>72.5</v>
      </c>
      <c r="E10" s="32">
        <v>75.5</v>
      </c>
    </row>
    <row r="11" spans="1:5" ht="15" customHeight="1" x14ac:dyDescent="0.2">
      <c r="A11" s="263"/>
      <c r="B11" s="30" t="s">
        <v>115</v>
      </c>
      <c r="C11" s="31" t="s">
        <v>459</v>
      </c>
      <c r="D11" s="32">
        <v>80.790000000000006</v>
      </c>
      <c r="E11" s="32">
        <v>84.82</v>
      </c>
    </row>
    <row r="12" spans="1:5" ht="15" customHeight="1" x14ac:dyDescent="0.2">
      <c r="A12" s="263"/>
      <c r="B12" s="30" t="s">
        <v>116</v>
      </c>
      <c r="C12" s="31">
        <v>2024</v>
      </c>
      <c r="D12" s="32">
        <v>73</v>
      </c>
      <c r="E12" s="32">
        <v>77.8</v>
      </c>
    </row>
    <row r="13" spans="1:5" ht="15" customHeight="1" x14ac:dyDescent="0.2">
      <c r="A13" s="263"/>
      <c r="B13" s="30" t="s">
        <v>375</v>
      </c>
      <c r="C13" s="31" t="s">
        <v>462</v>
      </c>
      <c r="D13" s="32">
        <v>69.930000000000007</v>
      </c>
      <c r="E13" s="32">
        <v>75.91</v>
      </c>
    </row>
    <row r="14" spans="1:5" ht="15" customHeight="1" x14ac:dyDescent="0.2">
      <c r="A14" s="263"/>
      <c r="B14" s="30" t="s">
        <v>117</v>
      </c>
      <c r="C14" s="31">
        <v>2022</v>
      </c>
      <c r="D14" s="32">
        <v>80.010000000000005</v>
      </c>
      <c r="E14" s="32">
        <v>83.4</v>
      </c>
    </row>
    <row r="15" spans="1:5" ht="15" customHeight="1" x14ac:dyDescent="0.2">
      <c r="A15" s="263"/>
      <c r="B15" s="30" t="s">
        <v>118</v>
      </c>
      <c r="C15" s="31">
        <v>2023</v>
      </c>
      <c r="D15" s="32">
        <v>80.599999999999994</v>
      </c>
      <c r="E15" s="32">
        <v>86.4</v>
      </c>
    </row>
    <row r="16" spans="1:5" ht="15" customHeight="1" x14ac:dyDescent="0.2">
      <c r="A16" s="263"/>
      <c r="B16" s="30" t="s">
        <v>119</v>
      </c>
      <c r="C16" s="31">
        <v>2023</v>
      </c>
      <c r="D16" s="32">
        <v>80.7</v>
      </c>
      <c r="E16" s="32">
        <v>85.2</v>
      </c>
    </row>
    <row r="17" spans="1:5" ht="15" customHeight="1" x14ac:dyDescent="0.2">
      <c r="A17" s="263"/>
      <c r="B17" s="30" t="s">
        <v>120</v>
      </c>
      <c r="C17" s="31">
        <v>2023</v>
      </c>
      <c r="D17" s="32">
        <v>71.900000000000006</v>
      </c>
      <c r="E17" s="32">
        <v>79.900000000000006</v>
      </c>
    </row>
    <row r="18" spans="1:5" ht="15" customHeight="1" x14ac:dyDescent="0.2">
      <c r="A18" s="264"/>
      <c r="B18" s="30" t="s">
        <v>121</v>
      </c>
      <c r="C18" s="31">
        <v>2022</v>
      </c>
      <c r="D18" s="32">
        <v>74.3</v>
      </c>
      <c r="E18" s="32">
        <v>78.400000000000006</v>
      </c>
    </row>
    <row r="19" spans="1:5" ht="15" customHeight="1" x14ac:dyDescent="0.2">
      <c r="A19" s="262" t="s">
        <v>376</v>
      </c>
      <c r="B19" s="30" t="s">
        <v>122</v>
      </c>
      <c r="C19" s="31">
        <v>2023</v>
      </c>
      <c r="D19" s="32">
        <v>79.44</v>
      </c>
      <c r="E19" s="32">
        <v>84.23</v>
      </c>
    </row>
    <row r="20" spans="1:5" ht="15" customHeight="1" x14ac:dyDescent="0.2">
      <c r="A20" s="263"/>
      <c r="B20" s="30" t="s">
        <v>123</v>
      </c>
      <c r="C20" s="31">
        <v>2023</v>
      </c>
      <c r="D20" s="32">
        <v>80.180000000000007</v>
      </c>
      <c r="E20" s="32">
        <v>84.3</v>
      </c>
    </row>
    <row r="21" spans="1:5" ht="15" customHeight="1" x14ac:dyDescent="0.2">
      <c r="A21" s="263"/>
      <c r="B21" s="30" t="s">
        <v>124</v>
      </c>
      <c r="C21" s="31">
        <v>2024</v>
      </c>
      <c r="D21" s="32">
        <v>77.150000000000006</v>
      </c>
      <c r="E21" s="32">
        <v>83.14</v>
      </c>
    </row>
    <row r="22" spans="1:5" ht="15" customHeight="1" x14ac:dyDescent="0.2">
      <c r="A22" s="263"/>
      <c r="B22" s="30" t="s">
        <v>125</v>
      </c>
      <c r="C22" s="31" t="s">
        <v>460</v>
      </c>
      <c r="D22" s="32">
        <v>79.849999999999994</v>
      </c>
      <c r="E22" s="32">
        <v>83.68</v>
      </c>
    </row>
    <row r="23" spans="1:5" ht="15" customHeight="1" x14ac:dyDescent="0.2">
      <c r="A23" s="263"/>
      <c r="B23" s="30" t="s">
        <v>126</v>
      </c>
      <c r="C23" s="31">
        <v>2024</v>
      </c>
      <c r="D23" s="32">
        <v>79.64</v>
      </c>
      <c r="E23" s="32">
        <v>84.76</v>
      </c>
    </row>
    <row r="24" spans="1:5" ht="15" customHeight="1" x14ac:dyDescent="0.2">
      <c r="A24" s="263"/>
      <c r="B24" s="30" t="s">
        <v>127</v>
      </c>
      <c r="C24" s="31">
        <v>2024</v>
      </c>
      <c r="D24" s="32">
        <v>80.040000000000006</v>
      </c>
      <c r="E24" s="32">
        <v>85.6</v>
      </c>
    </row>
    <row r="25" spans="1:5" ht="15" customHeight="1" x14ac:dyDescent="0.2">
      <c r="A25" s="263"/>
      <c r="B25" s="30" t="s">
        <v>128</v>
      </c>
      <c r="C25" s="31" t="s">
        <v>452</v>
      </c>
      <c r="D25" s="32">
        <v>78.17</v>
      </c>
      <c r="E25" s="32">
        <v>82.99</v>
      </c>
    </row>
    <row r="26" spans="1:5" ht="15" customHeight="1" x14ac:dyDescent="0.2">
      <c r="A26" s="263"/>
      <c r="B26" s="30" t="s">
        <v>129</v>
      </c>
      <c r="C26" s="31">
        <v>2023</v>
      </c>
      <c r="D26" s="32">
        <v>79</v>
      </c>
      <c r="E26" s="32">
        <v>84.2</v>
      </c>
    </row>
    <row r="27" spans="1:5" ht="15" customHeight="1" x14ac:dyDescent="0.2">
      <c r="A27" s="263"/>
      <c r="B27" s="30" t="s">
        <v>244</v>
      </c>
      <c r="C27" s="31">
        <v>2024</v>
      </c>
      <c r="D27" s="32">
        <v>80.900000000000006</v>
      </c>
      <c r="E27" s="32">
        <v>84.3</v>
      </c>
    </row>
    <row r="28" spans="1:5" ht="15" customHeight="1" x14ac:dyDescent="0.2">
      <c r="A28" s="263"/>
      <c r="B28" s="30" t="s">
        <v>130</v>
      </c>
      <c r="C28" s="31">
        <v>2024</v>
      </c>
      <c r="D28" s="32">
        <v>81.436000000000007</v>
      </c>
      <c r="E28" s="32">
        <v>85.495000000000005</v>
      </c>
    </row>
    <row r="29" spans="1:5" ht="15" customHeight="1" x14ac:dyDescent="0.2">
      <c r="A29" s="263"/>
      <c r="B29" s="30" t="s">
        <v>131</v>
      </c>
      <c r="C29" s="31">
        <v>2023</v>
      </c>
      <c r="D29" s="32">
        <v>80.31</v>
      </c>
      <c r="E29" s="32">
        <v>83.33</v>
      </c>
    </row>
    <row r="30" spans="1:5" ht="15" customHeight="1" x14ac:dyDescent="0.2">
      <c r="A30" s="263"/>
      <c r="B30" s="30" t="s">
        <v>132</v>
      </c>
      <c r="C30" s="31">
        <v>2024</v>
      </c>
      <c r="D30" s="32">
        <v>81.59</v>
      </c>
      <c r="E30" s="32">
        <v>84.8</v>
      </c>
    </row>
    <row r="31" spans="1:5" ht="15" customHeight="1" x14ac:dyDescent="0.2">
      <c r="A31" s="263"/>
      <c r="B31" s="30" t="s">
        <v>133</v>
      </c>
      <c r="C31" s="31">
        <v>2023</v>
      </c>
      <c r="D31" s="32">
        <v>74.650000000000006</v>
      </c>
      <c r="E31" s="32">
        <v>81.99</v>
      </c>
    </row>
    <row r="32" spans="1:5" ht="15" customHeight="1" x14ac:dyDescent="0.2">
      <c r="A32" s="263"/>
      <c r="B32" s="30" t="s">
        <v>134</v>
      </c>
      <c r="C32" s="31">
        <v>2023</v>
      </c>
      <c r="D32" s="32">
        <v>68.040000000000006</v>
      </c>
      <c r="E32" s="32">
        <v>78.739999999999995</v>
      </c>
    </row>
    <row r="33" spans="1:5" ht="15" customHeight="1" x14ac:dyDescent="0.2">
      <c r="A33" s="263"/>
      <c r="B33" s="30" t="s">
        <v>135</v>
      </c>
      <c r="C33" s="31">
        <v>2023</v>
      </c>
      <c r="D33" s="32">
        <v>81.11</v>
      </c>
      <c r="E33" s="32">
        <v>86.34</v>
      </c>
    </row>
    <row r="34" spans="1:5" ht="15" customHeight="1" x14ac:dyDescent="0.2">
      <c r="A34" s="263"/>
      <c r="B34" s="30" t="s">
        <v>136</v>
      </c>
      <c r="C34" s="31">
        <v>2024</v>
      </c>
      <c r="D34" s="32">
        <v>82.29</v>
      </c>
      <c r="E34" s="32">
        <v>85.35</v>
      </c>
    </row>
    <row r="35" spans="1:5" ht="15" customHeight="1" x14ac:dyDescent="0.2">
      <c r="A35" s="263"/>
      <c r="B35" s="30" t="s">
        <v>137</v>
      </c>
      <c r="C35" s="31">
        <v>2023</v>
      </c>
      <c r="D35" s="32">
        <v>82.2</v>
      </c>
      <c r="E35" s="32">
        <v>85.8</v>
      </c>
    </row>
    <row r="36" spans="1:5" ht="15" customHeight="1" x14ac:dyDescent="0.2">
      <c r="A36" s="263"/>
      <c r="B36" s="30" t="s">
        <v>138</v>
      </c>
      <c r="C36" s="31">
        <v>2021</v>
      </c>
      <c r="D36" s="32">
        <v>65.16</v>
      </c>
      <c r="E36" s="32">
        <v>74.36</v>
      </c>
    </row>
    <row r="37" spans="1:5" ht="15" customHeight="1" x14ac:dyDescent="0.2">
      <c r="A37" s="264"/>
      <c r="B37" s="30" t="s">
        <v>139</v>
      </c>
      <c r="C37" s="31" t="s">
        <v>452</v>
      </c>
      <c r="D37" s="32">
        <v>78.819999999999993</v>
      </c>
      <c r="E37" s="32">
        <v>82.77</v>
      </c>
    </row>
    <row r="38" spans="1:5" ht="15" customHeight="1" x14ac:dyDescent="0.2">
      <c r="A38" s="262" t="s">
        <v>377</v>
      </c>
      <c r="B38" s="30" t="s">
        <v>140</v>
      </c>
      <c r="C38" s="31" t="s">
        <v>452</v>
      </c>
      <c r="D38" s="32">
        <v>79.25</v>
      </c>
      <c r="E38" s="32">
        <v>83.79</v>
      </c>
    </row>
    <row r="39" spans="1:5" ht="15" customHeight="1" x14ac:dyDescent="0.2">
      <c r="A39" s="263"/>
      <c r="B39" s="30" t="s">
        <v>141</v>
      </c>
      <c r="C39" s="31">
        <v>2023</v>
      </c>
      <c r="D39" s="32">
        <v>78.44</v>
      </c>
      <c r="E39" s="32">
        <v>83.6</v>
      </c>
    </row>
    <row r="40" spans="1:5" ht="15" customHeight="1" x14ac:dyDescent="0.2">
      <c r="A40" s="263"/>
      <c r="B40" s="30" t="s">
        <v>142</v>
      </c>
      <c r="C40" s="31">
        <v>2024</v>
      </c>
      <c r="D40" s="32">
        <v>72.400000000000006</v>
      </c>
      <c r="E40" s="32">
        <v>78.900000000000006</v>
      </c>
    </row>
    <row r="41" spans="1:5" ht="15" customHeight="1" x14ac:dyDescent="0.2">
      <c r="A41" s="264"/>
      <c r="B41" s="30" t="s">
        <v>143</v>
      </c>
      <c r="C41" s="31">
        <v>2023</v>
      </c>
      <c r="D41" s="32">
        <v>75.8</v>
      </c>
      <c r="E41" s="32">
        <v>81.099999999999994</v>
      </c>
    </row>
    <row r="42" spans="1:5" ht="15" customHeight="1" x14ac:dyDescent="0.2">
      <c r="A42" s="262" t="s">
        <v>378</v>
      </c>
      <c r="B42" s="30" t="s">
        <v>144</v>
      </c>
      <c r="C42" s="31">
        <v>2020</v>
      </c>
      <c r="D42" s="32">
        <v>74.900000000000006</v>
      </c>
      <c r="E42" s="32">
        <v>81.44</v>
      </c>
    </row>
    <row r="43" spans="1:5" ht="15" customHeight="1" x14ac:dyDescent="0.2">
      <c r="A43" s="263"/>
      <c r="B43" s="30" t="s">
        <v>145</v>
      </c>
      <c r="C43" s="31">
        <v>2023</v>
      </c>
      <c r="D43" s="32">
        <v>73.14</v>
      </c>
      <c r="E43" s="32">
        <v>79.67</v>
      </c>
    </row>
    <row r="44" spans="1:5" ht="15" customHeight="1" x14ac:dyDescent="0.2">
      <c r="A44" s="263"/>
      <c r="B44" s="30" t="s">
        <v>146</v>
      </c>
      <c r="C44" s="31" t="s">
        <v>463</v>
      </c>
      <c r="D44" s="32">
        <v>74.400000000000006</v>
      </c>
      <c r="E44" s="32">
        <v>80.45</v>
      </c>
    </row>
    <row r="45" spans="1:5" ht="15" customHeight="1" x14ac:dyDescent="0.2">
      <c r="A45" s="263"/>
      <c r="B45" s="30" t="s">
        <v>147</v>
      </c>
      <c r="C45" s="31" t="s">
        <v>464</v>
      </c>
      <c r="D45" s="32">
        <v>74.48</v>
      </c>
      <c r="E45" s="32">
        <v>80.13</v>
      </c>
    </row>
    <row r="46" spans="1:5" ht="15" customHeight="1" x14ac:dyDescent="0.2">
      <c r="A46" s="264"/>
      <c r="B46" s="30" t="s">
        <v>148</v>
      </c>
      <c r="C46" s="31">
        <v>2022</v>
      </c>
      <c r="D46" s="32">
        <v>74.400000000000006</v>
      </c>
      <c r="E46" s="32">
        <v>79.7</v>
      </c>
    </row>
    <row r="47" spans="1:5" ht="15" customHeight="1" x14ac:dyDescent="0.2">
      <c r="A47" s="262" t="s">
        <v>379</v>
      </c>
      <c r="B47" s="30" t="s">
        <v>149</v>
      </c>
      <c r="C47" s="31">
        <v>2023</v>
      </c>
      <c r="D47" s="32">
        <v>78.2</v>
      </c>
      <c r="E47" s="32">
        <v>81</v>
      </c>
    </row>
    <row r="48" spans="1:5" ht="15" customHeight="1" x14ac:dyDescent="0.2">
      <c r="A48" s="263"/>
      <c r="B48" s="30" t="s">
        <v>434</v>
      </c>
      <c r="C48" s="31">
        <v>2018</v>
      </c>
      <c r="D48" s="32">
        <v>56.5</v>
      </c>
      <c r="E48" s="32">
        <v>59.7</v>
      </c>
    </row>
    <row r="49" spans="1:5" ht="15" customHeight="1" x14ac:dyDescent="0.2">
      <c r="A49" s="263"/>
      <c r="B49" s="30" t="s">
        <v>150</v>
      </c>
      <c r="C49" s="31">
        <v>2024</v>
      </c>
      <c r="D49" s="32">
        <v>69.099999999999994</v>
      </c>
      <c r="E49" s="32">
        <v>74.099999999999994</v>
      </c>
    </row>
    <row r="50" spans="1:5" ht="15" customHeight="1" x14ac:dyDescent="0.2">
      <c r="A50" s="263"/>
      <c r="B50" s="30" t="s">
        <v>435</v>
      </c>
      <c r="C50" s="31">
        <v>2022</v>
      </c>
      <c r="D50" s="32">
        <v>60</v>
      </c>
      <c r="E50" s="32">
        <v>65.599999999999994</v>
      </c>
    </row>
    <row r="51" spans="1:5" ht="15" customHeight="1" x14ac:dyDescent="0.2">
      <c r="A51" s="264"/>
      <c r="B51" s="30" t="s">
        <v>151</v>
      </c>
      <c r="C51" s="31">
        <v>2022</v>
      </c>
      <c r="D51" s="32">
        <v>74.7</v>
      </c>
      <c r="E51" s="32">
        <v>79.3</v>
      </c>
    </row>
    <row r="52" spans="1:5" ht="15" customHeight="1" x14ac:dyDescent="0.2">
      <c r="A52" s="262" t="s">
        <v>380</v>
      </c>
      <c r="B52" s="30" t="s">
        <v>152</v>
      </c>
      <c r="C52" s="31" t="s">
        <v>452</v>
      </c>
      <c r="D52" s="32">
        <v>81.069999999999993</v>
      </c>
      <c r="E52" s="32">
        <v>85.11</v>
      </c>
    </row>
    <row r="53" spans="1:5" ht="15" customHeight="1" x14ac:dyDescent="0.2">
      <c r="A53" s="264"/>
      <c r="B53" s="30" t="s">
        <v>245</v>
      </c>
      <c r="C53" s="31" t="s">
        <v>461</v>
      </c>
      <c r="D53" s="32">
        <v>80.3</v>
      </c>
      <c r="E53" s="32">
        <v>83.65</v>
      </c>
    </row>
    <row r="54" spans="1:5" ht="30.75" customHeight="1" x14ac:dyDescent="0.2">
      <c r="A54" s="314" t="s">
        <v>465</v>
      </c>
      <c r="B54" s="314" t="s">
        <v>245</v>
      </c>
      <c r="C54" s="314" t="s">
        <v>381</v>
      </c>
      <c r="D54" s="314" t="s">
        <v>382</v>
      </c>
      <c r="E54" s="314" t="s">
        <v>383</v>
      </c>
    </row>
    <row r="55" spans="1:5" x14ac:dyDescent="0.2">
      <c r="A55" s="33"/>
      <c r="B55" s="2"/>
      <c r="C55" s="34"/>
      <c r="D55" s="35"/>
      <c r="E55" s="36"/>
    </row>
  </sheetData>
  <mergeCells count="8">
    <mergeCell ref="A54:E54"/>
    <mergeCell ref="A1:E1"/>
    <mergeCell ref="A42:A46"/>
    <mergeCell ref="A4:A18"/>
    <mergeCell ref="A19:A37"/>
    <mergeCell ref="A38:A41"/>
    <mergeCell ref="A47:A51"/>
    <mergeCell ref="A52:A53"/>
  </mergeCells>
  <phoneticPr fontId="2"/>
  <printOptions horizontalCentered="1" verticalCentered="1"/>
  <pageMargins left="0.6692913385826772" right="0.6692913385826772" top="0.74803149606299213" bottom="0.74803149606299213" header="0.31496062992125984" footer="0.31496062992125984"/>
  <pageSetup paperSize="9" scale="94" orientation="portrait" r:id="rId1"/>
  <headerFooter alignWithMargins="0">
    <oddFooter>&amp;C&amp;[P12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I54"/>
  <sheetViews>
    <sheetView view="pageBreakPreview" zoomScaleNormal="100" zoomScaleSheetLayoutView="100" workbookViewId="0"/>
  </sheetViews>
  <sheetFormatPr defaultColWidth="9" defaultRowHeight="13" x14ac:dyDescent="0.2"/>
  <cols>
    <col min="1" max="1" width="20.6328125" style="38" customWidth="1"/>
    <col min="2" max="2" width="18.7265625" style="39" customWidth="1"/>
    <col min="3" max="3" width="10.6328125" style="37" customWidth="1"/>
    <col min="4" max="4" width="21" style="39" customWidth="1"/>
    <col min="5" max="5" width="10.6328125" style="39" customWidth="1"/>
    <col min="6" max="6" width="5" style="37" customWidth="1"/>
    <col min="7" max="16384" width="9" style="37"/>
  </cols>
  <sheetData>
    <row r="1" spans="1:5" ht="21.75" customHeight="1" x14ac:dyDescent="0.3">
      <c r="A1" s="315" t="s">
        <v>217</v>
      </c>
      <c r="B1" s="315"/>
      <c r="C1" s="315"/>
      <c r="D1" s="315"/>
      <c r="E1" s="315"/>
    </row>
    <row r="2" spans="1:5" ht="12.75" customHeight="1" x14ac:dyDescent="0.2"/>
    <row r="3" spans="1:5" ht="15" customHeight="1" x14ac:dyDescent="0.2">
      <c r="A3" s="94" t="s">
        <v>53</v>
      </c>
      <c r="B3" s="95" t="s">
        <v>218</v>
      </c>
      <c r="C3" s="96"/>
      <c r="D3" s="95" t="s">
        <v>219</v>
      </c>
      <c r="E3" s="97"/>
    </row>
    <row r="4" spans="1:5" ht="15" customHeight="1" x14ac:dyDescent="0.2">
      <c r="A4" s="98"/>
      <c r="B4" s="99" t="s">
        <v>220</v>
      </c>
      <c r="C4" s="99" t="s">
        <v>55</v>
      </c>
      <c r="D4" s="99" t="s">
        <v>220</v>
      </c>
      <c r="E4" s="99" t="s">
        <v>55</v>
      </c>
    </row>
    <row r="5" spans="1:5" ht="15" customHeight="1" x14ac:dyDescent="0.2">
      <c r="A5" s="142" t="s">
        <v>56</v>
      </c>
      <c r="B5" s="133">
        <v>80.92</v>
      </c>
      <c r="C5" s="134">
        <v>39</v>
      </c>
      <c r="D5" s="133">
        <v>87.08</v>
      </c>
      <c r="E5" s="135">
        <v>42</v>
      </c>
    </row>
    <row r="6" spans="1:5" ht="15" customHeight="1" x14ac:dyDescent="0.2">
      <c r="A6" s="142" t="s">
        <v>57</v>
      </c>
      <c r="B6" s="133">
        <v>79.27</v>
      </c>
      <c r="C6" s="134">
        <v>47</v>
      </c>
      <c r="D6" s="133">
        <v>86.33</v>
      </c>
      <c r="E6" s="134">
        <v>47</v>
      </c>
    </row>
    <row r="7" spans="1:5" ht="15" customHeight="1" x14ac:dyDescent="0.2">
      <c r="A7" s="142" t="s">
        <v>58</v>
      </c>
      <c r="B7" s="133">
        <v>80.64</v>
      </c>
      <c r="C7" s="134">
        <v>44</v>
      </c>
      <c r="D7" s="133">
        <v>87.05</v>
      </c>
      <c r="E7" s="134">
        <v>43</v>
      </c>
    </row>
    <row r="8" spans="1:5" ht="15" customHeight="1" x14ac:dyDescent="0.2">
      <c r="A8" s="142" t="s">
        <v>59</v>
      </c>
      <c r="B8" s="133">
        <v>81.7</v>
      </c>
      <c r="C8" s="134">
        <v>18</v>
      </c>
      <c r="D8" s="133">
        <v>87.51</v>
      </c>
      <c r="E8" s="134">
        <v>29</v>
      </c>
    </row>
    <row r="9" spans="1:5" ht="15" customHeight="1" x14ac:dyDescent="0.2">
      <c r="A9" s="142" t="s">
        <v>60</v>
      </c>
      <c r="B9" s="133">
        <v>80.48</v>
      </c>
      <c r="C9" s="134">
        <v>46</v>
      </c>
      <c r="D9" s="133">
        <v>87.1</v>
      </c>
      <c r="E9" s="134">
        <v>41</v>
      </c>
    </row>
    <row r="10" spans="1:5" ht="15" customHeight="1" x14ac:dyDescent="0.2">
      <c r="A10" s="142" t="s">
        <v>61</v>
      </c>
      <c r="B10" s="133">
        <v>81.39</v>
      </c>
      <c r="C10" s="134">
        <v>26</v>
      </c>
      <c r="D10" s="133">
        <v>87.38</v>
      </c>
      <c r="E10" s="134">
        <v>35</v>
      </c>
    </row>
    <row r="11" spans="1:5" ht="15" customHeight="1" x14ac:dyDescent="0.2">
      <c r="A11" s="142" t="s">
        <v>62</v>
      </c>
      <c r="B11" s="133">
        <v>80.599999999999994</v>
      </c>
      <c r="C11" s="134">
        <v>45</v>
      </c>
      <c r="D11" s="133">
        <v>86.81</v>
      </c>
      <c r="E11" s="134">
        <v>46</v>
      </c>
    </row>
    <row r="12" spans="1:5" ht="15" customHeight="1" x14ac:dyDescent="0.2">
      <c r="A12" s="142" t="s">
        <v>63</v>
      </c>
      <c r="B12" s="133">
        <v>80.89</v>
      </c>
      <c r="C12" s="134">
        <v>40</v>
      </c>
      <c r="D12" s="133">
        <v>86.94</v>
      </c>
      <c r="E12" s="134">
        <v>44</v>
      </c>
    </row>
    <row r="13" spans="1:5" ht="15" customHeight="1" x14ac:dyDescent="0.2">
      <c r="A13" s="142" t="s">
        <v>64</v>
      </c>
      <c r="B13" s="133">
        <v>81</v>
      </c>
      <c r="C13" s="134">
        <v>37</v>
      </c>
      <c r="D13" s="133">
        <v>86.89</v>
      </c>
      <c r="E13" s="134">
        <v>45</v>
      </c>
    </row>
    <row r="14" spans="1:5" ht="15" customHeight="1" x14ac:dyDescent="0.2">
      <c r="A14" s="142" t="s">
        <v>65</v>
      </c>
      <c r="B14" s="133">
        <v>81.13</v>
      </c>
      <c r="C14" s="134">
        <v>33</v>
      </c>
      <c r="D14" s="133">
        <v>87.18</v>
      </c>
      <c r="E14" s="134">
        <v>40</v>
      </c>
    </row>
    <row r="15" spans="1:5" ht="15" customHeight="1" x14ac:dyDescent="0.2">
      <c r="A15" s="142" t="s">
        <v>66</v>
      </c>
      <c r="B15" s="133">
        <v>81.44</v>
      </c>
      <c r="C15" s="134">
        <v>24</v>
      </c>
      <c r="D15" s="133">
        <v>87.31</v>
      </c>
      <c r="E15" s="134">
        <v>39</v>
      </c>
    </row>
    <row r="16" spans="1:5" ht="15" customHeight="1" x14ac:dyDescent="0.2">
      <c r="A16" s="142" t="s">
        <v>67</v>
      </c>
      <c r="B16" s="133">
        <v>81.45</v>
      </c>
      <c r="C16" s="134">
        <v>23</v>
      </c>
      <c r="D16" s="133">
        <v>87.5</v>
      </c>
      <c r="E16" s="134">
        <v>30</v>
      </c>
    </row>
    <row r="17" spans="1:9" ht="15" customHeight="1" x14ac:dyDescent="0.2">
      <c r="A17" s="142" t="s">
        <v>68</v>
      </c>
      <c r="B17" s="133">
        <v>81.77</v>
      </c>
      <c r="C17" s="134">
        <v>14</v>
      </c>
      <c r="D17" s="133">
        <v>87.86</v>
      </c>
      <c r="E17" s="134">
        <v>17</v>
      </c>
    </row>
    <row r="18" spans="1:9" ht="15" customHeight="1" x14ac:dyDescent="0.2">
      <c r="A18" s="142" t="s">
        <v>69</v>
      </c>
      <c r="B18" s="133">
        <v>82.04</v>
      </c>
      <c r="C18" s="134">
        <v>5</v>
      </c>
      <c r="D18" s="133">
        <v>87.89</v>
      </c>
      <c r="E18" s="134">
        <v>15</v>
      </c>
    </row>
    <row r="19" spans="1:9" ht="15" customHeight="1" x14ac:dyDescent="0.2">
      <c r="A19" s="142" t="s">
        <v>70</v>
      </c>
      <c r="B19" s="133">
        <v>81.290000000000006</v>
      </c>
      <c r="C19" s="134">
        <v>29</v>
      </c>
      <c r="D19" s="133">
        <v>87.57</v>
      </c>
      <c r="E19" s="134">
        <v>25</v>
      </c>
    </row>
    <row r="20" spans="1:9" ht="15" customHeight="1" x14ac:dyDescent="0.2">
      <c r="A20" s="142" t="s">
        <v>71</v>
      </c>
      <c r="B20" s="133">
        <v>81.739999999999995</v>
      </c>
      <c r="C20" s="134">
        <v>15</v>
      </c>
      <c r="D20" s="133">
        <v>87.97</v>
      </c>
      <c r="E20" s="134">
        <v>10</v>
      </c>
      <c r="I20" s="100"/>
    </row>
    <row r="21" spans="1:9" ht="15" customHeight="1" x14ac:dyDescent="0.2">
      <c r="A21" s="142" t="s">
        <v>72</v>
      </c>
      <c r="B21" s="133">
        <v>82</v>
      </c>
      <c r="C21" s="134">
        <v>6</v>
      </c>
      <c r="D21" s="133">
        <v>88.11</v>
      </c>
      <c r="E21" s="134">
        <v>8</v>
      </c>
    </row>
    <row r="22" spans="1:9" ht="15" customHeight="1" x14ac:dyDescent="0.2">
      <c r="A22" s="142" t="s">
        <v>73</v>
      </c>
      <c r="B22" s="133">
        <v>81.98</v>
      </c>
      <c r="C22" s="134">
        <v>7</v>
      </c>
      <c r="D22" s="133">
        <v>87.84</v>
      </c>
      <c r="E22" s="134">
        <v>19</v>
      </c>
    </row>
    <row r="23" spans="1:9" ht="15" customHeight="1" x14ac:dyDescent="0.2">
      <c r="A23" s="142" t="s">
        <v>74</v>
      </c>
      <c r="B23" s="133">
        <v>81.709999999999994</v>
      </c>
      <c r="C23" s="134">
        <v>17</v>
      </c>
      <c r="D23" s="133">
        <v>87.94</v>
      </c>
      <c r="E23" s="134">
        <v>12</v>
      </c>
    </row>
    <row r="24" spans="1:9" ht="15" customHeight="1" x14ac:dyDescent="0.2">
      <c r="A24" s="142" t="s">
        <v>75</v>
      </c>
      <c r="B24" s="133">
        <v>82.68</v>
      </c>
      <c r="C24" s="134">
        <v>2</v>
      </c>
      <c r="D24" s="133">
        <v>88.23</v>
      </c>
      <c r="E24" s="134">
        <v>4</v>
      </c>
    </row>
    <row r="25" spans="1:9" ht="15" customHeight="1" x14ac:dyDescent="0.2">
      <c r="A25" s="142" t="s">
        <v>76</v>
      </c>
      <c r="B25" s="133">
        <v>81.900000000000006</v>
      </c>
      <c r="C25" s="134">
        <v>11</v>
      </c>
      <c r="D25" s="133">
        <v>87.51</v>
      </c>
      <c r="E25" s="134">
        <v>28</v>
      </c>
    </row>
    <row r="26" spans="1:9" ht="15" customHeight="1" x14ac:dyDescent="0.2">
      <c r="A26" s="142" t="s">
        <v>77</v>
      </c>
      <c r="B26" s="133">
        <v>81.59</v>
      </c>
      <c r="C26" s="134">
        <v>21</v>
      </c>
      <c r="D26" s="133">
        <v>87.48</v>
      </c>
      <c r="E26" s="134">
        <v>31</v>
      </c>
    </row>
    <row r="27" spans="1:9" ht="15" customHeight="1" x14ac:dyDescent="0.2">
      <c r="A27" s="142" t="s">
        <v>78</v>
      </c>
      <c r="B27" s="133">
        <v>81.77</v>
      </c>
      <c r="C27" s="134">
        <v>13</v>
      </c>
      <c r="D27" s="133">
        <v>87.52</v>
      </c>
      <c r="E27" s="134">
        <v>27</v>
      </c>
    </row>
    <row r="28" spans="1:9" ht="15" customHeight="1" x14ac:dyDescent="0.2">
      <c r="A28" s="142" t="s">
        <v>79</v>
      </c>
      <c r="B28" s="133">
        <v>81.680000000000007</v>
      </c>
      <c r="C28" s="134">
        <v>19</v>
      </c>
      <c r="D28" s="133">
        <v>87.59</v>
      </c>
      <c r="E28" s="134">
        <v>24</v>
      </c>
    </row>
    <row r="29" spans="1:9" ht="15" customHeight="1" x14ac:dyDescent="0.2">
      <c r="A29" s="142" t="s">
        <v>80</v>
      </c>
      <c r="B29" s="133">
        <v>82.73</v>
      </c>
      <c r="C29" s="134">
        <v>1</v>
      </c>
      <c r="D29" s="133">
        <v>88.26</v>
      </c>
      <c r="E29" s="134">
        <v>2</v>
      </c>
    </row>
    <row r="30" spans="1:9" ht="15" customHeight="1" x14ac:dyDescent="0.2">
      <c r="A30" s="142" t="s">
        <v>81</v>
      </c>
      <c r="B30" s="133">
        <v>82.24</v>
      </c>
      <c r="C30" s="134">
        <v>4</v>
      </c>
      <c r="D30" s="133">
        <v>88.25</v>
      </c>
      <c r="E30" s="134">
        <v>3</v>
      </c>
    </row>
    <row r="31" spans="1:9" ht="15" customHeight="1" x14ac:dyDescent="0.2">
      <c r="A31" s="142" t="s">
        <v>82</v>
      </c>
      <c r="B31" s="133">
        <v>80.81</v>
      </c>
      <c r="C31" s="134">
        <v>41</v>
      </c>
      <c r="D31" s="133">
        <v>87.37</v>
      </c>
      <c r="E31" s="134">
        <v>36</v>
      </c>
    </row>
    <row r="32" spans="1:9" ht="15" customHeight="1" x14ac:dyDescent="0.2">
      <c r="A32" s="142" t="s">
        <v>83</v>
      </c>
      <c r="B32" s="133">
        <v>81.72</v>
      </c>
      <c r="C32" s="134">
        <v>16</v>
      </c>
      <c r="D32" s="133">
        <v>87.9</v>
      </c>
      <c r="E32" s="134">
        <v>14</v>
      </c>
    </row>
    <row r="33" spans="1:5" ht="15" customHeight="1" x14ac:dyDescent="0.2">
      <c r="A33" s="142" t="s">
        <v>84</v>
      </c>
      <c r="B33" s="133">
        <v>82.4</v>
      </c>
      <c r="C33" s="134">
        <v>3</v>
      </c>
      <c r="D33" s="133">
        <v>87.95</v>
      </c>
      <c r="E33" s="134">
        <v>11</v>
      </c>
    </row>
    <row r="34" spans="1:5" ht="15" customHeight="1" x14ac:dyDescent="0.2">
      <c r="A34" s="142" t="s">
        <v>85</v>
      </c>
      <c r="B34" s="133">
        <v>81.03</v>
      </c>
      <c r="C34" s="134">
        <v>35</v>
      </c>
      <c r="D34" s="133">
        <v>87.36</v>
      </c>
      <c r="E34" s="134">
        <v>37</v>
      </c>
    </row>
    <row r="35" spans="1:5" ht="15" customHeight="1" x14ac:dyDescent="0.2">
      <c r="A35" s="142" t="s">
        <v>86</v>
      </c>
      <c r="B35" s="133">
        <v>81.34</v>
      </c>
      <c r="C35" s="134">
        <v>28</v>
      </c>
      <c r="D35" s="133">
        <v>87.91</v>
      </c>
      <c r="E35" s="134">
        <v>13</v>
      </c>
    </row>
    <row r="36" spans="1:5" ht="15" customHeight="1" x14ac:dyDescent="0.2">
      <c r="A36" s="142" t="s">
        <v>87</v>
      </c>
      <c r="B36" s="133">
        <v>81.63</v>
      </c>
      <c r="C36" s="134">
        <v>20</v>
      </c>
      <c r="D36" s="133">
        <v>88.21</v>
      </c>
      <c r="E36" s="134">
        <v>6</v>
      </c>
    </row>
    <row r="37" spans="1:5" ht="15" customHeight="1" x14ac:dyDescent="0.2">
      <c r="A37" s="142" t="s">
        <v>88</v>
      </c>
      <c r="B37" s="133">
        <v>81.900000000000006</v>
      </c>
      <c r="C37" s="134">
        <v>10</v>
      </c>
      <c r="D37" s="133">
        <v>88.29</v>
      </c>
      <c r="E37" s="134">
        <v>1</v>
      </c>
    </row>
    <row r="38" spans="1:5" ht="15" customHeight="1" x14ac:dyDescent="0.2">
      <c r="A38" s="142" t="s">
        <v>89</v>
      </c>
      <c r="B38" s="133">
        <v>81.95</v>
      </c>
      <c r="C38" s="134">
        <v>8</v>
      </c>
      <c r="D38" s="133">
        <v>88.16</v>
      </c>
      <c r="E38" s="134">
        <v>7</v>
      </c>
    </row>
    <row r="39" spans="1:5" ht="15" customHeight="1" x14ac:dyDescent="0.2">
      <c r="A39" s="142" t="s">
        <v>90</v>
      </c>
      <c r="B39" s="133">
        <v>81.12</v>
      </c>
      <c r="C39" s="134">
        <v>34</v>
      </c>
      <c r="D39" s="133">
        <v>87.43</v>
      </c>
      <c r="E39" s="134">
        <v>32</v>
      </c>
    </row>
    <row r="40" spans="1:5" ht="15" customHeight="1" x14ac:dyDescent="0.2">
      <c r="A40" s="142" t="s">
        <v>91</v>
      </c>
      <c r="B40" s="133">
        <v>81.27</v>
      </c>
      <c r="C40" s="134">
        <v>30</v>
      </c>
      <c r="D40" s="133">
        <v>87.42</v>
      </c>
      <c r="E40" s="134">
        <v>33</v>
      </c>
    </row>
    <row r="41" spans="1:5" ht="15" customHeight="1" thickBot="1" x14ac:dyDescent="0.25">
      <c r="A41" s="143" t="s">
        <v>92</v>
      </c>
      <c r="B41" s="136">
        <v>81.56</v>
      </c>
      <c r="C41" s="137">
        <v>22</v>
      </c>
      <c r="D41" s="136">
        <v>87.64</v>
      </c>
      <c r="E41" s="137">
        <v>22</v>
      </c>
    </row>
    <row r="42" spans="1:5" ht="15" customHeight="1" thickBot="1" x14ac:dyDescent="0.25">
      <c r="A42" s="144" t="s">
        <v>49</v>
      </c>
      <c r="B42" s="138">
        <v>81.13</v>
      </c>
      <c r="C42" s="139">
        <v>32</v>
      </c>
      <c r="D42" s="138">
        <v>87.34</v>
      </c>
      <c r="E42" s="140">
        <v>38</v>
      </c>
    </row>
    <row r="43" spans="1:5" ht="15" customHeight="1" x14ac:dyDescent="0.2">
      <c r="A43" s="145" t="s">
        <v>93</v>
      </c>
      <c r="B43" s="141">
        <v>80.790000000000006</v>
      </c>
      <c r="C43" s="135">
        <v>42</v>
      </c>
      <c r="D43" s="141">
        <v>87.84</v>
      </c>
      <c r="E43" s="135">
        <v>18</v>
      </c>
    </row>
    <row r="44" spans="1:5" ht="15" customHeight="1" x14ac:dyDescent="0.2">
      <c r="A44" s="142" t="s">
        <v>94</v>
      </c>
      <c r="B44" s="133">
        <v>81.38</v>
      </c>
      <c r="C44" s="134">
        <v>27</v>
      </c>
      <c r="D44" s="133">
        <v>87.7</v>
      </c>
      <c r="E44" s="134">
        <v>21</v>
      </c>
    </row>
    <row r="45" spans="1:5" ht="15" customHeight="1" x14ac:dyDescent="0.2">
      <c r="A45" s="142" t="s">
        <v>95</v>
      </c>
      <c r="B45" s="133">
        <v>81.41</v>
      </c>
      <c r="C45" s="134">
        <v>25</v>
      </c>
      <c r="D45" s="133">
        <v>87.78</v>
      </c>
      <c r="E45" s="134">
        <v>20</v>
      </c>
    </row>
    <row r="46" spans="1:5" ht="15" customHeight="1" x14ac:dyDescent="0.2">
      <c r="A46" s="142" t="s">
        <v>96</v>
      </c>
      <c r="B46" s="133">
        <v>81.010000000000005</v>
      </c>
      <c r="C46" s="134">
        <v>36</v>
      </c>
      <c r="D46" s="133">
        <v>87.41</v>
      </c>
      <c r="E46" s="134">
        <v>34</v>
      </c>
    </row>
    <row r="47" spans="1:5" ht="15" customHeight="1" x14ac:dyDescent="0.2">
      <c r="A47" s="142" t="s">
        <v>97</v>
      </c>
      <c r="B47" s="133">
        <v>81.91</v>
      </c>
      <c r="C47" s="134">
        <v>9</v>
      </c>
      <c r="D47" s="133">
        <v>88.22</v>
      </c>
      <c r="E47" s="134">
        <v>5</v>
      </c>
    </row>
    <row r="48" spans="1:5" ht="15" customHeight="1" x14ac:dyDescent="0.2">
      <c r="A48" s="142" t="s">
        <v>98</v>
      </c>
      <c r="B48" s="133">
        <v>81.88</v>
      </c>
      <c r="C48" s="134">
        <v>12</v>
      </c>
      <c r="D48" s="133">
        <v>87.99</v>
      </c>
      <c r="E48" s="134">
        <v>9</v>
      </c>
    </row>
    <row r="49" spans="1:5" ht="15" customHeight="1" x14ac:dyDescent="0.2">
      <c r="A49" s="142" t="s">
        <v>99</v>
      </c>
      <c r="B49" s="133">
        <v>81.150000000000006</v>
      </c>
      <c r="C49" s="134">
        <v>31</v>
      </c>
      <c r="D49" s="133">
        <v>87.6</v>
      </c>
      <c r="E49" s="134">
        <v>23</v>
      </c>
    </row>
    <row r="50" spans="1:5" ht="15" customHeight="1" x14ac:dyDescent="0.2">
      <c r="A50" s="142" t="s">
        <v>100</v>
      </c>
      <c r="B50" s="133">
        <v>80.95</v>
      </c>
      <c r="C50" s="134">
        <v>38</v>
      </c>
      <c r="D50" s="133">
        <v>87.53</v>
      </c>
      <c r="E50" s="134">
        <v>26</v>
      </c>
    </row>
    <row r="51" spans="1:5" ht="15" customHeight="1" x14ac:dyDescent="0.2">
      <c r="A51" s="142" t="s">
        <v>101</v>
      </c>
      <c r="B51" s="133">
        <v>80.73</v>
      </c>
      <c r="C51" s="134">
        <v>43</v>
      </c>
      <c r="D51" s="133">
        <v>87.88</v>
      </c>
      <c r="E51" s="134">
        <v>16</v>
      </c>
    </row>
    <row r="52" spans="1:5" ht="15" customHeight="1" x14ac:dyDescent="0.2">
      <c r="A52" s="142" t="s">
        <v>50</v>
      </c>
      <c r="B52" s="133">
        <v>81.489999999999995</v>
      </c>
      <c r="C52" s="134"/>
      <c r="D52" s="133">
        <v>87.6</v>
      </c>
      <c r="E52" s="134"/>
    </row>
    <row r="53" spans="1:5" ht="5.25" customHeight="1" x14ac:dyDescent="0.2">
      <c r="A53" s="101"/>
      <c r="B53" s="102"/>
      <c r="C53" s="103"/>
      <c r="D53" s="102"/>
      <c r="E53" s="103"/>
    </row>
    <row r="54" spans="1:5" ht="32.25" customHeight="1" x14ac:dyDescent="0.2">
      <c r="A54" s="316" t="s">
        <v>384</v>
      </c>
      <c r="B54" s="316"/>
      <c r="C54" s="316"/>
      <c r="D54" s="316"/>
      <c r="E54" s="316"/>
    </row>
  </sheetData>
  <sheetProtection selectLockedCells="1"/>
  <autoFilter ref="A4:E52" xr:uid="{00000000-0009-0000-0000-00000E000000}"/>
  <mergeCells count="2">
    <mergeCell ref="A1:E1"/>
    <mergeCell ref="A54:E54"/>
  </mergeCells>
  <phoneticPr fontId="2"/>
  <printOptions horizontalCentered="1"/>
  <pageMargins left="0.6692913385826772" right="0.6692913385826772" top="0.74803149606299213" bottom="0.74803149606299213" header="0.31496062992125984" footer="0.31496062992125984"/>
  <pageSetup paperSize="9" scale="95" orientation="portrait" blackAndWhite="1" r:id="rId1"/>
  <headerFooter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26"/>
  <sheetViews>
    <sheetView view="pageBreakPreview" zoomScaleNormal="100" zoomScaleSheetLayoutView="100" workbookViewId="0"/>
  </sheetViews>
  <sheetFormatPr defaultColWidth="9" defaultRowHeight="13" x14ac:dyDescent="0.2"/>
  <cols>
    <col min="1" max="1" width="12.6328125" style="227" customWidth="1"/>
    <col min="2" max="2" width="22.36328125" style="227" customWidth="1"/>
    <col min="3" max="4" width="22.36328125" style="227" bestFit="1" customWidth="1"/>
    <col min="5" max="16384" width="9" style="227"/>
  </cols>
  <sheetData>
    <row r="1" spans="1:4" x14ac:dyDescent="0.2">
      <c r="A1" s="320" t="s">
        <v>385</v>
      </c>
      <c r="B1" s="320"/>
      <c r="C1" s="320"/>
      <c r="D1" s="320"/>
    </row>
    <row r="2" spans="1:4" x14ac:dyDescent="0.2">
      <c r="A2" s="321"/>
      <c r="B2" s="321"/>
      <c r="C2" s="321"/>
      <c r="D2" s="321"/>
    </row>
    <row r="3" spans="1:4" ht="26" x14ac:dyDescent="0.2">
      <c r="A3" s="235"/>
      <c r="B3" s="228" t="s">
        <v>437</v>
      </c>
      <c r="C3" s="228" t="s">
        <v>438</v>
      </c>
      <c r="D3" s="246" t="s">
        <v>436</v>
      </c>
    </row>
    <row r="4" spans="1:4" ht="30" customHeight="1" x14ac:dyDescent="0.2">
      <c r="A4" s="228" t="s">
        <v>386</v>
      </c>
      <c r="B4" s="229">
        <v>145779</v>
      </c>
      <c r="C4" s="229">
        <v>52958</v>
      </c>
      <c r="D4" s="247">
        <f>C4/B4</f>
        <v>0.36327591765617817</v>
      </c>
    </row>
    <row r="5" spans="1:4" ht="30" customHeight="1" x14ac:dyDescent="0.2">
      <c r="A5" s="228" t="s">
        <v>387</v>
      </c>
      <c r="B5" s="229">
        <v>52833</v>
      </c>
      <c r="C5" s="229">
        <v>17319</v>
      </c>
      <c r="D5" s="247">
        <f t="shared" ref="D5:D24" si="0">C5/B5</f>
        <v>0.32780648458349892</v>
      </c>
    </row>
    <row r="6" spans="1:4" ht="30" customHeight="1" x14ac:dyDescent="0.2">
      <c r="A6" s="228" t="s">
        <v>388</v>
      </c>
      <c r="B6" s="229">
        <v>27399</v>
      </c>
      <c r="C6" s="229">
        <v>8768</v>
      </c>
      <c r="D6" s="247">
        <f t="shared" si="0"/>
        <v>0.3200116792583671</v>
      </c>
    </row>
    <row r="7" spans="1:4" ht="30" customHeight="1" x14ac:dyDescent="0.2">
      <c r="A7" s="228" t="s">
        <v>389</v>
      </c>
      <c r="B7" s="229">
        <v>12452</v>
      </c>
      <c r="C7" s="229">
        <v>3774</v>
      </c>
      <c r="D7" s="247">
        <f t="shared" si="0"/>
        <v>0.3030838419530999</v>
      </c>
    </row>
    <row r="8" spans="1:4" ht="30" customHeight="1" x14ac:dyDescent="0.2">
      <c r="A8" s="228" t="s">
        <v>390</v>
      </c>
      <c r="B8" s="229">
        <v>36753</v>
      </c>
      <c r="C8" s="229">
        <v>12445</v>
      </c>
      <c r="D8" s="247">
        <f t="shared" si="0"/>
        <v>0.33861181400157808</v>
      </c>
    </row>
    <row r="9" spans="1:4" ht="30" customHeight="1" x14ac:dyDescent="0.2">
      <c r="A9" s="228" t="s">
        <v>391</v>
      </c>
      <c r="B9" s="229">
        <v>34471</v>
      </c>
      <c r="C9" s="229">
        <v>8051</v>
      </c>
      <c r="D9" s="247">
        <f t="shared" si="0"/>
        <v>0.23355864349743263</v>
      </c>
    </row>
    <row r="10" spans="1:4" ht="30" customHeight="1" x14ac:dyDescent="0.2">
      <c r="A10" s="228" t="s">
        <v>392</v>
      </c>
      <c r="B10" s="229">
        <v>14976</v>
      </c>
      <c r="C10" s="229">
        <v>4034</v>
      </c>
      <c r="D10" s="247">
        <f t="shared" si="0"/>
        <v>0.26936431623931623</v>
      </c>
    </row>
    <row r="11" spans="1:4" ht="30" customHeight="1" x14ac:dyDescent="0.2">
      <c r="A11" s="228" t="s">
        <v>393</v>
      </c>
      <c r="B11" s="229">
        <v>12419</v>
      </c>
      <c r="C11" s="229">
        <v>3425</v>
      </c>
      <c r="D11" s="247">
        <f t="shared" si="0"/>
        <v>0.27578710041066107</v>
      </c>
    </row>
    <row r="12" spans="1:4" ht="30" customHeight="1" x14ac:dyDescent="0.2">
      <c r="A12" s="228" t="s">
        <v>394</v>
      </c>
      <c r="B12" s="229">
        <v>27717</v>
      </c>
      <c r="C12" s="229">
        <v>5358</v>
      </c>
      <c r="D12" s="247">
        <f t="shared" si="0"/>
        <v>0.19331096439008549</v>
      </c>
    </row>
    <row r="13" spans="1:4" ht="30" customHeight="1" x14ac:dyDescent="0.2">
      <c r="A13" s="228" t="s">
        <v>395</v>
      </c>
      <c r="B13" s="229">
        <v>14855</v>
      </c>
      <c r="C13" s="229">
        <v>4477</v>
      </c>
      <c r="D13" s="247">
        <f t="shared" si="0"/>
        <v>0.30138000673174015</v>
      </c>
    </row>
    <row r="14" spans="1:4" ht="30" customHeight="1" x14ac:dyDescent="0.2">
      <c r="A14" s="228" t="s">
        <v>396</v>
      </c>
      <c r="B14" s="229">
        <v>10594</v>
      </c>
      <c r="C14" s="229">
        <v>2000</v>
      </c>
      <c r="D14" s="247">
        <f t="shared" si="0"/>
        <v>0.18878610534264678</v>
      </c>
    </row>
    <row r="15" spans="1:4" ht="30" customHeight="1" x14ac:dyDescent="0.2">
      <c r="A15" s="228" t="s">
        <v>397</v>
      </c>
      <c r="B15" s="229">
        <v>2834</v>
      </c>
      <c r="C15" s="229">
        <v>926</v>
      </c>
      <c r="D15" s="247">
        <f t="shared" si="0"/>
        <v>0.3267466478475653</v>
      </c>
    </row>
    <row r="16" spans="1:4" ht="30" customHeight="1" x14ac:dyDescent="0.2">
      <c r="A16" s="228" t="s">
        <v>398</v>
      </c>
      <c r="B16" s="229">
        <v>3470</v>
      </c>
      <c r="C16" s="229">
        <v>1405</v>
      </c>
      <c r="D16" s="247">
        <f t="shared" si="0"/>
        <v>0.40489913544668588</v>
      </c>
    </row>
    <row r="17" spans="1:4" ht="30" customHeight="1" x14ac:dyDescent="0.2">
      <c r="A17" s="228" t="s">
        <v>399</v>
      </c>
      <c r="B17" s="229">
        <v>9643</v>
      </c>
      <c r="C17" s="229">
        <v>2741</v>
      </c>
      <c r="D17" s="247">
        <f t="shared" si="0"/>
        <v>0.2842476407756922</v>
      </c>
    </row>
    <row r="18" spans="1:4" ht="30" customHeight="1" x14ac:dyDescent="0.2">
      <c r="A18" s="228" t="s">
        <v>400</v>
      </c>
      <c r="B18" s="229">
        <v>7089</v>
      </c>
      <c r="C18" s="229">
        <v>2079</v>
      </c>
      <c r="D18" s="247">
        <f t="shared" si="0"/>
        <v>0.29327126534066866</v>
      </c>
    </row>
    <row r="19" spans="1:4" ht="30" customHeight="1" x14ac:dyDescent="0.2">
      <c r="A19" s="228" t="s">
        <v>401</v>
      </c>
      <c r="B19" s="229">
        <v>6166</v>
      </c>
      <c r="C19" s="229">
        <v>1615</v>
      </c>
      <c r="D19" s="247">
        <f t="shared" si="0"/>
        <v>0.26192020759000972</v>
      </c>
    </row>
    <row r="20" spans="1:4" ht="30" customHeight="1" x14ac:dyDescent="0.2">
      <c r="A20" s="228" t="s">
        <v>402</v>
      </c>
      <c r="B20" s="229">
        <v>3824</v>
      </c>
      <c r="C20" s="229">
        <v>1234</v>
      </c>
      <c r="D20" s="247">
        <f t="shared" si="0"/>
        <v>0.32269874476987448</v>
      </c>
    </row>
    <row r="21" spans="1:4" ht="30" customHeight="1" x14ac:dyDescent="0.2">
      <c r="A21" s="228" t="s">
        <v>403</v>
      </c>
      <c r="B21" s="229">
        <v>1644</v>
      </c>
      <c r="C21" s="229">
        <v>507</v>
      </c>
      <c r="D21" s="247">
        <f t="shared" si="0"/>
        <v>0.30839416058394159</v>
      </c>
    </row>
    <row r="22" spans="1:4" ht="30" customHeight="1" x14ac:dyDescent="0.2">
      <c r="A22" s="228" t="s">
        <v>404</v>
      </c>
      <c r="B22" s="229">
        <v>4220</v>
      </c>
      <c r="C22" s="229">
        <v>1565</v>
      </c>
      <c r="D22" s="247">
        <f t="shared" si="0"/>
        <v>0.37085308056872041</v>
      </c>
    </row>
    <row r="23" spans="1:4" ht="30" customHeight="1" thickBot="1" x14ac:dyDescent="0.25">
      <c r="A23" s="230" t="s">
        <v>405</v>
      </c>
      <c r="B23" s="231">
        <v>8764</v>
      </c>
      <c r="C23" s="231">
        <v>2672</v>
      </c>
      <c r="D23" s="247">
        <f t="shared" si="0"/>
        <v>0.30488361478776815</v>
      </c>
    </row>
    <row r="24" spans="1:4" ht="30" customHeight="1" thickBot="1" x14ac:dyDescent="0.25">
      <c r="A24" s="232" t="s">
        <v>406</v>
      </c>
      <c r="B24" s="233">
        <f>SUM(B4:B23)</f>
        <v>437902</v>
      </c>
      <c r="C24" s="233">
        <f t="shared" ref="C24" si="1">SUM(C4:C23)</f>
        <v>137353</v>
      </c>
      <c r="D24" s="248">
        <f t="shared" si="0"/>
        <v>0.31366150417216637</v>
      </c>
    </row>
    <row r="25" spans="1:4" x14ac:dyDescent="0.2">
      <c r="A25" s="317" t="s">
        <v>453</v>
      </c>
      <c r="B25" s="318"/>
      <c r="C25" s="318"/>
      <c r="D25" s="318"/>
    </row>
    <row r="26" spans="1:4" ht="30.5" customHeight="1" x14ac:dyDescent="0.2">
      <c r="A26" s="319"/>
      <c r="B26" s="319"/>
      <c r="C26" s="319"/>
      <c r="D26" s="319"/>
    </row>
  </sheetData>
  <mergeCells count="2">
    <mergeCell ref="A25:D26"/>
    <mergeCell ref="A1:D2"/>
  </mergeCells>
  <phoneticPr fontId="2"/>
  <pageMargins left="1.0236220472440944" right="0.6692913385826772" top="0.74803149606299213" bottom="0.74803149606299213" header="0.31496062992125984" footer="0.31496062992125984"/>
  <pageSetup paperSize="9" orientation="portrait" r:id="rId1"/>
  <headerFooter>
    <oddFooter>&amp;C&amp;A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C1:L64"/>
  <sheetViews>
    <sheetView view="pageBreakPreview" topLeftCell="A25" zoomScale="95" zoomScaleNormal="100" zoomScaleSheetLayoutView="95" workbookViewId="0"/>
  </sheetViews>
  <sheetFormatPr defaultRowHeight="13" x14ac:dyDescent="0.2"/>
  <cols>
    <col min="1" max="1" width="6" customWidth="1"/>
    <col min="13" max="13" width="4.453125" customWidth="1"/>
  </cols>
  <sheetData>
    <row r="1" spans="3:10" ht="43.5" customHeight="1" x14ac:dyDescent="0.2"/>
    <row r="6" spans="3:10" x14ac:dyDescent="0.2">
      <c r="C6" s="9"/>
      <c r="D6" s="9"/>
      <c r="E6" s="9"/>
      <c r="F6" s="9"/>
      <c r="G6" s="9"/>
      <c r="H6" s="9"/>
      <c r="I6" s="9"/>
      <c r="J6" s="9"/>
    </row>
    <row r="7" spans="3:10" x14ac:dyDescent="0.2">
      <c r="C7" s="9"/>
      <c r="D7" s="9"/>
      <c r="E7" s="9"/>
      <c r="F7" s="9"/>
      <c r="G7" s="9"/>
      <c r="H7" s="9"/>
      <c r="I7" s="9"/>
      <c r="J7" s="9"/>
    </row>
    <row r="8" spans="3:10" x14ac:dyDescent="0.2">
      <c r="C8" s="9"/>
      <c r="D8" s="9"/>
      <c r="E8" s="9"/>
      <c r="F8" s="9"/>
      <c r="G8" s="9"/>
      <c r="H8" s="9"/>
      <c r="I8" s="9"/>
      <c r="J8" s="9"/>
    </row>
    <row r="9" spans="3:10" x14ac:dyDescent="0.2">
      <c r="C9" s="9"/>
      <c r="D9" s="9"/>
      <c r="E9" s="9"/>
      <c r="F9" s="9"/>
      <c r="G9" s="9"/>
      <c r="H9" s="9"/>
      <c r="I9" s="9"/>
      <c r="J9" s="9"/>
    </row>
    <row r="10" spans="3:10" x14ac:dyDescent="0.2">
      <c r="C10" s="9"/>
      <c r="D10" s="9"/>
      <c r="E10" s="9"/>
      <c r="F10" s="9"/>
      <c r="G10" s="9"/>
      <c r="H10" s="9"/>
      <c r="I10" s="9"/>
      <c r="J10" s="9"/>
    </row>
    <row r="11" spans="3:10" x14ac:dyDescent="0.2">
      <c r="C11" s="9"/>
      <c r="D11" s="9"/>
      <c r="E11" s="9"/>
      <c r="F11" s="9"/>
      <c r="G11" s="9"/>
      <c r="H11" s="9"/>
      <c r="I11" s="9"/>
      <c r="J11" s="9"/>
    </row>
    <row r="12" spans="3:10" x14ac:dyDescent="0.2">
      <c r="C12" s="9"/>
      <c r="D12" s="9"/>
      <c r="E12" s="9"/>
      <c r="F12" s="9"/>
      <c r="G12" s="9"/>
      <c r="H12" s="9"/>
      <c r="I12" s="9"/>
      <c r="J12" s="9"/>
    </row>
    <row r="13" spans="3:10" x14ac:dyDescent="0.2">
      <c r="C13" s="9"/>
      <c r="D13" s="9"/>
      <c r="E13" s="9"/>
      <c r="F13" s="9"/>
      <c r="G13" s="9"/>
      <c r="H13" s="9"/>
      <c r="I13" s="9"/>
      <c r="J13" s="9"/>
    </row>
    <row r="14" spans="3:10" x14ac:dyDescent="0.2">
      <c r="C14" s="9"/>
      <c r="D14" s="9"/>
      <c r="E14" s="9"/>
      <c r="F14" s="9"/>
      <c r="G14" s="9"/>
      <c r="H14" s="9"/>
      <c r="I14" s="9"/>
      <c r="J14" s="9"/>
    </row>
    <row r="15" spans="3:10" x14ac:dyDescent="0.2">
      <c r="C15" s="9"/>
      <c r="D15" s="9"/>
      <c r="E15" s="9"/>
      <c r="F15" s="9"/>
      <c r="G15" s="9"/>
      <c r="H15" s="9"/>
      <c r="I15" s="9"/>
      <c r="J15" s="9"/>
    </row>
    <row r="16" spans="3:10" x14ac:dyDescent="0.2">
      <c r="C16" s="9"/>
      <c r="D16" s="9"/>
      <c r="E16" s="9"/>
      <c r="F16" s="9"/>
      <c r="G16" s="9"/>
      <c r="H16" s="9"/>
      <c r="I16" s="9"/>
      <c r="J16" s="9"/>
    </row>
    <row r="17" spans="3:12" x14ac:dyDescent="0.2">
      <c r="C17" s="9"/>
      <c r="D17" s="9"/>
      <c r="E17" s="9"/>
      <c r="F17" s="9"/>
      <c r="G17" s="9"/>
      <c r="H17" s="9"/>
      <c r="I17" s="9"/>
      <c r="J17" s="9"/>
    </row>
    <row r="18" spans="3:12" x14ac:dyDescent="0.2">
      <c r="C18" s="9"/>
      <c r="D18" s="9"/>
      <c r="E18" s="9"/>
      <c r="F18" s="9"/>
      <c r="G18" s="9"/>
      <c r="H18" s="9"/>
      <c r="I18" s="9"/>
      <c r="J18" s="9"/>
    </row>
    <row r="19" spans="3:12" x14ac:dyDescent="0.2">
      <c r="C19" s="9"/>
      <c r="D19" s="9"/>
      <c r="E19" s="9"/>
      <c r="F19" s="9"/>
      <c r="G19" s="9"/>
      <c r="H19" s="9"/>
      <c r="I19" s="9"/>
      <c r="J19" s="9"/>
    </row>
    <row r="20" spans="3:12" x14ac:dyDescent="0.2">
      <c r="C20" s="9"/>
      <c r="D20" s="9"/>
      <c r="E20" s="9"/>
      <c r="F20" s="9"/>
      <c r="G20" s="9"/>
      <c r="H20" s="9"/>
      <c r="I20" s="9"/>
      <c r="J20" s="9"/>
    </row>
    <row r="21" spans="3:12" x14ac:dyDescent="0.2">
      <c r="C21" s="9"/>
      <c r="D21" s="9"/>
      <c r="E21" s="9"/>
      <c r="F21" s="9"/>
      <c r="G21" s="9"/>
      <c r="H21" s="9"/>
      <c r="I21" s="9"/>
      <c r="J21" s="9"/>
    </row>
    <row r="22" spans="3:12" x14ac:dyDescent="0.2">
      <c r="C22" s="9"/>
      <c r="D22" s="9"/>
      <c r="E22" s="9"/>
      <c r="F22" s="9"/>
      <c r="G22" s="9"/>
      <c r="H22" s="9"/>
      <c r="I22" s="9"/>
      <c r="J22" s="9"/>
    </row>
    <row r="23" spans="3:12" x14ac:dyDescent="0.2">
      <c r="C23" s="9"/>
      <c r="D23" s="9"/>
      <c r="E23" s="9"/>
      <c r="F23" s="9"/>
      <c r="G23" s="9"/>
      <c r="H23" s="9"/>
      <c r="I23" s="9"/>
      <c r="J23" s="9"/>
    </row>
    <row r="24" spans="3:12" x14ac:dyDescent="0.2">
      <c r="C24" s="9"/>
      <c r="D24" s="9"/>
      <c r="E24" s="9"/>
      <c r="F24" s="9"/>
      <c r="G24" s="9"/>
      <c r="H24" s="9"/>
      <c r="I24" s="9"/>
      <c r="J24" s="9"/>
    </row>
    <row r="25" spans="3:12" x14ac:dyDescent="0.2">
      <c r="C25" s="9"/>
      <c r="D25" s="9"/>
      <c r="E25" s="9"/>
      <c r="F25" s="9"/>
      <c r="G25" s="9"/>
      <c r="H25" s="9"/>
      <c r="I25" s="9"/>
      <c r="J25" s="9"/>
    </row>
    <row r="26" spans="3:12" x14ac:dyDescent="0.2">
      <c r="C26" s="9"/>
      <c r="D26" s="9"/>
      <c r="E26" s="9"/>
      <c r="F26" s="9"/>
      <c r="G26" s="9"/>
      <c r="H26" s="9"/>
      <c r="I26" s="9"/>
      <c r="J26" s="9"/>
    </row>
    <row r="27" spans="3:12" x14ac:dyDescent="0.2">
      <c r="C27" s="9"/>
      <c r="D27" s="9"/>
      <c r="E27" s="9"/>
      <c r="F27" s="9"/>
      <c r="G27" s="9"/>
      <c r="H27" s="9"/>
      <c r="I27" s="9"/>
      <c r="J27" s="9"/>
    </row>
    <row r="32" spans="3:12" ht="27" customHeight="1" x14ac:dyDescent="0.2">
      <c r="H32" s="323"/>
      <c r="I32" s="323"/>
      <c r="J32" s="323"/>
      <c r="K32" s="323"/>
      <c r="L32" s="323"/>
    </row>
    <row r="63" spans="8:12" ht="24" customHeight="1" x14ac:dyDescent="0.2">
      <c r="H63" s="322" t="s">
        <v>454</v>
      </c>
      <c r="I63" s="322"/>
      <c r="J63" s="322"/>
      <c r="K63" s="322"/>
      <c r="L63" s="322"/>
    </row>
    <row r="64" spans="8:12" ht="43.5" customHeight="1" x14ac:dyDescent="0.2"/>
  </sheetData>
  <mergeCells count="2">
    <mergeCell ref="H63:L63"/>
    <mergeCell ref="H32:L32"/>
  </mergeCells>
  <phoneticPr fontId="2"/>
  <pageMargins left="0.6692913385826772" right="0.6692913385826772" top="0.74803149606299213" bottom="0.74803149606299213" header="0.31496062992125984" footer="0.31496062992125984"/>
  <pageSetup paperSize="9" scale="82" orientation="portrait" r:id="rId1"/>
  <headerFooter>
    <oddFooter>&amp;C&amp;14&amp;A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4:J30"/>
  <sheetViews>
    <sheetView view="pageBreakPreview" topLeftCell="A13" zoomScale="140" zoomScaleNormal="100" zoomScaleSheetLayoutView="140" workbookViewId="0"/>
  </sheetViews>
  <sheetFormatPr defaultRowHeight="13" x14ac:dyDescent="0.2"/>
  <cols>
    <col min="6" max="7" width="9" customWidth="1"/>
    <col min="8" max="8" width="5.08984375" customWidth="1"/>
    <col min="9" max="9" width="5.08984375" style="22" customWidth="1"/>
    <col min="10" max="10" width="5.08984375" customWidth="1"/>
  </cols>
  <sheetData>
    <row r="4" spans="1:10" s="7" customFormat="1" ht="14" x14ac:dyDescent="0.2">
      <c r="A4" s="7" t="s">
        <v>154</v>
      </c>
      <c r="I4" s="56"/>
    </row>
    <row r="5" spans="1:10" s="7" customFormat="1" ht="14" x14ac:dyDescent="0.2">
      <c r="I5" s="56"/>
    </row>
    <row r="6" spans="1:10" s="7" customFormat="1" ht="14" x14ac:dyDescent="0.2">
      <c r="C6" s="104"/>
      <c r="D6" s="104"/>
      <c r="E6" s="104"/>
      <c r="F6" s="104"/>
      <c r="G6" s="104"/>
      <c r="H6" s="104"/>
      <c r="I6" s="182"/>
      <c r="J6" s="104"/>
    </row>
    <row r="7" spans="1:10" s="7" customFormat="1" ht="22.5" customHeight="1" x14ac:dyDescent="0.2">
      <c r="A7" s="7" t="s">
        <v>155</v>
      </c>
      <c r="C7" s="104"/>
      <c r="D7" s="104"/>
      <c r="E7" s="104"/>
      <c r="F7" s="104"/>
      <c r="G7" s="104"/>
      <c r="H7" s="104"/>
      <c r="I7" s="182"/>
      <c r="J7" s="104"/>
    </row>
    <row r="8" spans="1:10" s="7" customFormat="1" ht="22.5" customHeight="1" x14ac:dyDescent="0.2">
      <c r="A8" s="7" t="s">
        <v>439</v>
      </c>
      <c r="C8" s="104"/>
      <c r="D8" s="104"/>
      <c r="E8" s="104"/>
      <c r="F8" s="104"/>
      <c r="G8" s="104"/>
      <c r="H8" s="104"/>
      <c r="I8" s="182">
        <v>1</v>
      </c>
      <c r="J8" s="104"/>
    </row>
    <row r="9" spans="1:10" s="7" customFormat="1" ht="22.5" customHeight="1" x14ac:dyDescent="0.2">
      <c r="A9" s="7" t="s">
        <v>440</v>
      </c>
      <c r="C9" s="104"/>
      <c r="D9" s="104"/>
      <c r="E9" s="104"/>
      <c r="F9" s="104"/>
      <c r="G9" s="104"/>
      <c r="H9" s="104"/>
      <c r="I9" s="182">
        <v>2</v>
      </c>
      <c r="J9" s="104"/>
    </row>
    <row r="10" spans="1:10" s="7" customFormat="1" ht="22.5" customHeight="1" x14ac:dyDescent="0.2">
      <c r="A10" s="7" t="s">
        <v>160</v>
      </c>
      <c r="C10" s="104"/>
      <c r="D10" s="104"/>
      <c r="E10" s="104"/>
      <c r="F10" s="104"/>
      <c r="G10" s="104"/>
      <c r="H10" s="104"/>
      <c r="I10" s="182">
        <v>3</v>
      </c>
      <c r="J10" s="104"/>
    </row>
    <row r="11" spans="1:10" s="7" customFormat="1" ht="22.5" customHeight="1" x14ac:dyDescent="0.2">
      <c r="A11" s="7" t="s">
        <v>161</v>
      </c>
      <c r="C11" s="104"/>
      <c r="D11" s="104"/>
      <c r="E11" s="104"/>
      <c r="F11" s="104"/>
      <c r="G11" s="104"/>
      <c r="H11" s="104"/>
      <c r="I11" s="182" t="s">
        <v>158</v>
      </c>
      <c r="J11" s="104"/>
    </row>
    <row r="12" spans="1:10" s="7" customFormat="1" ht="22.5" customHeight="1" x14ac:dyDescent="0.2">
      <c r="A12" s="7" t="s">
        <v>162</v>
      </c>
      <c r="C12" s="104"/>
      <c r="D12" s="104"/>
      <c r="E12" s="104"/>
      <c r="F12" s="104"/>
      <c r="G12" s="104"/>
      <c r="H12" s="104"/>
      <c r="I12" s="182" t="s">
        <v>159</v>
      </c>
      <c r="J12" s="104"/>
    </row>
    <row r="13" spans="1:10" s="7" customFormat="1" ht="22.5" customHeight="1" x14ac:dyDescent="0.2">
      <c r="A13" s="7" t="s">
        <v>163</v>
      </c>
      <c r="C13" s="104"/>
      <c r="D13" s="104"/>
      <c r="E13" s="104"/>
      <c r="F13" s="104"/>
      <c r="G13" s="104"/>
      <c r="H13" s="104"/>
      <c r="I13" s="182">
        <v>8</v>
      </c>
      <c r="J13" s="104"/>
    </row>
    <row r="14" spans="1:10" s="7" customFormat="1" ht="22.5" customHeight="1" x14ac:dyDescent="0.2">
      <c r="C14" s="104"/>
      <c r="D14" s="104"/>
      <c r="E14" s="104"/>
      <c r="F14" s="104"/>
      <c r="G14" s="104"/>
      <c r="H14" s="104"/>
      <c r="I14" s="182"/>
      <c r="J14" s="104"/>
    </row>
    <row r="15" spans="1:10" s="7" customFormat="1" ht="22.5" customHeight="1" x14ac:dyDescent="0.2">
      <c r="A15" s="7" t="s">
        <v>156</v>
      </c>
      <c r="C15" s="104"/>
      <c r="D15" s="104"/>
      <c r="E15" s="104"/>
      <c r="F15" s="104"/>
      <c r="G15" s="104"/>
      <c r="H15" s="104"/>
      <c r="I15" s="182"/>
      <c r="J15" s="104"/>
    </row>
    <row r="16" spans="1:10" s="7" customFormat="1" ht="22.5" customHeight="1" x14ac:dyDescent="0.2">
      <c r="A16" s="7" t="s">
        <v>209</v>
      </c>
      <c r="C16" s="104"/>
      <c r="D16" s="104"/>
      <c r="E16" s="104"/>
      <c r="F16" s="104"/>
      <c r="G16" s="104"/>
      <c r="H16" s="104"/>
      <c r="I16" s="182">
        <v>9</v>
      </c>
      <c r="J16" s="104"/>
    </row>
    <row r="17" spans="1:10" s="7" customFormat="1" ht="22.5" customHeight="1" x14ac:dyDescent="0.2">
      <c r="A17" s="7" t="s">
        <v>164</v>
      </c>
      <c r="C17" s="104"/>
      <c r="D17" s="104"/>
      <c r="E17" s="104"/>
      <c r="F17" s="104"/>
      <c r="G17" s="104"/>
      <c r="H17" s="104"/>
      <c r="I17" s="182">
        <v>10</v>
      </c>
      <c r="J17" s="104"/>
    </row>
    <row r="18" spans="1:10" s="7" customFormat="1" ht="22.5" customHeight="1" x14ac:dyDescent="0.2">
      <c r="C18" s="104"/>
      <c r="D18" s="104"/>
      <c r="E18" s="104"/>
      <c r="F18" s="104"/>
      <c r="G18" s="104"/>
      <c r="H18" s="104"/>
      <c r="I18" s="182"/>
      <c r="J18" s="104"/>
    </row>
    <row r="19" spans="1:10" s="7" customFormat="1" ht="22.5" customHeight="1" x14ac:dyDescent="0.2">
      <c r="A19" s="7" t="s">
        <v>157</v>
      </c>
      <c r="C19" s="104"/>
      <c r="D19" s="104"/>
      <c r="E19" s="104"/>
      <c r="F19" s="104"/>
      <c r="G19" s="104"/>
      <c r="H19" s="104"/>
      <c r="I19" s="182"/>
      <c r="J19" s="104"/>
    </row>
    <row r="20" spans="1:10" s="7" customFormat="1" ht="22.5" customHeight="1" x14ac:dyDescent="0.2">
      <c r="A20" s="7" t="s">
        <v>165</v>
      </c>
      <c r="C20" s="104"/>
      <c r="D20" s="104"/>
      <c r="E20" s="104"/>
      <c r="F20" s="104"/>
      <c r="G20" s="104"/>
      <c r="H20" s="104"/>
      <c r="I20" s="182">
        <v>11</v>
      </c>
      <c r="J20" s="104"/>
    </row>
    <row r="21" spans="1:10" s="7" customFormat="1" ht="22.5" customHeight="1" x14ac:dyDescent="0.2">
      <c r="A21" s="7" t="s">
        <v>166</v>
      </c>
      <c r="C21" s="104"/>
      <c r="D21" s="104"/>
      <c r="E21" s="104"/>
      <c r="F21" s="104"/>
      <c r="G21" s="104"/>
      <c r="H21" s="104"/>
      <c r="I21" s="182">
        <v>12</v>
      </c>
      <c r="J21" s="104"/>
    </row>
    <row r="22" spans="1:10" s="7" customFormat="1" ht="22.5" customHeight="1" x14ac:dyDescent="0.2">
      <c r="A22" s="7" t="s">
        <v>167</v>
      </c>
      <c r="C22" s="104"/>
      <c r="D22" s="104"/>
      <c r="E22" s="104"/>
      <c r="F22" s="104"/>
      <c r="G22" s="104"/>
      <c r="H22" s="104"/>
      <c r="I22" s="182">
        <v>13</v>
      </c>
      <c r="J22" s="104"/>
    </row>
    <row r="23" spans="1:10" s="7" customFormat="1" ht="22.5" customHeight="1" x14ac:dyDescent="0.2">
      <c r="C23" s="104"/>
      <c r="D23" s="104"/>
      <c r="E23" s="104"/>
      <c r="F23" s="104"/>
      <c r="G23" s="104"/>
      <c r="H23" s="104"/>
      <c r="I23" s="182"/>
      <c r="J23" s="104"/>
    </row>
    <row r="24" spans="1:10" s="7" customFormat="1" ht="22.5" customHeight="1" x14ac:dyDescent="0.2">
      <c r="A24" s="7" t="s">
        <v>407</v>
      </c>
      <c r="J24" s="104"/>
    </row>
    <row r="25" spans="1:10" s="7" customFormat="1" ht="22.5" customHeight="1" x14ac:dyDescent="0.2">
      <c r="A25" s="7" t="s">
        <v>408</v>
      </c>
      <c r="I25" s="56">
        <v>14</v>
      </c>
      <c r="J25" s="104"/>
    </row>
    <row r="26" spans="1:10" s="7" customFormat="1" ht="22.5" customHeight="1" x14ac:dyDescent="0.2">
      <c r="J26" s="104"/>
    </row>
    <row r="27" spans="1:10" s="7" customFormat="1" ht="22.5" customHeight="1" x14ac:dyDescent="0.2">
      <c r="A27" s="7" t="s">
        <v>210</v>
      </c>
      <c r="C27" s="104"/>
      <c r="D27" s="104"/>
      <c r="E27" s="104"/>
      <c r="F27" s="104"/>
      <c r="G27" s="104"/>
      <c r="H27" s="104"/>
      <c r="I27" s="182"/>
      <c r="J27" s="104"/>
    </row>
    <row r="28" spans="1:10" s="7" customFormat="1" ht="22.5" customHeight="1" x14ac:dyDescent="0.2">
      <c r="A28" s="7" t="s">
        <v>211</v>
      </c>
      <c r="C28" s="104"/>
      <c r="D28" s="104"/>
      <c r="E28" s="104"/>
      <c r="F28" s="104"/>
      <c r="G28" s="104"/>
      <c r="H28" s="104"/>
      <c r="I28" s="182">
        <v>15</v>
      </c>
    </row>
    <row r="29" spans="1:10" s="7" customFormat="1" ht="22.5" customHeight="1" x14ac:dyDescent="0.2">
      <c r="I29" s="56"/>
    </row>
    <row r="30" spans="1:10" ht="18" customHeight="1" x14ac:dyDescent="0.2"/>
  </sheetData>
  <phoneticPr fontId="2"/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8"/>
  <sheetViews>
    <sheetView view="pageBreakPreview" zoomScale="90" zoomScaleNormal="100" zoomScaleSheetLayoutView="90" workbookViewId="0"/>
  </sheetViews>
  <sheetFormatPr defaultRowHeight="13" x14ac:dyDescent="0.2"/>
  <cols>
    <col min="1" max="1" width="7.36328125" customWidth="1"/>
    <col min="2" max="2" width="11.6328125" customWidth="1"/>
    <col min="3" max="4" width="10.08984375" customWidth="1"/>
    <col min="5" max="5" width="10" customWidth="1"/>
    <col min="6" max="6" width="7.26953125" customWidth="1"/>
    <col min="7" max="7" width="10.08984375" customWidth="1"/>
    <col min="8" max="8" width="7.36328125" customWidth="1"/>
    <col min="9" max="9" width="9" bestFit="1" customWidth="1"/>
    <col min="10" max="10" width="5.26953125" bestFit="1" customWidth="1"/>
  </cols>
  <sheetData>
    <row r="1" spans="1:14" ht="21" customHeight="1" x14ac:dyDescent="0.25">
      <c r="A1" s="259" t="s">
        <v>455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4" ht="13.5" customHeight="1" x14ac:dyDescent="0.2">
      <c r="B2" s="1"/>
      <c r="C2" s="1"/>
      <c r="D2" s="1"/>
      <c r="E2" s="1"/>
      <c r="F2" s="1"/>
      <c r="G2" s="1"/>
      <c r="H2" s="1"/>
      <c r="I2" s="1"/>
      <c r="J2" s="1"/>
    </row>
    <row r="3" spans="1:14" ht="13.5" customHeight="1" x14ac:dyDescent="0.2">
      <c r="B3" s="1"/>
      <c r="C3" s="1"/>
      <c r="D3" s="1"/>
      <c r="E3" s="1"/>
      <c r="F3" s="1"/>
      <c r="G3" s="1"/>
      <c r="H3" s="1"/>
      <c r="I3" s="1"/>
      <c r="J3" s="1"/>
    </row>
    <row r="4" spans="1:14" s="7" customFormat="1" ht="21" customHeight="1" x14ac:dyDescent="0.2">
      <c r="A4" s="265" t="s">
        <v>0</v>
      </c>
      <c r="B4" s="266"/>
      <c r="C4" s="68" t="s">
        <v>21</v>
      </c>
      <c r="D4" s="69" t="s">
        <v>23</v>
      </c>
      <c r="E4" s="70"/>
      <c r="F4" s="70"/>
      <c r="G4" s="70"/>
      <c r="H4" s="71"/>
      <c r="I4" s="262" t="s">
        <v>25</v>
      </c>
      <c r="J4" s="262" t="s">
        <v>26</v>
      </c>
    </row>
    <row r="5" spans="1:14" s="7" customFormat="1" ht="21" customHeight="1" x14ac:dyDescent="0.2">
      <c r="A5" s="267"/>
      <c r="B5" s="268"/>
      <c r="C5" s="72" t="s">
        <v>22</v>
      </c>
      <c r="D5" s="72" t="s">
        <v>24</v>
      </c>
      <c r="E5" s="73" t="s">
        <v>37</v>
      </c>
      <c r="F5" s="73" t="s">
        <v>38</v>
      </c>
      <c r="G5" s="73" t="s">
        <v>39</v>
      </c>
      <c r="H5" s="73" t="s">
        <v>38</v>
      </c>
      <c r="I5" s="264"/>
      <c r="J5" s="264"/>
    </row>
    <row r="6" spans="1:14" s="7" customFormat="1" ht="21" customHeight="1" x14ac:dyDescent="0.2">
      <c r="A6" s="262" t="s">
        <v>27</v>
      </c>
      <c r="B6" s="108" t="s">
        <v>1</v>
      </c>
      <c r="C6" s="74">
        <f>'P2'!E6</f>
        <v>494362</v>
      </c>
      <c r="D6" s="74">
        <f>'P2'!K6</f>
        <v>145779</v>
      </c>
      <c r="E6" s="74">
        <f>'P2'!K6-'P3'!H6</f>
        <v>63627</v>
      </c>
      <c r="F6" s="181">
        <f>E6/C6</f>
        <v>0.12870528074568838</v>
      </c>
      <c r="G6" s="74">
        <f>'P3'!H6</f>
        <v>82152</v>
      </c>
      <c r="H6" s="181">
        <f t="shared" ref="H6:H23" si="0">G6/C6</f>
        <v>0.16617782111084589</v>
      </c>
      <c r="I6" s="181">
        <f t="shared" ref="I6:I15" si="1">D6/C6</f>
        <v>0.29488310185653427</v>
      </c>
      <c r="J6" s="30">
        <f>RANK(I6,($I$6:$I$16,$I$18:$I$26))</f>
        <v>20</v>
      </c>
    </row>
    <row r="7" spans="1:14" s="7" customFormat="1" ht="21" customHeight="1" x14ac:dyDescent="0.2">
      <c r="A7" s="263"/>
      <c r="B7" s="108" t="s">
        <v>2</v>
      </c>
      <c r="C7" s="74">
        <f>'P2'!E7</f>
        <v>146721</v>
      </c>
      <c r="D7" s="74">
        <f>'P2'!K7</f>
        <v>52833</v>
      </c>
      <c r="E7" s="74">
        <f>'P2'!K7-'P3'!H7</f>
        <v>20684</v>
      </c>
      <c r="F7" s="181">
        <f t="shared" ref="F7:F27" si="2">E7/C7</f>
        <v>0.14097504787998991</v>
      </c>
      <c r="G7" s="74">
        <f>'P3'!H7</f>
        <v>32149</v>
      </c>
      <c r="H7" s="181">
        <f t="shared" si="0"/>
        <v>0.21911655454911022</v>
      </c>
      <c r="I7" s="181">
        <f t="shared" si="1"/>
        <v>0.36009160242910015</v>
      </c>
      <c r="J7" s="30">
        <f>RANK(I7,($I$6:$I$16,$I$18:$I$26))</f>
        <v>12</v>
      </c>
    </row>
    <row r="8" spans="1:14" s="7" customFormat="1" ht="21" customHeight="1" x14ac:dyDescent="0.2">
      <c r="A8" s="263"/>
      <c r="B8" s="108" t="s">
        <v>3</v>
      </c>
      <c r="C8" s="74">
        <f>'P2'!E8</f>
        <v>66234</v>
      </c>
      <c r="D8" s="74">
        <f>'P2'!K8</f>
        <v>27399</v>
      </c>
      <c r="E8" s="74">
        <f>'P2'!K8-'P3'!H8</f>
        <v>11313</v>
      </c>
      <c r="F8" s="181">
        <f t="shared" si="2"/>
        <v>0.17080351481112419</v>
      </c>
      <c r="G8" s="74">
        <f>'P3'!H8</f>
        <v>16086</v>
      </c>
      <c r="H8" s="181">
        <f t="shared" si="0"/>
        <v>0.24286620164870007</v>
      </c>
      <c r="I8" s="181">
        <f t="shared" si="1"/>
        <v>0.41366971645982425</v>
      </c>
      <c r="J8" s="30">
        <f>RANK(I8,($I$6:$I$16,$I$18:$I$26))</f>
        <v>10</v>
      </c>
    </row>
    <row r="9" spans="1:14" s="7" customFormat="1" ht="21" customHeight="1" x14ac:dyDescent="0.2">
      <c r="A9" s="263"/>
      <c r="B9" s="108" t="s">
        <v>4</v>
      </c>
      <c r="C9" s="74">
        <f>'P2'!E9</f>
        <v>29583</v>
      </c>
      <c r="D9" s="74">
        <f>'P2'!K9</f>
        <v>12452</v>
      </c>
      <c r="E9" s="74">
        <f>'P2'!K9-'P3'!H9</f>
        <v>5045</v>
      </c>
      <c r="F9" s="181">
        <f t="shared" si="2"/>
        <v>0.17053713281276409</v>
      </c>
      <c r="G9" s="74">
        <f>'P3'!H9</f>
        <v>7407</v>
      </c>
      <c r="H9" s="181">
        <f t="shared" si="0"/>
        <v>0.25038028597505324</v>
      </c>
      <c r="I9" s="181">
        <f t="shared" si="1"/>
        <v>0.42091741878781735</v>
      </c>
      <c r="J9" s="30">
        <f>RANK(I9,($I$6:$I$16,$I$18:$I$26))</f>
        <v>9</v>
      </c>
    </row>
    <row r="10" spans="1:14" s="7" customFormat="1" ht="21" customHeight="1" x14ac:dyDescent="0.2">
      <c r="A10" s="263"/>
      <c r="B10" s="108" t="s">
        <v>5</v>
      </c>
      <c r="C10" s="74">
        <f>'P2'!E10</f>
        <v>112017</v>
      </c>
      <c r="D10" s="74">
        <f>'P2'!K10</f>
        <v>36753</v>
      </c>
      <c r="E10" s="74">
        <f>'P2'!K10-'P3'!H10</f>
        <v>14507</v>
      </c>
      <c r="F10" s="181">
        <f t="shared" si="2"/>
        <v>0.12950712838229911</v>
      </c>
      <c r="G10" s="74">
        <f>'P3'!H10</f>
        <v>22246</v>
      </c>
      <c r="H10" s="181">
        <f t="shared" si="0"/>
        <v>0.19859485613790764</v>
      </c>
      <c r="I10" s="181">
        <f t="shared" si="1"/>
        <v>0.32810198452020678</v>
      </c>
      <c r="J10" s="30">
        <f>RANK(I10,($I$6:$I$16,$I$18:$I$26))</f>
        <v>17</v>
      </c>
    </row>
    <row r="11" spans="1:14" s="7" customFormat="1" ht="21" customHeight="1" x14ac:dyDescent="0.2">
      <c r="A11" s="263"/>
      <c r="B11" s="108" t="s">
        <v>6</v>
      </c>
      <c r="C11" s="74">
        <f>'P2'!E11</f>
        <v>102924</v>
      </c>
      <c r="D11" s="74">
        <f>'P2'!K11</f>
        <v>34471</v>
      </c>
      <c r="E11" s="74">
        <f>'P2'!K11-'P3'!H11</f>
        <v>14655</v>
      </c>
      <c r="F11" s="181">
        <f t="shared" si="2"/>
        <v>0.14238661536667832</v>
      </c>
      <c r="G11" s="74">
        <f>'P3'!H11</f>
        <v>19816</v>
      </c>
      <c r="H11" s="181">
        <f t="shared" si="0"/>
        <v>0.19253041078854299</v>
      </c>
      <c r="I11" s="181">
        <f t="shared" si="1"/>
        <v>0.33491702615522134</v>
      </c>
      <c r="J11" s="30">
        <f>RANK(I11,($I$6:$I$16,$I$18:$I$26))</f>
        <v>16</v>
      </c>
    </row>
    <row r="12" spans="1:14" s="7" customFormat="1" ht="21" customHeight="1" x14ac:dyDescent="0.2">
      <c r="A12" s="263"/>
      <c r="B12" s="108" t="s">
        <v>7</v>
      </c>
      <c r="C12" s="74">
        <f>'P2'!E12</f>
        <v>38692</v>
      </c>
      <c r="D12" s="74">
        <f>'P2'!K12</f>
        <v>14976</v>
      </c>
      <c r="E12" s="74">
        <f>'P2'!K12-'P3'!H12</f>
        <v>6473</v>
      </c>
      <c r="F12" s="181">
        <f t="shared" si="2"/>
        <v>0.16729556497467177</v>
      </c>
      <c r="G12" s="74">
        <f>'P3'!H12</f>
        <v>8503</v>
      </c>
      <c r="H12" s="181">
        <f t="shared" si="0"/>
        <v>0.21976119094386437</v>
      </c>
      <c r="I12" s="181">
        <f t="shared" si="1"/>
        <v>0.38705675591853611</v>
      </c>
      <c r="J12" s="30">
        <f>RANK(I12,($I$6:$I$16,$I$18:$I$26))</f>
        <v>11</v>
      </c>
    </row>
    <row r="13" spans="1:14" s="7" customFormat="1" ht="21" customHeight="1" x14ac:dyDescent="0.2">
      <c r="A13" s="263"/>
      <c r="B13" s="108" t="s">
        <v>8</v>
      </c>
      <c r="C13" s="74">
        <f>'P2'!E13</f>
        <v>34992</v>
      </c>
      <c r="D13" s="74">
        <f>'P2'!K13</f>
        <v>12419</v>
      </c>
      <c r="E13" s="74">
        <f>'P2'!K13-'P3'!H13</f>
        <v>5296</v>
      </c>
      <c r="F13" s="181">
        <f t="shared" si="2"/>
        <v>0.15134887974394148</v>
      </c>
      <c r="G13" s="74">
        <f>'P3'!H13</f>
        <v>7123</v>
      </c>
      <c r="H13" s="181">
        <f t="shared" si="0"/>
        <v>0.20356081390032008</v>
      </c>
      <c r="I13" s="181">
        <f t="shared" si="1"/>
        <v>0.35490969364426156</v>
      </c>
      <c r="J13" s="30">
        <f>RANK(I13,($I$6:$I$16,$I$18:$I$26))</f>
        <v>13</v>
      </c>
    </row>
    <row r="14" spans="1:14" s="7" customFormat="1" ht="21" customHeight="1" x14ac:dyDescent="0.2">
      <c r="A14" s="263"/>
      <c r="B14" s="108" t="s">
        <v>9</v>
      </c>
      <c r="C14" s="74">
        <f>'P2'!E14</f>
        <v>80349</v>
      </c>
      <c r="D14" s="74">
        <f>'P2'!K14</f>
        <v>27717</v>
      </c>
      <c r="E14" s="74">
        <f>'P2'!K14-'P3'!H14</f>
        <v>11865</v>
      </c>
      <c r="F14" s="181">
        <f t="shared" si="2"/>
        <v>0.14766829705410148</v>
      </c>
      <c r="G14" s="74">
        <f>'P3'!H14</f>
        <v>15852</v>
      </c>
      <c r="H14" s="181">
        <f t="shared" si="0"/>
        <v>0.19728932531829893</v>
      </c>
      <c r="I14" s="181">
        <f t="shared" si="1"/>
        <v>0.34495762237240041</v>
      </c>
      <c r="J14" s="30">
        <f>RANK(I14,($I$6:$I$16,$I$18:$I$26))</f>
        <v>15</v>
      </c>
      <c r="N14" s="130"/>
    </row>
    <row r="15" spans="1:14" s="7" customFormat="1" ht="21" customHeight="1" x14ac:dyDescent="0.2">
      <c r="A15" s="263"/>
      <c r="B15" s="108" t="s">
        <v>10</v>
      </c>
      <c r="C15" s="74">
        <f>'P2'!E15</f>
        <v>33307</v>
      </c>
      <c r="D15" s="74">
        <f>'P2'!K15</f>
        <v>14855</v>
      </c>
      <c r="E15" s="74">
        <f>'P2'!K15-'P3'!H15</f>
        <v>5660</v>
      </c>
      <c r="F15" s="181">
        <f t="shared" si="2"/>
        <v>0.16993424805596422</v>
      </c>
      <c r="G15" s="74">
        <f>'P3'!H15</f>
        <v>9195</v>
      </c>
      <c r="H15" s="181">
        <f t="shared" si="0"/>
        <v>0.27606809379409736</v>
      </c>
      <c r="I15" s="181">
        <f t="shared" si="1"/>
        <v>0.44600234185006155</v>
      </c>
      <c r="J15" s="30">
        <f>RANK(I15,($I$6:$I$16,$I$18:$I$26))</f>
        <v>7</v>
      </c>
    </row>
    <row r="16" spans="1:14" s="7" customFormat="1" ht="21" customHeight="1" x14ac:dyDescent="0.2">
      <c r="A16" s="264"/>
      <c r="B16" s="108" t="s">
        <v>11</v>
      </c>
      <c r="C16" s="74">
        <f>'P2'!E16</f>
        <v>32756</v>
      </c>
      <c r="D16" s="74">
        <f>'P2'!K16</f>
        <v>10594</v>
      </c>
      <c r="E16" s="74">
        <f>'P2'!K16-'P3'!H16</f>
        <v>4801</v>
      </c>
      <c r="F16" s="181">
        <f t="shared" si="2"/>
        <v>0.14656856759067041</v>
      </c>
      <c r="G16" s="74">
        <f>'P3'!H16</f>
        <v>5793</v>
      </c>
      <c r="H16" s="181">
        <f t="shared" si="0"/>
        <v>0.17685309561607035</v>
      </c>
      <c r="I16" s="181">
        <f>D16/C16</f>
        <v>0.32342166320674076</v>
      </c>
      <c r="J16" s="30">
        <f>RANK(I16,($I$6:$I$16,$I$18:$I$26))</f>
        <v>18</v>
      </c>
    </row>
    <row r="17" spans="1:10" s="7" customFormat="1" ht="21" customHeight="1" x14ac:dyDescent="0.2">
      <c r="A17" s="260" t="s">
        <v>28</v>
      </c>
      <c r="B17" s="261"/>
      <c r="C17" s="74">
        <f>'P2'!E17</f>
        <v>1171937</v>
      </c>
      <c r="D17" s="74">
        <f>'P2'!K17</f>
        <v>390248</v>
      </c>
      <c r="E17" s="74">
        <f>'P2'!K17-'P3'!H17</f>
        <v>163926</v>
      </c>
      <c r="F17" s="181">
        <f t="shared" si="2"/>
        <v>0.1398761196207646</v>
      </c>
      <c r="G17" s="74">
        <f>'P3'!H17</f>
        <v>226322</v>
      </c>
      <c r="H17" s="181">
        <f t="shared" si="0"/>
        <v>0.19311788944286254</v>
      </c>
      <c r="I17" s="181">
        <f t="shared" ref="I17:I26" si="3">D17/C17</f>
        <v>0.33299400906362714</v>
      </c>
      <c r="J17" s="30"/>
    </row>
    <row r="18" spans="1:10" s="7" customFormat="1" ht="21" customHeight="1" x14ac:dyDescent="0.2">
      <c r="A18" s="262" t="s">
        <v>32</v>
      </c>
      <c r="B18" s="108" t="s">
        <v>12</v>
      </c>
      <c r="C18" s="74">
        <f>'P2'!E18</f>
        <v>5961</v>
      </c>
      <c r="D18" s="74">
        <f>'P2'!K18</f>
        <v>2834</v>
      </c>
      <c r="E18" s="74">
        <f>'P2'!K18-'P3'!H18</f>
        <v>1022</v>
      </c>
      <c r="F18" s="181">
        <f t="shared" si="2"/>
        <v>0.17144774366716994</v>
      </c>
      <c r="G18" s="74">
        <f>'P3'!H18</f>
        <v>1812</v>
      </c>
      <c r="H18" s="181">
        <f t="shared" si="0"/>
        <v>0.30397584297936586</v>
      </c>
      <c r="I18" s="181">
        <f t="shared" si="3"/>
        <v>0.47542358664653583</v>
      </c>
      <c r="J18" s="30">
        <f>RANK(I18,($I$6:$I$16,$I$18:$I$26))</f>
        <v>4</v>
      </c>
    </row>
    <row r="19" spans="1:10" s="7" customFormat="1" ht="21" customHeight="1" x14ac:dyDescent="0.2">
      <c r="A19" s="263"/>
      <c r="B19" s="108" t="s">
        <v>13</v>
      </c>
      <c r="C19" s="74">
        <f>'P2'!E19</f>
        <v>6801</v>
      </c>
      <c r="D19" s="74">
        <f>'P2'!K19</f>
        <v>3470</v>
      </c>
      <c r="E19" s="74">
        <f>'P2'!K19-'P3'!H19</f>
        <v>1301</v>
      </c>
      <c r="F19" s="181">
        <f t="shared" si="2"/>
        <v>0.19129539773562712</v>
      </c>
      <c r="G19" s="74">
        <f>'P3'!H19</f>
        <v>2169</v>
      </c>
      <c r="H19" s="181">
        <f t="shared" si="0"/>
        <v>0.31892368769298635</v>
      </c>
      <c r="I19" s="181">
        <f t="shared" si="3"/>
        <v>0.51021908542861349</v>
      </c>
      <c r="J19" s="30">
        <f>RANK(I19,($I$6:$I$16,$I$18:$I$26))</f>
        <v>1</v>
      </c>
    </row>
    <row r="20" spans="1:10" s="7" customFormat="1" ht="21" customHeight="1" x14ac:dyDescent="0.2">
      <c r="A20" s="263"/>
      <c r="B20" s="108" t="s">
        <v>14</v>
      </c>
      <c r="C20" s="74">
        <f>'P2'!E20</f>
        <v>30083</v>
      </c>
      <c r="D20" s="74">
        <f>'P2'!K20</f>
        <v>9643</v>
      </c>
      <c r="E20" s="74">
        <f>'P2'!K20-'P3'!H20</f>
        <v>4164</v>
      </c>
      <c r="F20" s="181">
        <f t="shared" si="2"/>
        <v>0.13841704617225675</v>
      </c>
      <c r="G20" s="74">
        <f>'P3'!H20</f>
        <v>5479</v>
      </c>
      <c r="H20" s="181">
        <f t="shared" si="0"/>
        <v>0.18212944187747232</v>
      </c>
      <c r="I20" s="181">
        <f t="shared" si="3"/>
        <v>0.32054648804972907</v>
      </c>
      <c r="J20" s="30">
        <f>RANK(I20,($I$6:$I$16,$I$18:$I$26))</f>
        <v>19</v>
      </c>
    </row>
    <row r="21" spans="1:10" s="7" customFormat="1" ht="21" customHeight="1" x14ac:dyDescent="0.2">
      <c r="A21" s="263"/>
      <c r="B21" s="108" t="s">
        <v>15</v>
      </c>
      <c r="C21" s="74">
        <f>'P2'!E21</f>
        <v>20085</v>
      </c>
      <c r="D21" s="74">
        <f>'P2'!K21</f>
        <v>7089</v>
      </c>
      <c r="E21" s="74">
        <f>'P2'!K21-'P3'!H21</f>
        <v>3125</v>
      </c>
      <c r="F21" s="181">
        <f t="shared" si="2"/>
        <v>0.15558874782175752</v>
      </c>
      <c r="G21" s="74">
        <f>'P3'!H21</f>
        <v>3964</v>
      </c>
      <c r="H21" s="181">
        <f t="shared" si="0"/>
        <v>0.19736121483694299</v>
      </c>
      <c r="I21" s="181">
        <f t="shared" si="3"/>
        <v>0.35294996265870054</v>
      </c>
      <c r="J21" s="30">
        <f>RANK(I21,($I$6:$I$16,$I$18:$I$26))</f>
        <v>14</v>
      </c>
    </row>
    <row r="22" spans="1:10" s="7" customFormat="1" ht="21" customHeight="1" x14ac:dyDescent="0.2">
      <c r="A22" s="263"/>
      <c r="B22" s="108" t="s">
        <v>16</v>
      </c>
      <c r="C22" s="74">
        <f>'P2'!E22</f>
        <v>14589</v>
      </c>
      <c r="D22" s="74">
        <f>'P2'!K22</f>
        <v>6166</v>
      </c>
      <c r="E22" s="74">
        <f>'P2'!K22-'P3'!H22</f>
        <v>2523</v>
      </c>
      <c r="F22" s="181">
        <f t="shared" si="2"/>
        <v>0.17293851531976145</v>
      </c>
      <c r="G22" s="74">
        <f>'P3'!H22</f>
        <v>3643</v>
      </c>
      <c r="H22" s="181">
        <f t="shared" si="0"/>
        <v>0.24970868462540269</v>
      </c>
      <c r="I22" s="181">
        <f t="shared" si="3"/>
        <v>0.42264719994516414</v>
      </c>
      <c r="J22" s="30">
        <f>RANK(I22,($I$6:$I$16,$I$18:$I$26))</f>
        <v>8</v>
      </c>
    </row>
    <row r="23" spans="1:10" s="7" customFormat="1" ht="21" customHeight="1" x14ac:dyDescent="0.2">
      <c r="A23" s="263"/>
      <c r="B23" s="108" t="s">
        <v>17</v>
      </c>
      <c r="C23" s="74">
        <f>'P2'!E23</f>
        <v>7640</v>
      </c>
      <c r="D23" s="74">
        <f>'P2'!K23</f>
        <v>3824</v>
      </c>
      <c r="E23" s="74">
        <f>'P2'!K23-'P3'!H23</f>
        <v>1562</v>
      </c>
      <c r="F23" s="181">
        <f t="shared" si="2"/>
        <v>0.20445026178010473</v>
      </c>
      <c r="G23" s="74">
        <f>'P3'!H23</f>
        <v>2262</v>
      </c>
      <c r="H23" s="181">
        <f t="shared" si="0"/>
        <v>0.2960732984293194</v>
      </c>
      <c r="I23" s="181">
        <f t="shared" si="3"/>
        <v>0.50052356020942412</v>
      </c>
      <c r="J23" s="30">
        <f>RANK(I23,($I$6:$I$16,$I$18:$I$26))</f>
        <v>2</v>
      </c>
    </row>
    <row r="24" spans="1:10" s="7" customFormat="1" ht="21" customHeight="1" x14ac:dyDescent="0.2">
      <c r="A24" s="263"/>
      <c r="B24" s="108" t="s">
        <v>18</v>
      </c>
      <c r="C24" s="74">
        <f>'P2'!E24</f>
        <v>3466</v>
      </c>
      <c r="D24" s="74">
        <f>'P2'!K24</f>
        <v>1644</v>
      </c>
      <c r="E24" s="74">
        <f>'P2'!K24-'P3'!H24</f>
        <v>671</v>
      </c>
      <c r="F24" s="181">
        <f t="shared" si="2"/>
        <v>0.19359492210040391</v>
      </c>
      <c r="G24" s="74">
        <f>'P3'!H24</f>
        <v>973</v>
      </c>
      <c r="H24" s="181">
        <f>G24/C24</f>
        <v>0.2807270628967109</v>
      </c>
      <c r="I24" s="181">
        <f t="shared" si="3"/>
        <v>0.47432198499711481</v>
      </c>
      <c r="J24" s="30">
        <f>RANK(I24,($I$6:$I$16,$I$18:$I$26))</f>
        <v>5</v>
      </c>
    </row>
    <row r="25" spans="1:10" s="7" customFormat="1" ht="21" customHeight="1" x14ac:dyDescent="0.2">
      <c r="A25" s="263"/>
      <c r="B25" s="108" t="s">
        <v>19</v>
      </c>
      <c r="C25" s="74">
        <f>'P2'!E25</f>
        <v>8991</v>
      </c>
      <c r="D25" s="74">
        <f>'P2'!K25</f>
        <v>4220</v>
      </c>
      <c r="E25" s="74">
        <f>'P2'!K25-'P3'!H25</f>
        <v>1692</v>
      </c>
      <c r="F25" s="181">
        <f t="shared" si="2"/>
        <v>0.18818818818818819</v>
      </c>
      <c r="G25" s="74">
        <f>'P3'!H25</f>
        <v>2528</v>
      </c>
      <c r="H25" s="181">
        <f>G25/C25</f>
        <v>0.2811700589478367</v>
      </c>
      <c r="I25" s="181">
        <f t="shared" si="3"/>
        <v>0.46935824713602492</v>
      </c>
      <c r="J25" s="30">
        <f>RANK(I25,($I$6:$I$16,$I$18:$I$26))</f>
        <v>6</v>
      </c>
    </row>
    <row r="26" spans="1:10" s="7" customFormat="1" ht="21" customHeight="1" x14ac:dyDescent="0.2">
      <c r="A26" s="264"/>
      <c r="B26" s="107" t="s">
        <v>20</v>
      </c>
      <c r="C26" s="74">
        <f>'P2'!E26</f>
        <v>18337</v>
      </c>
      <c r="D26" s="74">
        <f>'P2'!K26</f>
        <v>8764</v>
      </c>
      <c r="E26" s="74">
        <f>'P2'!K26-'P3'!H26</f>
        <v>3745</v>
      </c>
      <c r="F26" s="181">
        <f t="shared" si="2"/>
        <v>0.20423188089654795</v>
      </c>
      <c r="G26" s="74">
        <f>'P3'!H26</f>
        <v>5019</v>
      </c>
      <c r="H26" s="181">
        <f>G26/C26</f>
        <v>0.27370889458471942</v>
      </c>
      <c r="I26" s="181">
        <f t="shared" si="3"/>
        <v>0.4779407754812674</v>
      </c>
      <c r="J26" s="30">
        <f>RANK(I26,($I$6:$I$16,$I$18:$I$26))</f>
        <v>3</v>
      </c>
    </row>
    <row r="27" spans="1:10" s="7" customFormat="1" ht="21" customHeight="1" x14ac:dyDescent="0.2">
      <c r="A27" s="260" t="s">
        <v>33</v>
      </c>
      <c r="B27" s="261"/>
      <c r="C27" s="74">
        <f>'P2'!E27</f>
        <v>115953</v>
      </c>
      <c r="D27" s="74">
        <f>'P2'!K27</f>
        <v>47654</v>
      </c>
      <c r="E27" s="74">
        <f>'P2'!K27-'P3'!H27</f>
        <v>19805</v>
      </c>
      <c r="F27" s="181">
        <f t="shared" si="2"/>
        <v>0.17080196286426397</v>
      </c>
      <c r="G27" s="74">
        <f>'P3'!H27</f>
        <v>27849</v>
      </c>
      <c r="H27" s="181">
        <f>G27/C27</f>
        <v>0.24017489845023415</v>
      </c>
      <c r="I27" s="181">
        <f>D27/C27</f>
        <v>0.41097686131449812</v>
      </c>
      <c r="J27" s="30"/>
    </row>
    <row r="28" spans="1:10" s="7" customFormat="1" ht="21" customHeight="1" x14ac:dyDescent="0.2">
      <c r="A28" s="76"/>
      <c r="B28" s="76"/>
      <c r="C28" s="77"/>
      <c r="D28" s="77"/>
      <c r="E28" s="77"/>
      <c r="F28" s="78"/>
      <c r="G28" s="77"/>
      <c r="H28" s="78"/>
      <c r="I28" s="78"/>
      <c r="J28" s="33"/>
    </row>
    <row r="29" spans="1:10" s="7" customFormat="1" ht="21" customHeight="1" x14ac:dyDescent="0.2">
      <c r="A29" s="269" t="s">
        <v>29</v>
      </c>
      <c r="B29" s="108" t="s">
        <v>34</v>
      </c>
      <c r="C29" s="79">
        <f>C7+C10+C11+C14+C18</f>
        <v>447972</v>
      </c>
      <c r="D29" s="79">
        <f>D7+D10+D11+D14+D18</f>
        <v>154608</v>
      </c>
      <c r="E29" s="79">
        <f>'P2'!K29-'P3'!H29</f>
        <v>62733</v>
      </c>
      <c r="F29" s="80">
        <f>E29/C29</f>
        <v>0.14003777021778147</v>
      </c>
      <c r="G29" s="79">
        <f>'P3'!H29</f>
        <v>91875</v>
      </c>
      <c r="H29" s="80">
        <f t="shared" ref="H29:H32" si="4">G29/C29</f>
        <v>0.20509094318394899</v>
      </c>
      <c r="I29" s="80">
        <f>D29/C29</f>
        <v>0.34512871340173046</v>
      </c>
      <c r="J29" s="27">
        <f>RANK(I29,$I$29:$I$31)</f>
        <v>2</v>
      </c>
    </row>
    <row r="30" spans="1:10" s="7" customFormat="1" ht="21" customHeight="1" x14ac:dyDescent="0.2">
      <c r="A30" s="269"/>
      <c r="B30" s="108" t="s">
        <v>35</v>
      </c>
      <c r="C30" s="79">
        <f>C6+C13+C16+C19+C20+C21</f>
        <v>619079</v>
      </c>
      <c r="D30" s="79">
        <f>D6+D13+D16+D19+D20+D21</f>
        <v>188994</v>
      </c>
      <c r="E30" s="79">
        <f>'P2'!K30-'P3'!H30</f>
        <v>82314</v>
      </c>
      <c r="F30" s="80">
        <f>E30/C30</f>
        <v>0.13296202907867979</v>
      </c>
      <c r="G30" s="79">
        <f>'P3'!H30</f>
        <v>106680</v>
      </c>
      <c r="H30" s="80">
        <f t="shared" si="4"/>
        <v>0.17232049544565395</v>
      </c>
      <c r="I30" s="80">
        <f>D30/C30</f>
        <v>0.30528252452433374</v>
      </c>
      <c r="J30" s="27">
        <f>RANK(I30,$I$29:$I$31)</f>
        <v>3</v>
      </c>
    </row>
    <row r="31" spans="1:10" s="7" customFormat="1" ht="21" customHeight="1" x14ac:dyDescent="0.2">
      <c r="A31" s="269"/>
      <c r="B31" s="108" t="s">
        <v>36</v>
      </c>
      <c r="C31" s="79">
        <f>C8+C9+C12+C15+C22+C23+C24+C25+C26</f>
        <v>220839</v>
      </c>
      <c r="D31" s="79">
        <f>D8+D9+D12+D15+D22+D23+D24+D25+D26</f>
        <v>94300</v>
      </c>
      <c r="E31" s="79">
        <f>'P2'!K31-'P3'!H31</f>
        <v>38684</v>
      </c>
      <c r="F31" s="80">
        <f>E31/C31</f>
        <v>0.17516833530309411</v>
      </c>
      <c r="G31" s="79">
        <f>'P3'!H31</f>
        <v>55616</v>
      </c>
      <c r="H31" s="80">
        <f t="shared" si="4"/>
        <v>0.25183957543730956</v>
      </c>
      <c r="I31" s="80">
        <f>D31/C31</f>
        <v>0.42700791074040362</v>
      </c>
      <c r="J31" s="27">
        <f>RANK(I31,$I$29:$I$31)</f>
        <v>1</v>
      </c>
    </row>
    <row r="32" spans="1:10" s="7" customFormat="1" ht="21" customHeight="1" x14ac:dyDescent="0.2">
      <c r="A32" s="260" t="s">
        <v>30</v>
      </c>
      <c r="B32" s="261"/>
      <c r="C32" s="79">
        <f>SUM(C29:C31)</f>
        <v>1287890</v>
      </c>
      <c r="D32" s="79">
        <f>SUM(D29:D31)</f>
        <v>437902</v>
      </c>
      <c r="E32" s="79">
        <f>'P2'!K32-'P3'!H32</f>
        <v>183731</v>
      </c>
      <c r="F32" s="80">
        <f>E32/C32</f>
        <v>0.14266047566174131</v>
      </c>
      <c r="G32" s="79">
        <f>'P3'!H32</f>
        <v>254171</v>
      </c>
      <c r="H32" s="80">
        <f t="shared" si="4"/>
        <v>0.19735458773653031</v>
      </c>
      <c r="I32" s="80">
        <f>D32/C32</f>
        <v>0.34001506339827159</v>
      </c>
      <c r="J32" s="27"/>
    </row>
    <row r="33" spans="1:10" s="7" customFormat="1" ht="21" customHeight="1" x14ac:dyDescent="0.2">
      <c r="A33" s="76"/>
      <c r="B33" s="81"/>
      <c r="C33" s="77" t="s">
        <v>207</v>
      </c>
      <c r="D33" s="82">
        <v>1</v>
      </c>
      <c r="E33" s="78">
        <f>E32/D32</f>
        <v>0.41957104557640751</v>
      </c>
      <c r="F33" s="77"/>
      <c r="G33" s="78">
        <f>G32/D32</f>
        <v>0.58042895442359255</v>
      </c>
      <c r="H33" s="77"/>
      <c r="I33" s="77" t="s">
        <v>223</v>
      </c>
      <c r="J33" s="33"/>
    </row>
    <row r="34" spans="1:10" s="7" customFormat="1" ht="7.5" customHeight="1" x14ac:dyDescent="0.2">
      <c r="A34" s="76"/>
      <c r="B34" s="76"/>
      <c r="C34" s="77"/>
      <c r="D34" s="82"/>
      <c r="E34" s="78"/>
      <c r="F34" s="77"/>
      <c r="G34" s="78"/>
      <c r="H34" s="77"/>
      <c r="I34" s="77"/>
      <c r="J34" s="33"/>
    </row>
    <row r="35" spans="1:10" s="7" customFormat="1" ht="21" customHeight="1" x14ac:dyDescent="0.2">
      <c r="A35" s="258" t="s">
        <v>456</v>
      </c>
      <c r="B35" s="258"/>
      <c r="C35" s="258"/>
      <c r="D35" s="258"/>
      <c r="E35" s="258"/>
      <c r="F35" s="258"/>
      <c r="G35" s="258"/>
      <c r="H35" s="258"/>
      <c r="I35" s="258"/>
      <c r="J35" s="258"/>
    </row>
    <row r="36" spans="1:10" s="7" customFormat="1" ht="21" customHeight="1" x14ac:dyDescent="0.2">
      <c r="A36" s="106" t="s">
        <v>40</v>
      </c>
    </row>
    <row r="37" spans="1:10" s="7" customFormat="1" ht="21" customHeight="1" x14ac:dyDescent="0.2">
      <c r="A37" s="257" t="s">
        <v>41</v>
      </c>
      <c r="B37" s="257"/>
      <c r="C37" s="257"/>
      <c r="D37" s="257"/>
      <c r="E37" s="257"/>
      <c r="F37" s="257"/>
      <c r="G37" s="257"/>
      <c r="H37" s="257"/>
      <c r="I37" s="257"/>
      <c r="J37" s="257"/>
    </row>
    <row r="38" spans="1:10" ht="21" customHeight="1" x14ac:dyDescent="0.2">
      <c r="A38" s="83"/>
      <c r="B38" s="7"/>
      <c r="C38" s="7"/>
      <c r="D38" s="7"/>
      <c r="E38" s="7"/>
      <c r="F38" s="7"/>
      <c r="G38" s="7"/>
      <c r="H38" s="7"/>
      <c r="I38" s="7"/>
      <c r="J38" s="7"/>
    </row>
  </sheetData>
  <sheetProtection selectLockedCells="1"/>
  <mergeCells count="12">
    <mergeCell ref="A37:J37"/>
    <mergeCell ref="A35:J35"/>
    <mergeCell ref="A1:J1"/>
    <mergeCell ref="A32:B32"/>
    <mergeCell ref="A18:A26"/>
    <mergeCell ref="A4:B5"/>
    <mergeCell ref="A6:A16"/>
    <mergeCell ref="A17:B17"/>
    <mergeCell ref="I4:I5"/>
    <mergeCell ref="J4:J5"/>
    <mergeCell ref="A29:A31"/>
    <mergeCell ref="A27:B27"/>
  </mergeCells>
  <phoneticPr fontId="2"/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5"/>
  <sheetViews>
    <sheetView view="pageBreakPreview" zoomScale="90" zoomScaleNormal="80" zoomScaleSheetLayoutView="90" workbookViewId="0"/>
  </sheetViews>
  <sheetFormatPr defaultColWidth="9" defaultRowHeight="13" x14ac:dyDescent="0.2"/>
  <cols>
    <col min="1" max="1" width="7.08984375" style="9" customWidth="1"/>
    <col min="2" max="2" width="11" style="110" bestFit="1" customWidth="1"/>
    <col min="3" max="4" width="7.90625" style="9" customWidth="1"/>
    <col min="5" max="5" width="9.7265625" style="9" customWidth="1"/>
    <col min="6" max="11" width="7.90625" style="9" customWidth="1"/>
    <col min="12" max="16384" width="9" style="9"/>
  </cols>
  <sheetData>
    <row r="1" spans="1:11" ht="21" customHeight="1" x14ac:dyDescent="0.25">
      <c r="A1" s="259" t="s">
        <v>442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3.5" customHeight="1" x14ac:dyDescent="0.2"/>
    <row r="3" spans="1:11" ht="13.5" customHeight="1" x14ac:dyDescent="0.2">
      <c r="A3" s="113"/>
      <c r="B3" s="114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8.75" customHeight="1" x14ac:dyDescent="0.2">
      <c r="A4" s="275" t="s">
        <v>249</v>
      </c>
      <c r="B4" s="276"/>
      <c r="C4" s="274" t="s">
        <v>250</v>
      </c>
      <c r="D4" s="274"/>
      <c r="E4" s="274"/>
      <c r="F4" s="274" t="s">
        <v>251</v>
      </c>
      <c r="G4" s="274"/>
      <c r="H4" s="274"/>
      <c r="I4" s="274" t="s">
        <v>252</v>
      </c>
      <c r="J4" s="274"/>
      <c r="K4" s="274"/>
    </row>
    <row r="5" spans="1:11" ht="18.75" customHeight="1" x14ac:dyDescent="0.2">
      <c r="A5" s="277"/>
      <c r="B5" s="278"/>
      <c r="C5" s="111" t="s">
        <v>253</v>
      </c>
      <c r="D5" s="111" t="s">
        <v>254</v>
      </c>
      <c r="E5" s="111" t="s">
        <v>255</v>
      </c>
      <c r="F5" s="111" t="s">
        <v>253</v>
      </c>
      <c r="G5" s="111" t="s">
        <v>254</v>
      </c>
      <c r="H5" s="111" t="s">
        <v>255</v>
      </c>
      <c r="I5" s="111" t="s">
        <v>253</v>
      </c>
      <c r="J5" s="111" t="s">
        <v>254</v>
      </c>
      <c r="K5" s="111" t="s">
        <v>255</v>
      </c>
    </row>
    <row r="6" spans="1:11" ht="22.5" customHeight="1" x14ac:dyDescent="0.2">
      <c r="A6" s="270" t="s">
        <v>256</v>
      </c>
      <c r="B6" s="111" t="s">
        <v>257</v>
      </c>
      <c r="C6" s="156">
        <v>232156</v>
      </c>
      <c r="D6" s="156">
        <v>262206</v>
      </c>
      <c r="E6" s="74">
        <f>C6+D6</f>
        <v>494362</v>
      </c>
      <c r="F6" s="157">
        <v>75424</v>
      </c>
      <c r="G6" s="157">
        <v>101738</v>
      </c>
      <c r="H6" s="74">
        <f>F6+G6</f>
        <v>177162</v>
      </c>
      <c r="I6" s="157">
        <v>60778</v>
      </c>
      <c r="J6" s="157">
        <v>85001</v>
      </c>
      <c r="K6" s="75">
        <f>I6+J6</f>
        <v>145779</v>
      </c>
    </row>
    <row r="7" spans="1:11" ht="22.5" customHeight="1" x14ac:dyDescent="0.2">
      <c r="A7" s="271"/>
      <c r="B7" s="111" t="s">
        <v>258</v>
      </c>
      <c r="C7" s="156">
        <v>70270</v>
      </c>
      <c r="D7" s="156">
        <v>76451</v>
      </c>
      <c r="E7" s="74">
        <f t="shared" ref="E7:E26" si="0">C7+D7</f>
        <v>146721</v>
      </c>
      <c r="F7" s="157">
        <v>26361</v>
      </c>
      <c r="G7" s="157">
        <v>35523</v>
      </c>
      <c r="H7" s="74">
        <f t="shared" ref="H7:H16" si="1">F7+G7</f>
        <v>61884</v>
      </c>
      <c r="I7" s="157">
        <v>22017</v>
      </c>
      <c r="J7" s="157">
        <v>30816</v>
      </c>
      <c r="K7" s="75">
        <f t="shared" ref="K7:K16" si="2">I7+J7</f>
        <v>52833</v>
      </c>
    </row>
    <row r="8" spans="1:11" ht="22.5" customHeight="1" x14ac:dyDescent="0.2">
      <c r="A8" s="271"/>
      <c r="B8" s="111" t="s">
        <v>259</v>
      </c>
      <c r="C8" s="156">
        <v>31248</v>
      </c>
      <c r="D8" s="156">
        <v>34986</v>
      </c>
      <c r="E8" s="74">
        <f t="shared" si="0"/>
        <v>66234</v>
      </c>
      <c r="F8" s="157">
        <v>13667</v>
      </c>
      <c r="G8" s="157">
        <v>18367</v>
      </c>
      <c r="H8" s="74">
        <f t="shared" si="1"/>
        <v>32034</v>
      </c>
      <c r="I8" s="157">
        <v>11395</v>
      </c>
      <c r="J8" s="157">
        <v>16004</v>
      </c>
      <c r="K8" s="75">
        <f t="shared" si="2"/>
        <v>27399</v>
      </c>
    </row>
    <row r="9" spans="1:11" ht="22.5" customHeight="1" x14ac:dyDescent="0.2">
      <c r="A9" s="271"/>
      <c r="B9" s="111" t="s">
        <v>260</v>
      </c>
      <c r="C9" s="156">
        <v>13964</v>
      </c>
      <c r="D9" s="156">
        <v>15619</v>
      </c>
      <c r="E9" s="74">
        <f t="shared" si="0"/>
        <v>29583</v>
      </c>
      <c r="F9" s="157">
        <v>6307</v>
      </c>
      <c r="G9" s="157">
        <v>8251</v>
      </c>
      <c r="H9" s="74">
        <f t="shared" si="1"/>
        <v>14558</v>
      </c>
      <c r="I9" s="157">
        <v>5269</v>
      </c>
      <c r="J9" s="157">
        <v>7183</v>
      </c>
      <c r="K9" s="75">
        <f t="shared" si="2"/>
        <v>12452</v>
      </c>
    </row>
    <row r="10" spans="1:11" ht="22.5" customHeight="1" x14ac:dyDescent="0.2">
      <c r="A10" s="271"/>
      <c r="B10" s="111" t="s">
        <v>261</v>
      </c>
      <c r="C10" s="156">
        <v>54184</v>
      </c>
      <c r="D10" s="156">
        <v>57833</v>
      </c>
      <c r="E10" s="74">
        <f t="shared" si="0"/>
        <v>112017</v>
      </c>
      <c r="F10" s="157">
        <v>18722</v>
      </c>
      <c r="G10" s="157">
        <v>24856</v>
      </c>
      <c r="H10" s="74">
        <f t="shared" si="1"/>
        <v>43578</v>
      </c>
      <c r="I10" s="157">
        <v>15279</v>
      </c>
      <c r="J10" s="157">
        <v>21474</v>
      </c>
      <c r="K10" s="75">
        <f t="shared" si="2"/>
        <v>36753</v>
      </c>
    </row>
    <row r="11" spans="1:11" ht="22.5" customHeight="1" x14ac:dyDescent="0.2">
      <c r="A11" s="271"/>
      <c r="B11" s="111" t="s">
        <v>262</v>
      </c>
      <c r="C11" s="156">
        <v>50081</v>
      </c>
      <c r="D11" s="156">
        <v>52843</v>
      </c>
      <c r="E11" s="74">
        <f t="shared" si="0"/>
        <v>102924</v>
      </c>
      <c r="F11" s="157">
        <v>17945</v>
      </c>
      <c r="G11" s="157">
        <v>23134</v>
      </c>
      <c r="H11" s="74">
        <f t="shared" si="1"/>
        <v>41079</v>
      </c>
      <c r="I11" s="157">
        <v>14712</v>
      </c>
      <c r="J11" s="157">
        <v>19759</v>
      </c>
      <c r="K11" s="75">
        <f t="shared" si="2"/>
        <v>34471</v>
      </c>
    </row>
    <row r="12" spans="1:11" ht="22.5" customHeight="1" x14ac:dyDescent="0.2">
      <c r="A12" s="271"/>
      <c r="B12" s="111" t="s">
        <v>263</v>
      </c>
      <c r="C12" s="156">
        <v>18662</v>
      </c>
      <c r="D12" s="156">
        <v>20030</v>
      </c>
      <c r="E12" s="74">
        <f t="shared" si="0"/>
        <v>38692</v>
      </c>
      <c r="F12" s="157">
        <v>7903</v>
      </c>
      <c r="G12" s="157">
        <v>9737</v>
      </c>
      <c r="H12" s="74">
        <f t="shared" si="1"/>
        <v>17640</v>
      </c>
      <c r="I12" s="157">
        <v>6550</v>
      </c>
      <c r="J12" s="157">
        <v>8426</v>
      </c>
      <c r="K12" s="75">
        <f t="shared" si="2"/>
        <v>14976</v>
      </c>
    </row>
    <row r="13" spans="1:11" ht="22.5" customHeight="1" x14ac:dyDescent="0.2">
      <c r="A13" s="271"/>
      <c r="B13" s="111" t="s">
        <v>264</v>
      </c>
      <c r="C13" s="156">
        <v>16567</v>
      </c>
      <c r="D13" s="156">
        <v>18425</v>
      </c>
      <c r="E13" s="74">
        <f t="shared" si="0"/>
        <v>34992</v>
      </c>
      <c r="F13" s="157">
        <v>6358</v>
      </c>
      <c r="G13" s="157">
        <v>8333</v>
      </c>
      <c r="H13" s="74">
        <f t="shared" si="1"/>
        <v>14691</v>
      </c>
      <c r="I13" s="157">
        <v>5246</v>
      </c>
      <c r="J13" s="157">
        <v>7173</v>
      </c>
      <c r="K13" s="75">
        <f t="shared" si="2"/>
        <v>12419</v>
      </c>
    </row>
    <row r="14" spans="1:11" ht="22.5" customHeight="1" x14ac:dyDescent="0.2">
      <c r="A14" s="271"/>
      <c r="B14" s="84" t="s">
        <v>265</v>
      </c>
      <c r="C14" s="156">
        <v>39577</v>
      </c>
      <c r="D14" s="156">
        <v>40772</v>
      </c>
      <c r="E14" s="74">
        <f t="shared" si="0"/>
        <v>80349</v>
      </c>
      <c r="F14" s="157">
        <v>14641</v>
      </c>
      <c r="G14" s="157">
        <v>18267</v>
      </c>
      <c r="H14" s="74">
        <f t="shared" si="1"/>
        <v>32908</v>
      </c>
      <c r="I14" s="157">
        <v>12105</v>
      </c>
      <c r="J14" s="157">
        <v>15612</v>
      </c>
      <c r="K14" s="75">
        <f t="shared" si="2"/>
        <v>27717</v>
      </c>
    </row>
    <row r="15" spans="1:11" ht="22.5" customHeight="1" x14ac:dyDescent="0.2">
      <c r="A15" s="271"/>
      <c r="B15" s="111" t="s">
        <v>266</v>
      </c>
      <c r="C15" s="156">
        <v>15831</v>
      </c>
      <c r="D15" s="156">
        <v>17476</v>
      </c>
      <c r="E15" s="74">
        <f t="shared" si="0"/>
        <v>33307</v>
      </c>
      <c r="F15" s="157">
        <v>7469</v>
      </c>
      <c r="G15" s="157">
        <v>9630</v>
      </c>
      <c r="H15" s="74">
        <f t="shared" si="1"/>
        <v>17099</v>
      </c>
      <c r="I15" s="157">
        <v>6350</v>
      </c>
      <c r="J15" s="157">
        <v>8505</v>
      </c>
      <c r="K15" s="75">
        <f t="shared" si="2"/>
        <v>14855</v>
      </c>
    </row>
    <row r="16" spans="1:11" ht="22.5" customHeight="1" x14ac:dyDescent="0.2">
      <c r="A16" s="272"/>
      <c r="B16" s="111" t="s">
        <v>267</v>
      </c>
      <c r="C16" s="156">
        <v>15496</v>
      </c>
      <c r="D16" s="156">
        <v>17260</v>
      </c>
      <c r="E16" s="74">
        <f t="shared" si="0"/>
        <v>32756</v>
      </c>
      <c r="F16" s="157">
        <v>5474</v>
      </c>
      <c r="G16" s="157">
        <v>7080</v>
      </c>
      <c r="H16" s="74">
        <f t="shared" si="1"/>
        <v>12554</v>
      </c>
      <c r="I16" s="157">
        <v>4538</v>
      </c>
      <c r="J16" s="157">
        <v>6056</v>
      </c>
      <c r="K16" s="75">
        <f t="shared" si="2"/>
        <v>10594</v>
      </c>
    </row>
    <row r="17" spans="1:11" ht="22.5" customHeight="1" x14ac:dyDescent="0.2">
      <c r="A17" s="279" t="s">
        <v>268</v>
      </c>
      <c r="B17" s="280"/>
      <c r="C17" s="74">
        <f t="shared" ref="C17:K17" si="3">SUM(C6:C16)</f>
        <v>558036</v>
      </c>
      <c r="D17" s="74">
        <f t="shared" si="3"/>
        <v>613901</v>
      </c>
      <c r="E17" s="74">
        <f t="shared" si="3"/>
        <v>1171937</v>
      </c>
      <c r="F17" s="74">
        <f t="shared" si="3"/>
        <v>200271</v>
      </c>
      <c r="G17" s="74">
        <f t="shared" si="3"/>
        <v>264916</v>
      </c>
      <c r="H17" s="74">
        <f t="shared" si="3"/>
        <v>465187</v>
      </c>
      <c r="I17" s="74">
        <f t="shared" si="3"/>
        <v>164239</v>
      </c>
      <c r="J17" s="74">
        <f t="shared" si="3"/>
        <v>226009</v>
      </c>
      <c r="K17" s="75">
        <f t="shared" si="3"/>
        <v>390248</v>
      </c>
    </row>
    <row r="18" spans="1:11" ht="22.5" customHeight="1" x14ac:dyDescent="0.2">
      <c r="A18" s="270" t="s">
        <v>269</v>
      </c>
      <c r="B18" s="111" t="s">
        <v>270</v>
      </c>
      <c r="C18" s="156">
        <v>3113</v>
      </c>
      <c r="D18" s="156">
        <v>2848</v>
      </c>
      <c r="E18" s="74">
        <f t="shared" si="0"/>
        <v>5961</v>
      </c>
      <c r="F18" s="157">
        <v>1418</v>
      </c>
      <c r="G18" s="157">
        <v>1772</v>
      </c>
      <c r="H18" s="74">
        <f t="shared" ref="H18:H26" si="4">F18+G18</f>
        <v>3190</v>
      </c>
      <c r="I18" s="157">
        <v>1234</v>
      </c>
      <c r="J18" s="157">
        <v>1600</v>
      </c>
      <c r="K18" s="75">
        <f t="shared" ref="K18:K26" si="5">I18+J18</f>
        <v>2834</v>
      </c>
    </row>
    <row r="19" spans="1:11" ht="22.5" customHeight="1" x14ac:dyDescent="0.2">
      <c r="A19" s="271"/>
      <c r="B19" s="84" t="s">
        <v>271</v>
      </c>
      <c r="C19" s="156">
        <v>3295</v>
      </c>
      <c r="D19" s="156">
        <v>3506</v>
      </c>
      <c r="E19" s="74">
        <f t="shared" si="0"/>
        <v>6801</v>
      </c>
      <c r="F19" s="157">
        <v>1796</v>
      </c>
      <c r="G19" s="157">
        <v>2209</v>
      </c>
      <c r="H19" s="74">
        <f t="shared" si="4"/>
        <v>4005</v>
      </c>
      <c r="I19" s="157">
        <v>1523</v>
      </c>
      <c r="J19" s="157">
        <v>1947</v>
      </c>
      <c r="K19" s="75">
        <f t="shared" si="5"/>
        <v>3470</v>
      </c>
    </row>
    <row r="20" spans="1:11" ht="22.5" customHeight="1" x14ac:dyDescent="0.2">
      <c r="A20" s="271"/>
      <c r="B20" s="111" t="s">
        <v>272</v>
      </c>
      <c r="C20" s="156">
        <v>14173</v>
      </c>
      <c r="D20" s="156">
        <v>15910</v>
      </c>
      <c r="E20" s="74">
        <f t="shared" si="0"/>
        <v>30083</v>
      </c>
      <c r="F20" s="157">
        <v>4918</v>
      </c>
      <c r="G20" s="157">
        <v>6510</v>
      </c>
      <c r="H20" s="74">
        <f t="shared" si="4"/>
        <v>11428</v>
      </c>
      <c r="I20" s="157">
        <v>4080</v>
      </c>
      <c r="J20" s="157">
        <v>5563</v>
      </c>
      <c r="K20" s="75">
        <f t="shared" si="5"/>
        <v>9643</v>
      </c>
    </row>
    <row r="21" spans="1:11" ht="22.5" customHeight="1" x14ac:dyDescent="0.2">
      <c r="A21" s="271"/>
      <c r="B21" s="111" t="s">
        <v>273</v>
      </c>
      <c r="C21" s="156">
        <v>9515</v>
      </c>
      <c r="D21" s="156">
        <v>10570</v>
      </c>
      <c r="E21" s="74">
        <f t="shared" si="0"/>
        <v>20085</v>
      </c>
      <c r="F21" s="157">
        <v>3659</v>
      </c>
      <c r="G21" s="157">
        <v>4709</v>
      </c>
      <c r="H21" s="74">
        <f t="shared" si="4"/>
        <v>8368</v>
      </c>
      <c r="I21" s="157">
        <v>3059</v>
      </c>
      <c r="J21" s="157">
        <v>4030</v>
      </c>
      <c r="K21" s="75">
        <f t="shared" si="5"/>
        <v>7089</v>
      </c>
    </row>
    <row r="22" spans="1:11" ht="22.5" customHeight="1" x14ac:dyDescent="0.2">
      <c r="A22" s="271"/>
      <c r="B22" s="111" t="s">
        <v>274</v>
      </c>
      <c r="C22" s="156">
        <v>7029</v>
      </c>
      <c r="D22" s="156">
        <v>7560</v>
      </c>
      <c r="E22" s="74">
        <f t="shared" si="0"/>
        <v>14589</v>
      </c>
      <c r="F22" s="157">
        <v>3232</v>
      </c>
      <c r="G22" s="157">
        <v>3935</v>
      </c>
      <c r="H22" s="74">
        <f t="shared" si="4"/>
        <v>7167</v>
      </c>
      <c r="I22" s="157">
        <v>2717</v>
      </c>
      <c r="J22" s="157">
        <v>3449</v>
      </c>
      <c r="K22" s="75">
        <f t="shared" si="5"/>
        <v>6166</v>
      </c>
    </row>
    <row r="23" spans="1:11" ht="22.5" customHeight="1" x14ac:dyDescent="0.2">
      <c r="A23" s="271"/>
      <c r="B23" s="111" t="s">
        <v>275</v>
      </c>
      <c r="C23" s="156">
        <v>3707</v>
      </c>
      <c r="D23" s="156">
        <v>3933</v>
      </c>
      <c r="E23" s="74">
        <f t="shared" si="0"/>
        <v>7640</v>
      </c>
      <c r="F23" s="157">
        <v>1998</v>
      </c>
      <c r="G23" s="157">
        <v>2428</v>
      </c>
      <c r="H23" s="74">
        <f t="shared" si="4"/>
        <v>4426</v>
      </c>
      <c r="I23" s="157">
        <v>1677</v>
      </c>
      <c r="J23" s="157">
        <v>2147</v>
      </c>
      <c r="K23" s="75">
        <f t="shared" si="5"/>
        <v>3824</v>
      </c>
    </row>
    <row r="24" spans="1:11" ht="22.5" customHeight="1" x14ac:dyDescent="0.2">
      <c r="A24" s="271"/>
      <c r="B24" s="111" t="s">
        <v>276</v>
      </c>
      <c r="C24" s="156">
        <v>1639</v>
      </c>
      <c r="D24" s="156">
        <v>1827</v>
      </c>
      <c r="E24" s="74">
        <f t="shared" si="0"/>
        <v>3466</v>
      </c>
      <c r="F24" s="157">
        <v>820</v>
      </c>
      <c r="G24" s="157">
        <v>1060</v>
      </c>
      <c r="H24" s="74">
        <f t="shared" si="4"/>
        <v>1880</v>
      </c>
      <c r="I24" s="157">
        <v>699</v>
      </c>
      <c r="J24" s="157">
        <v>945</v>
      </c>
      <c r="K24" s="75">
        <f t="shared" si="5"/>
        <v>1644</v>
      </c>
    </row>
    <row r="25" spans="1:11" ht="22.5" customHeight="1" x14ac:dyDescent="0.2">
      <c r="A25" s="271"/>
      <c r="B25" s="111" t="s">
        <v>277</v>
      </c>
      <c r="C25" s="156">
        <v>4214</v>
      </c>
      <c r="D25" s="156">
        <v>4777</v>
      </c>
      <c r="E25" s="74">
        <f t="shared" si="0"/>
        <v>8991</v>
      </c>
      <c r="F25" s="157">
        <v>2152</v>
      </c>
      <c r="G25" s="157">
        <v>2762</v>
      </c>
      <c r="H25" s="74">
        <f t="shared" si="4"/>
        <v>4914</v>
      </c>
      <c r="I25" s="157">
        <v>1790</v>
      </c>
      <c r="J25" s="157">
        <v>2430</v>
      </c>
      <c r="K25" s="75">
        <f t="shared" si="5"/>
        <v>4220</v>
      </c>
    </row>
    <row r="26" spans="1:11" ht="22.5" customHeight="1" x14ac:dyDescent="0.2">
      <c r="A26" s="272"/>
      <c r="B26" s="111" t="s">
        <v>278</v>
      </c>
      <c r="C26" s="156">
        <v>8697</v>
      </c>
      <c r="D26" s="156">
        <v>9640</v>
      </c>
      <c r="E26" s="74">
        <f t="shared" si="0"/>
        <v>18337</v>
      </c>
      <c r="F26" s="157">
        <v>4356</v>
      </c>
      <c r="G26" s="157">
        <v>5746</v>
      </c>
      <c r="H26" s="74">
        <f t="shared" si="4"/>
        <v>10102</v>
      </c>
      <c r="I26" s="157">
        <v>3712</v>
      </c>
      <c r="J26" s="157">
        <v>5052</v>
      </c>
      <c r="K26" s="75">
        <f t="shared" si="5"/>
        <v>8764</v>
      </c>
    </row>
    <row r="27" spans="1:11" ht="22.5" customHeight="1" x14ac:dyDescent="0.2">
      <c r="A27" s="279" t="s">
        <v>279</v>
      </c>
      <c r="B27" s="280"/>
      <c r="C27" s="74">
        <f>SUM(C18:C26)</f>
        <v>55382</v>
      </c>
      <c r="D27" s="74">
        <f t="shared" ref="D27:J27" si="6">SUM(D18:D26)</f>
        <v>60571</v>
      </c>
      <c r="E27" s="74">
        <f t="shared" si="6"/>
        <v>115953</v>
      </c>
      <c r="F27" s="74">
        <f t="shared" si="6"/>
        <v>24349</v>
      </c>
      <c r="G27" s="74">
        <f t="shared" si="6"/>
        <v>31131</v>
      </c>
      <c r="H27" s="74">
        <f t="shared" si="6"/>
        <v>55480</v>
      </c>
      <c r="I27" s="74">
        <f t="shared" si="6"/>
        <v>20491</v>
      </c>
      <c r="J27" s="74">
        <f t="shared" si="6"/>
        <v>27163</v>
      </c>
      <c r="K27" s="75">
        <f>SUM(K18:K26)</f>
        <v>47654</v>
      </c>
    </row>
    <row r="28" spans="1:11" ht="22.5" customHeight="1" x14ac:dyDescent="0.2">
      <c r="A28" s="113"/>
      <c r="B28" s="113"/>
      <c r="C28" s="104"/>
      <c r="D28" s="104"/>
      <c r="E28" s="104"/>
      <c r="F28" s="104"/>
      <c r="G28" s="104"/>
      <c r="H28" s="104"/>
      <c r="I28" s="104"/>
      <c r="J28" s="104"/>
      <c r="K28" s="104"/>
    </row>
    <row r="29" spans="1:11" ht="22.5" customHeight="1" x14ac:dyDescent="0.2">
      <c r="A29" s="270" t="s">
        <v>280</v>
      </c>
      <c r="B29" s="111" t="s">
        <v>281</v>
      </c>
      <c r="C29" s="79">
        <f>C7+C10+C11+C14+C18</f>
        <v>217225</v>
      </c>
      <c r="D29" s="79">
        <f t="shared" ref="D29:I29" si="7">D7+D10+D11+D14+D18</f>
        <v>230747</v>
      </c>
      <c r="E29" s="79">
        <f t="shared" si="7"/>
        <v>447972</v>
      </c>
      <c r="F29" s="79">
        <f t="shared" si="7"/>
        <v>79087</v>
      </c>
      <c r="G29" s="79">
        <f t="shared" si="7"/>
        <v>103552</v>
      </c>
      <c r="H29" s="79">
        <f t="shared" si="7"/>
        <v>182639</v>
      </c>
      <c r="I29" s="79">
        <f t="shared" si="7"/>
        <v>65347</v>
      </c>
      <c r="J29" s="79">
        <f>J7+J10+J11+J14+J18</f>
        <v>89261</v>
      </c>
      <c r="K29" s="79">
        <f>K7+K10+K11+K14+K18</f>
        <v>154608</v>
      </c>
    </row>
    <row r="30" spans="1:11" ht="22.5" customHeight="1" x14ac:dyDescent="0.2">
      <c r="A30" s="271"/>
      <c r="B30" s="111" t="s">
        <v>282</v>
      </c>
      <c r="C30" s="79">
        <f t="shared" ref="C30:K30" si="8">C6+C13+C16+C19+C20+C21</f>
        <v>291202</v>
      </c>
      <c r="D30" s="79">
        <f t="shared" si="8"/>
        <v>327877</v>
      </c>
      <c r="E30" s="79">
        <f t="shared" si="8"/>
        <v>619079</v>
      </c>
      <c r="F30" s="79">
        <f t="shared" si="8"/>
        <v>97629</v>
      </c>
      <c r="G30" s="79">
        <f t="shared" si="8"/>
        <v>130579</v>
      </c>
      <c r="H30" s="79">
        <f t="shared" si="8"/>
        <v>228208</v>
      </c>
      <c r="I30" s="79">
        <f t="shared" si="8"/>
        <v>79224</v>
      </c>
      <c r="J30" s="79">
        <f t="shared" si="8"/>
        <v>109770</v>
      </c>
      <c r="K30" s="79">
        <f t="shared" si="8"/>
        <v>188994</v>
      </c>
    </row>
    <row r="31" spans="1:11" ht="22.5" customHeight="1" x14ac:dyDescent="0.2">
      <c r="A31" s="272"/>
      <c r="B31" s="111" t="s">
        <v>283</v>
      </c>
      <c r="C31" s="79">
        <f>C8+C9+C12+C15+C22+C23+C24+C25+C26</f>
        <v>104991</v>
      </c>
      <c r="D31" s="79">
        <f t="shared" ref="D31:K31" si="9">D8+D9+D12+D15+D22+D23+D24+D25+D26</f>
        <v>115848</v>
      </c>
      <c r="E31" s="79">
        <f t="shared" si="9"/>
        <v>220839</v>
      </c>
      <c r="F31" s="79">
        <f t="shared" si="9"/>
        <v>47904</v>
      </c>
      <c r="G31" s="79">
        <f t="shared" si="9"/>
        <v>61916</v>
      </c>
      <c r="H31" s="79">
        <f t="shared" si="9"/>
        <v>109820</v>
      </c>
      <c r="I31" s="79">
        <f t="shared" si="9"/>
        <v>40159</v>
      </c>
      <c r="J31" s="79">
        <f t="shared" si="9"/>
        <v>54141</v>
      </c>
      <c r="K31" s="79">
        <f t="shared" si="9"/>
        <v>94300</v>
      </c>
    </row>
    <row r="32" spans="1:11" ht="22.5" customHeight="1" x14ac:dyDescent="0.2">
      <c r="A32" s="279" t="s">
        <v>284</v>
      </c>
      <c r="B32" s="280"/>
      <c r="C32" s="79">
        <f t="shared" ref="C32:K32" si="10">SUM(C29:C31)</f>
        <v>613418</v>
      </c>
      <c r="D32" s="79">
        <f t="shared" si="10"/>
        <v>674472</v>
      </c>
      <c r="E32" s="79">
        <f t="shared" si="10"/>
        <v>1287890</v>
      </c>
      <c r="F32" s="79">
        <f t="shared" si="10"/>
        <v>224620</v>
      </c>
      <c r="G32" s="79">
        <f t="shared" si="10"/>
        <v>296047</v>
      </c>
      <c r="H32" s="79">
        <f t="shared" si="10"/>
        <v>520667</v>
      </c>
      <c r="I32" s="79">
        <f t="shared" si="10"/>
        <v>184730</v>
      </c>
      <c r="J32" s="79">
        <f t="shared" si="10"/>
        <v>253172</v>
      </c>
      <c r="K32" s="79">
        <f t="shared" si="10"/>
        <v>437902</v>
      </c>
    </row>
    <row r="33" spans="1:11" ht="22.5" customHeight="1" x14ac:dyDescent="0.2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</row>
    <row r="34" spans="1:11" ht="21" customHeight="1" x14ac:dyDescent="0.2">
      <c r="A34" s="281" t="s">
        <v>441</v>
      </c>
      <c r="B34" s="281"/>
      <c r="C34" s="281"/>
      <c r="D34" s="281"/>
      <c r="E34" s="281"/>
      <c r="F34" s="281"/>
      <c r="G34" s="281"/>
      <c r="H34" s="281"/>
      <c r="I34" s="281"/>
      <c r="J34" s="281"/>
      <c r="K34" s="281"/>
    </row>
    <row r="35" spans="1:11" ht="20.25" customHeight="1" x14ac:dyDescent="0.2">
      <c r="A35" s="113"/>
      <c r="B35" s="113"/>
      <c r="C35" s="113"/>
      <c r="D35" s="113"/>
      <c r="E35" s="113"/>
      <c r="F35" s="113"/>
      <c r="G35" s="273" t="s">
        <v>285</v>
      </c>
      <c r="H35" s="273"/>
      <c r="I35" s="273"/>
      <c r="J35" s="273"/>
      <c r="K35" s="273"/>
    </row>
  </sheetData>
  <sheetProtection selectLockedCells="1"/>
  <mergeCells count="13">
    <mergeCell ref="A1:K1"/>
    <mergeCell ref="A18:A26"/>
    <mergeCell ref="G35:K35"/>
    <mergeCell ref="C4:E4"/>
    <mergeCell ref="F4:H4"/>
    <mergeCell ref="A4:B5"/>
    <mergeCell ref="A27:B27"/>
    <mergeCell ref="A6:A16"/>
    <mergeCell ref="A34:K34"/>
    <mergeCell ref="A17:B17"/>
    <mergeCell ref="I4:K4"/>
    <mergeCell ref="A32:B32"/>
    <mergeCell ref="A29:A31"/>
  </mergeCells>
  <phoneticPr fontId="2"/>
  <conditionalFormatting sqref="F6:G16 I6:J16 F18:G26 I18:J26">
    <cfRule type="cellIs" dxfId="3" priority="1" stopIfTrue="1" operator="greaterThan">
      <formula>C6</formula>
    </cfRule>
    <cfRule type="cellIs" dxfId="2" priority="2" stopIfTrue="1" operator="equal">
      <formula>C6</formula>
    </cfRule>
  </conditionalFormatting>
  <printOptions horizontalCentered="1"/>
  <pageMargins left="0.6692913385826772" right="0.6692913385826772" top="0.74803149606299213" bottom="0.74803149606299213" header="0.31496062992125984" footer="0.31496062992125984"/>
  <pageSetup paperSize="9" scale="99" orientation="portrait" r:id="rId1"/>
  <headerFooter>
    <oddFooter>&amp;A</oddFooter>
  </headerFooter>
  <colBreaks count="1" manualBreakCount="1">
    <brk id="11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35"/>
  <sheetViews>
    <sheetView view="pageBreakPreview" zoomScale="90" zoomScaleNormal="100" zoomScaleSheetLayoutView="90" workbookViewId="0"/>
  </sheetViews>
  <sheetFormatPr defaultRowHeight="13" x14ac:dyDescent="0.2"/>
  <cols>
    <col min="1" max="1" width="7.08984375" bestFit="1" customWidth="1"/>
    <col min="2" max="2" width="11" style="3" bestFit="1" customWidth="1"/>
    <col min="3" max="11" width="7.90625" customWidth="1"/>
  </cols>
  <sheetData>
    <row r="1" spans="1:14" ht="21" customHeight="1" x14ac:dyDescent="0.25">
      <c r="A1" s="259" t="s">
        <v>443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4" ht="13.5" customHeight="1" x14ac:dyDescent="0.2"/>
    <row r="3" spans="1:14" ht="13.5" customHeight="1" x14ac:dyDescent="0.2"/>
    <row r="4" spans="1:14" s="11" customFormat="1" ht="18.75" customHeight="1" x14ac:dyDescent="0.2">
      <c r="A4" s="284" t="s">
        <v>249</v>
      </c>
      <c r="B4" s="285"/>
      <c r="C4" s="282" t="s">
        <v>286</v>
      </c>
      <c r="D4" s="282"/>
      <c r="E4" s="282"/>
      <c r="F4" s="282" t="s">
        <v>287</v>
      </c>
      <c r="G4" s="282"/>
      <c r="H4" s="282"/>
      <c r="I4" s="282" t="s">
        <v>288</v>
      </c>
      <c r="J4" s="282"/>
      <c r="K4" s="282"/>
    </row>
    <row r="5" spans="1:14" s="11" customFormat="1" ht="18.75" customHeight="1" x14ac:dyDescent="0.2">
      <c r="A5" s="286"/>
      <c r="B5" s="287"/>
      <c r="C5" s="109" t="s">
        <v>253</v>
      </c>
      <c r="D5" s="109" t="s">
        <v>254</v>
      </c>
      <c r="E5" s="109" t="s">
        <v>255</v>
      </c>
      <c r="F5" s="109" t="s">
        <v>253</v>
      </c>
      <c r="G5" s="109" t="s">
        <v>254</v>
      </c>
      <c r="H5" s="109" t="s">
        <v>255</v>
      </c>
      <c r="I5" s="109" t="s">
        <v>253</v>
      </c>
      <c r="J5" s="109" t="s">
        <v>254</v>
      </c>
      <c r="K5" s="109" t="s">
        <v>255</v>
      </c>
    </row>
    <row r="6" spans="1:14" s="11" customFormat="1" ht="22.5" customHeight="1" x14ac:dyDescent="0.2">
      <c r="A6" s="270" t="s">
        <v>256</v>
      </c>
      <c r="B6" s="111" t="s">
        <v>257</v>
      </c>
      <c r="C6" s="157">
        <v>46389</v>
      </c>
      <c r="D6" s="157">
        <v>68590</v>
      </c>
      <c r="E6" s="180">
        <f>C6+D6</f>
        <v>114979</v>
      </c>
      <c r="F6" s="157">
        <v>31436</v>
      </c>
      <c r="G6" s="157">
        <v>50716</v>
      </c>
      <c r="H6" s="180">
        <f>F6+G6</f>
        <v>82152</v>
      </c>
      <c r="I6" s="157">
        <v>17153</v>
      </c>
      <c r="J6" s="157">
        <v>32402</v>
      </c>
      <c r="K6" s="79">
        <f>I6+J6</f>
        <v>49555</v>
      </c>
    </row>
    <row r="7" spans="1:14" s="11" customFormat="1" ht="22.5" customHeight="1" x14ac:dyDescent="0.2">
      <c r="A7" s="271"/>
      <c r="B7" s="111" t="s">
        <v>258</v>
      </c>
      <c r="C7" s="157">
        <v>17597</v>
      </c>
      <c r="D7" s="157">
        <v>25895</v>
      </c>
      <c r="E7" s="180">
        <f t="shared" ref="E7:E26" si="0">C7+D7</f>
        <v>43492</v>
      </c>
      <c r="F7" s="157">
        <v>12468</v>
      </c>
      <c r="G7" s="157">
        <v>19681</v>
      </c>
      <c r="H7" s="180">
        <f t="shared" ref="H7:H16" si="1">F7+G7</f>
        <v>32149</v>
      </c>
      <c r="I7" s="157">
        <v>6835</v>
      </c>
      <c r="J7" s="157">
        <v>12666</v>
      </c>
      <c r="K7" s="79">
        <f t="shared" ref="K7:K16" si="2">I7+J7</f>
        <v>19501</v>
      </c>
    </row>
    <row r="8" spans="1:14" s="11" customFormat="1" ht="22.5" customHeight="1" x14ac:dyDescent="0.2">
      <c r="A8" s="271"/>
      <c r="B8" s="111" t="s">
        <v>259</v>
      </c>
      <c r="C8" s="157">
        <v>8961</v>
      </c>
      <c r="D8" s="157">
        <v>13231</v>
      </c>
      <c r="E8" s="180">
        <f t="shared" si="0"/>
        <v>22192</v>
      </c>
      <c r="F8" s="157">
        <v>6091</v>
      </c>
      <c r="G8" s="157">
        <v>9995</v>
      </c>
      <c r="H8" s="180">
        <f t="shared" si="1"/>
        <v>16086</v>
      </c>
      <c r="I8" s="157">
        <v>3162</v>
      </c>
      <c r="J8" s="157">
        <v>6513</v>
      </c>
      <c r="K8" s="79">
        <f t="shared" si="2"/>
        <v>9675</v>
      </c>
    </row>
    <row r="9" spans="1:14" s="11" customFormat="1" ht="22.5" customHeight="1" x14ac:dyDescent="0.2">
      <c r="A9" s="271"/>
      <c r="B9" s="111" t="s">
        <v>260</v>
      </c>
      <c r="C9" s="157">
        <v>4109</v>
      </c>
      <c r="D9" s="157">
        <v>5979</v>
      </c>
      <c r="E9" s="180">
        <f t="shared" si="0"/>
        <v>10088</v>
      </c>
      <c r="F9" s="157">
        <v>2843</v>
      </c>
      <c r="G9" s="157">
        <v>4564</v>
      </c>
      <c r="H9" s="180">
        <f t="shared" si="1"/>
        <v>7407</v>
      </c>
      <c r="I9" s="157">
        <v>1622</v>
      </c>
      <c r="J9" s="157">
        <v>3073</v>
      </c>
      <c r="K9" s="79">
        <f t="shared" si="2"/>
        <v>4695</v>
      </c>
    </row>
    <row r="10" spans="1:14" s="11" customFormat="1" ht="22.5" customHeight="1" x14ac:dyDescent="0.2">
      <c r="A10" s="271"/>
      <c r="B10" s="111" t="s">
        <v>261</v>
      </c>
      <c r="C10" s="157">
        <v>12133</v>
      </c>
      <c r="D10" s="157">
        <v>17950</v>
      </c>
      <c r="E10" s="180">
        <f t="shared" si="0"/>
        <v>30083</v>
      </c>
      <c r="F10" s="157">
        <v>8574</v>
      </c>
      <c r="G10" s="157">
        <v>13672</v>
      </c>
      <c r="H10" s="180">
        <f t="shared" si="1"/>
        <v>22246</v>
      </c>
      <c r="I10" s="157">
        <v>4645</v>
      </c>
      <c r="J10" s="157">
        <v>8772</v>
      </c>
      <c r="K10" s="79">
        <f t="shared" si="2"/>
        <v>13417</v>
      </c>
    </row>
    <row r="11" spans="1:14" s="11" customFormat="1" ht="22.5" customHeight="1" x14ac:dyDescent="0.2">
      <c r="A11" s="271"/>
      <c r="B11" s="111" t="s">
        <v>262</v>
      </c>
      <c r="C11" s="157">
        <v>11428</v>
      </c>
      <c r="D11" s="157">
        <v>16176</v>
      </c>
      <c r="E11" s="180">
        <f t="shared" si="0"/>
        <v>27604</v>
      </c>
      <c r="F11" s="157">
        <v>7758</v>
      </c>
      <c r="G11" s="157">
        <v>12058</v>
      </c>
      <c r="H11" s="180">
        <f t="shared" si="1"/>
        <v>19816</v>
      </c>
      <c r="I11" s="157">
        <v>4341</v>
      </c>
      <c r="J11" s="157">
        <v>7980</v>
      </c>
      <c r="K11" s="79">
        <f t="shared" si="2"/>
        <v>12321</v>
      </c>
    </row>
    <row r="12" spans="1:14" s="11" customFormat="1" ht="22.5" customHeight="1" x14ac:dyDescent="0.2">
      <c r="A12" s="271"/>
      <c r="B12" s="111" t="s">
        <v>263</v>
      </c>
      <c r="C12" s="157">
        <v>5011</v>
      </c>
      <c r="D12" s="157">
        <v>6867</v>
      </c>
      <c r="E12" s="180">
        <f t="shared" si="0"/>
        <v>11878</v>
      </c>
      <c r="F12" s="157">
        <v>3386</v>
      </c>
      <c r="G12" s="157">
        <v>5117</v>
      </c>
      <c r="H12" s="180">
        <f t="shared" si="1"/>
        <v>8503</v>
      </c>
      <c r="I12" s="157">
        <v>1876</v>
      </c>
      <c r="J12" s="157">
        <v>3497</v>
      </c>
      <c r="K12" s="79">
        <f t="shared" si="2"/>
        <v>5373</v>
      </c>
    </row>
    <row r="13" spans="1:14" s="11" customFormat="1" ht="22.5" customHeight="1" x14ac:dyDescent="0.2">
      <c r="A13" s="271"/>
      <c r="B13" s="111" t="s">
        <v>264</v>
      </c>
      <c r="C13" s="157">
        <v>4026</v>
      </c>
      <c r="D13" s="157">
        <v>5813</v>
      </c>
      <c r="E13" s="180">
        <f t="shared" si="0"/>
        <v>9839</v>
      </c>
      <c r="F13" s="157">
        <v>2783</v>
      </c>
      <c r="G13" s="157">
        <v>4340</v>
      </c>
      <c r="H13" s="180">
        <f t="shared" si="1"/>
        <v>7123</v>
      </c>
      <c r="I13" s="157">
        <v>1510</v>
      </c>
      <c r="J13" s="157">
        <v>2847</v>
      </c>
      <c r="K13" s="79">
        <f t="shared" si="2"/>
        <v>4357</v>
      </c>
    </row>
    <row r="14" spans="1:14" s="11" customFormat="1" ht="22.5" customHeight="1" x14ac:dyDescent="0.2">
      <c r="A14" s="271"/>
      <c r="B14" s="84" t="s">
        <v>265</v>
      </c>
      <c r="C14" s="157">
        <v>9398</v>
      </c>
      <c r="D14" s="157">
        <v>12826</v>
      </c>
      <c r="E14" s="180">
        <f t="shared" si="0"/>
        <v>22224</v>
      </c>
      <c r="F14" s="157">
        <v>6370</v>
      </c>
      <c r="G14" s="157">
        <v>9482</v>
      </c>
      <c r="H14" s="180">
        <f t="shared" si="1"/>
        <v>15852</v>
      </c>
      <c r="I14" s="157">
        <v>3476</v>
      </c>
      <c r="J14" s="157">
        <v>6175</v>
      </c>
      <c r="K14" s="79">
        <f t="shared" si="2"/>
        <v>9651</v>
      </c>
      <c r="N14" s="129"/>
    </row>
    <row r="15" spans="1:14" s="11" customFormat="1" ht="22.5" customHeight="1" x14ac:dyDescent="0.2">
      <c r="A15" s="271"/>
      <c r="B15" s="111" t="s">
        <v>266</v>
      </c>
      <c r="C15" s="157">
        <v>5075</v>
      </c>
      <c r="D15" s="157">
        <v>7220</v>
      </c>
      <c r="E15" s="180">
        <f t="shared" si="0"/>
        <v>12295</v>
      </c>
      <c r="F15" s="157">
        <v>3578</v>
      </c>
      <c r="G15" s="157">
        <v>5617</v>
      </c>
      <c r="H15" s="180">
        <f t="shared" si="1"/>
        <v>9195</v>
      </c>
      <c r="I15" s="157">
        <v>2062</v>
      </c>
      <c r="J15" s="157">
        <v>3903</v>
      </c>
      <c r="K15" s="79">
        <f t="shared" si="2"/>
        <v>5965</v>
      </c>
    </row>
    <row r="16" spans="1:14" s="11" customFormat="1" ht="22.5" customHeight="1" x14ac:dyDescent="0.2">
      <c r="A16" s="271"/>
      <c r="B16" s="112" t="s">
        <v>267</v>
      </c>
      <c r="C16" s="157">
        <v>3448</v>
      </c>
      <c r="D16" s="157">
        <v>4817</v>
      </c>
      <c r="E16" s="180">
        <f t="shared" si="0"/>
        <v>8265</v>
      </c>
      <c r="F16" s="157">
        <v>2289</v>
      </c>
      <c r="G16" s="157">
        <v>3504</v>
      </c>
      <c r="H16" s="180">
        <f t="shared" si="1"/>
        <v>5793</v>
      </c>
      <c r="I16" s="157">
        <v>1249</v>
      </c>
      <c r="J16" s="157">
        <v>2269</v>
      </c>
      <c r="K16" s="79">
        <f t="shared" si="2"/>
        <v>3518</v>
      </c>
    </row>
    <row r="17" spans="1:11" s="11" customFormat="1" ht="22.5" customHeight="1" x14ac:dyDescent="0.2">
      <c r="A17" s="279" t="s">
        <v>268</v>
      </c>
      <c r="B17" s="280"/>
      <c r="C17" s="180">
        <f>SUM(C6:C16)</f>
        <v>127575</v>
      </c>
      <c r="D17" s="180">
        <f t="shared" ref="D17:J17" si="3">SUM(D6:D16)</f>
        <v>185364</v>
      </c>
      <c r="E17" s="180">
        <f t="shared" si="3"/>
        <v>312939</v>
      </c>
      <c r="F17" s="180">
        <f t="shared" si="3"/>
        <v>87576</v>
      </c>
      <c r="G17" s="180">
        <f t="shared" si="3"/>
        <v>138746</v>
      </c>
      <c r="H17" s="180">
        <f t="shared" si="3"/>
        <v>226322</v>
      </c>
      <c r="I17" s="180">
        <f t="shared" si="3"/>
        <v>47931</v>
      </c>
      <c r="J17" s="180">
        <f t="shared" si="3"/>
        <v>90097</v>
      </c>
      <c r="K17" s="79">
        <f>SUM(K6:K16)</f>
        <v>138028</v>
      </c>
    </row>
    <row r="18" spans="1:11" s="11" customFormat="1" ht="22.5" customHeight="1" x14ac:dyDescent="0.2">
      <c r="A18" s="270" t="s">
        <v>269</v>
      </c>
      <c r="B18" s="111" t="s">
        <v>270</v>
      </c>
      <c r="C18" s="157">
        <v>1032</v>
      </c>
      <c r="D18" s="157">
        <v>1367</v>
      </c>
      <c r="E18" s="180">
        <f t="shared" si="0"/>
        <v>2399</v>
      </c>
      <c r="F18" s="157">
        <v>751</v>
      </c>
      <c r="G18" s="157">
        <v>1061</v>
      </c>
      <c r="H18" s="180">
        <f t="shared" ref="H18:H26" si="4">F18+G18</f>
        <v>1812</v>
      </c>
      <c r="I18" s="157">
        <v>411</v>
      </c>
      <c r="J18" s="157">
        <v>716</v>
      </c>
      <c r="K18" s="79">
        <f t="shared" ref="K18:K26" si="5">I18+J18</f>
        <v>1127</v>
      </c>
    </row>
    <row r="19" spans="1:11" s="11" customFormat="1" ht="22.5" customHeight="1" x14ac:dyDescent="0.2">
      <c r="A19" s="271"/>
      <c r="B19" s="84" t="s">
        <v>271</v>
      </c>
      <c r="C19" s="157">
        <v>1185</v>
      </c>
      <c r="D19" s="157">
        <v>1657</v>
      </c>
      <c r="E19" s="180">
        <f t="shared" si="0"/>
        <v>2842</v>
      </c>
      <c r="F19" s="157">
        <v>845</v>
      </c>
      <c r="G19" s="157">
        <v>1324</v>
      </c>
      <c r="H19" s="180">
        <f t="shared" si="4"/>
        <v>2169</v>
      </c>
      <c r="I19" s="157">
        <v>550</v>
      </c>
      <c r="J19" s="157">
        <v>1023</v>
      </c>
      <c r="K19" s="79">
        <f t="shared" si="5"/>
        <v>1573</v>
      </c>
    </row>
    <row r="20" spans="1:11" s="11" customFormat="1" ht="22.5" customHeight="1" x14ac:dyDescent="0.2">
      <c r="A20" s="271"/>
      <c r="B20" s="111" t="s">
        <v>272</v>
      </c>
      <c r="C20" s="157">
        <v>3146</v>
      </c>
      <c r="D20" s="157">
        <v>4474</v>
      </c>
      <c r="E20" s="180">
        <f t="shared" si="0"/>
        <v>7620</v>
      </c>
      <c r="F20" s="157">
        <v>2141</v>
      </c>
      <c r="G20" s="157">
        <v>3338</v>
      </c>
      <c r="H20" s="180">
        <f t="shared" si="4"/>
        <v>5479</v>
      </c>
      <c r="I20" s="157">
        <v>1242</v>
      </c>
      <c r="J20" s="157">
        <v>2145</v>
      </c>
      <c r="K20" s="79">
        <f t="shared" si="5"/>
        <v>3387</v>
      </c>
    </row>
    <row r="21" spans="1:11" s="11" customFormat="1" ht="22.5" customHeight="1" x14ac:dyDescent="0.2">
      <c r="A21" s="271"/>
      <c r="B21" s="111" t="s">
        <v>273</v>
      </c>
      <c r="C21" s="157">
        <v>2390</v>
      </c>
      <c r="D21" s="157">
        <v>3240</v>
      </c>
      <c r="E21" s="180">
        <f t="shared" si="0"/>
        <v>5630</v>
      </c>
      <c r="F21" s="157">
        <v>1606</v>
      </c>
      <c r="G21" s="157">
        <v>2358</v>
      </c>
      <c r="H21" s="180">
        <f t="shared" si="4"/>
        <v>3964</v>
      </c>
      <c r="I21" s="157">
        <v>893</v>
      </c>
      <c r="J21" s="157">
        <v>1465</v>
      </c>
      <c r="K21" s="79">
        <f t="shared" si="5"/>
        <v>2358</v>
      </c>
    </row>
    <row r="22" spans="1:11" s="11" customFormat="1" ht="22.5" customHeight="1" x14ac:dyDescent="0.2">
      <c r="A22" s="271"/>
      <c r="B22" s="111" t="s">
        <v>274</v>
      </c>
      <c r="C22" s="157">
        <v>2108</v>
      </c>
      <c r="D22" s="157">
        <v>2872</v>
      </c>
      <c r="E22" s="180">
        <f t="shared" si="0"/>
        <v>4980</v>
      </c>
      <c r="F22" s="157">
        <v>1446</v>
      </c>
      <c r="G22" s="157">
        <v>2197</v>
      </c>
      <c r="H22" s="180">
        <f t="shared" si="4"/>
        <v>3643</v>
      </c>
      <c r="I22" s="157">
        <v>853</v>
      </c>
      <c r="J22" s="157">
        <v>1533</v>
      </c>
      <c r="K22" s="79">
        <f t="shared" si="5"/>
        <v>2386</v>
      </c>
    </row>
    <row r="23" spans="1:11" s="11" customFormat="1" ht="22.5" customHeight="1" x14ac:dyDescent="0.2">
      <c r="A23" s="271"/>
      <c r="B23" s="111" t="s">
        <v>275</v>
      </c>
      <c r="C23" s="157">
        <v>1283</v>
      </c>
      <c r="D23" s="157">
        <v>1804</v>
      </c>
      <c r="E23" s="180">
        <f t="shared" si="0"/>
        <v>3087</v>
      </c>
      <c r="F23" s="157">
        <v>878</v>
      </c>
      <c r="G23" s="157">
        <v>1384</v>
      </c>
      <c r="H23" s="180">
        <f t="shared" si="4"/>
        <v>2262</v>
      </c>
      <c r="I23" s="157">
        <v>501</v>
      </c>
      <c r="J23" s="157">
        <v>1004</v>
      </c>
      <c r="K23" s="79">
        <f t="shared" si="5"/>
        <v>1505</v>
      </c>
    </row>
    <row r="24" spans="1:11" s="11" customFormat="1" ht="22.5" customHeight="1" x14ac:dyDescent="0.2">
      <c r="A24" s="271"/>
      <c r="B24" s="111" t="s">
        <v>276</v>
      </c>
      <c r="C24" s="157">
        <v>556</v>
      </c>
      <c r="D24" s="157">
        <v>796</v>
      </c>
      <c r="E24" s="180">
        <f t="shared" si="0"/>
        <v>1352</v>
      </c>
      <c r="F24" s="157">
        <v>376</v>
      </c>
      <c r="G24" s="157">
        <v>597</v>
      </c>
      <c r="H24" s="180">
        <f t="shared" si="4"/>
        <v>973</v>
      </c>
      <c r="I24" s="157">
        <v>219</v>
      </c>
      <c r="J24" s="157">
        <v>411</v>
      </c>
      <c r="K24" s="79">
        <f t="shared" si="5"/>
        <v>630</v>
      </c>
    </row>
    <row r="25" spans="1:11" s="11" customFormat="1" ht="22.5" customHeight="1" x14ac:dyDescent="0.2">
      <c r="A25" s="271"/>
      <c r="B25" s="111" t="s">
        <v>277</v>
      </c>
      <c r="C25" s="157">
        <v>1438</v>
      </c>
      <c r="D25" s="157">
        <v>2041</v>
      </c>
      <c r="E25" s="180">
        <f t="shared" si="0"/>
        <v>3479</v>
      </c>
      <c r="F25" s="157">
        <v>972</v>
      </c>
      <c r="G25" s="157">
        <v>1556</v>
      </c>
      <c r="H25" s="180">
        <f t="shared" si="4"/>
        <v>2528</v>
      </c>
      <c r="I25" s="157">
        <v>527</v>
      </c>
      <c r="J25" s="157">
        <v>1060</v>
      </c>
      <c r="K25" s="79">
        <f t="shared" si="5"/>
        <v>1587</v>
      </c>
    </row>
    <row r="26" spans="1:11" s="11" customFormat="1" ht="22.5" customHeight="1" x14ac:dyDescent="0.2">
      <c r="A26" s="272"/>
      <c r="B26" s="111" t="s">
        <v>278</v>
      </c>
      <c r="C26" s="157">
        <v>2929</v>
      </c>
      <c r="D26" s="157">
        <v>4153</v>
      </c>
      <c r="E26" s="180">
        <f t="shared" si="0"/>
        <v>7082</v>
      </c>
      <c r="F26" s="157">
        <v>1949</v>
      </c>
      <c r="G26" s="157">
        <v>3070</v>
      </c>
      <c r="H26" s="180">
        <f t="shared" si="4"/>
        <v>5019</v>
      </c>
      <c r="I26" s="157">
        <v>1041</v>
      </c>
      <c r="J26" s="157">
        <v>1962</v>
      </c>
      <c r="K26" s="79">
        <f t="shared" si="5"/>
        <v>3003</v>
      </c>
    </row>
    <row r="27" spans="1:11" s="11" customFormat="1" ht="22.5" customHeight="1" x14ac:dyDescent="0.2">
      <c r="A27" s="274" t="s">
        <v>279</v>
      </c>
      <c r="B27" s="274"/>
      <c r="C27" s="180">
        <f>SUM(C18:C26)</f>
        <v>16067</v>
      </c>
      <c r="D27" s="180">
        <f t="shared" ref="D27:J27" si="6">SUM(D18:D26)</f>
        <v>22404</v>
      </c>
      <c r="E27" s="180">
        <f t="shared" si="6"/>
        <v>38471</v>
      </c>
      <c r="F27" s="180">
        <f t="shared" si="6"/>
        <v>10964</v>
      </c>
      <c r="G27" s="180">
        <f t="shared" si="6"/>
        <v>16885</v>
      </c>
      <c r="H27" s="180">
        <f t="shared" si="6"/>
        <v>27849</v>
      </c>
      <c r="I27" s="180">
        <f t="shared" si="6"/>
        <v>6237</v>
      </c>
      <c r="J27" s="180">
        <f t="shared" si="6"/>
        <v>11319</v>
      </c>
      <c r="K27" s="79">
        <f>SUM(K18:K26)</f>
        <v>17556</v>
      </c>
    </row>
    <row r="28" spans="1:11" s="11" customFormat="1" ht="22.5" customHeight="1" x14ac:dyDescent="0.2">
      <c r="A28" s="113"/>
      <c r="B28" s="113"/>
      <c r="C28" s="104"/>
      <c r="D28" s="104"/>
      <c r="E28" s="104"/>
      <c r="F28" s="104"/>
      <c r="G28" s="104"/>
      <c r="H28" s="104"/>
      <c r="I28" s="104"/>
      <c r="J28" s="104"/>
      <c r="K28" s="104"/>
    </row>
    <row r="29" spans="1:11" s="11" customFormat="1" ht="22.5" customHeight="1" x14ac:dyDescent="0.2">
      <c r="A29" s="274" t="s">
        <v>280</v>
      </c>
      <c r="B29" s="111" t="s">
        <v>281</v>
      </c>
      <c r="C29" s="79">
        <f>C7+C10+C11+C14+C18</f>
        <v>51588</v>
      </c>
      <c r="D29" s="79">
        <f t="shared" ref="D29:K29" si="7">D7+D10+D11+D14+D18</f>
        <v>74214</v>
      </c>
      <c r="E29" s="79">
        <f t="shared" si="7"/>
        <v>125802</v>
      </c>
      <c r="F29" s="79">
        <f t="shared" si="7"/>
        <v>35921</v>
      </c>
      <c r="G29" s="79">
        <f t="shared" si="7"/>
        <v>55954</v>
      </c>
      <c r="H29" s="79">
        <f t="shared" si="7"/>
        <v>91875</v>
      </c>
      <c r="I29" s="79">
        <f t="shared" si="7"/>
        <v>19708</v>
      </c>
      <c r="J29" s="79">
        <f t="shared" si="7"/>
        <v>36309</v>
      </c>
      <c r="K29" s="79">
        <f t="shared" si="7"/>
        <v>56017</v>
      </c>
    </row>
    <row r="30" spans="1:11" s="11" customFormat="1" ht="22.5" customHeight="1" x14ac:dyDescent="0.2">
      <c r="A30" s="274"/>
      <c r="B30" s="111" t="s">
        <v>282</v>
      </c>
      <c r="C30" s="79">
        <f>C6+C13+C16+C19+C20+C21</f>
        <v>60584</v>
      </c>
      <c r="D30" s="79">
        <f t="shared" ref="D30:K30" si="8">D6+D13+D16+D19+D20+D21</f>
        <v>88591</v>
      </c>
      <c r="E30" s="79">
        <f t="shared" si="8"/>
        <v>149175</v>
      </c>
      <c r="F30" s="79">
        <f t="shared" si="8"/>
        <v>41100</v>
      </c>
      <c r="G30" s="79">
        <f t="shared" si="8"/>
        <v>65580</v>
      </c>
      <c r="H30" s="79">
        <f t="shared" si="8"/>
        <v>106680</v>
      </c>
      <c r="I30" s="79">
        <f t="shared" si="8"/>
        <v>22597</v>
      </c>
      <c r="J30" s="79">
        <f t="shared" si="8"/>
        <v>42151</v>
      </c>
      <c r="K30" s="79">
        <f t="shared" si="8"/>
        <v>64748</v>
      </c>
    </row>
    <row r="31" spans="1:11" s="11" customFormat="1" ht="22.5" customHeight="1" x14ac:dyDescent="0.2">
      <c r="A31" s="274"/>
      <c r="B31" s="111" t="s">
        <v>283</v>
      </c>
      <c r="C31" s="79">
        <f>C8+C9+C12+C15+C22+C23+C24+C25+C26</f>
        <v>31470</v>
      </c>
      <c r="D31" s="79">
        <f t="shared" ref="D31:K31" si="9">D8+D9+D12+D15+D22+D23+D24+D25+D26</f>
        <v>44963</v>
      </c>
      <c r="E31" s="79">
        <f t="shared" si="9"/>
        <v>76433</v>
      </c>
      <c r="F31" s="79">
        <f t="shared" si="9"/>
        <v>21519</v>
      </c>
      <c r="G31" s="79">
        <f t="shared" si="9"/>
        <v>34097</v>
      </c>
      <c r="H31" s="79">
        <f t="shared" si="9"/>
        <v>55616</v>
      </c>
      <c r="I31" s="79">
        <f t="shared" si="9"/>
        <v>11863</v>
      </c>
      <c r="J31" s="79">
        <f t="shared" si="9"/>
        <v>22956</v>
      </c>
      <c r="K31" s="79">
        <f t="shared" si="9"/>
        <v>34819</v>
      </c>
    </row>
    <row r="32" spans="1:11" s="11" customFormat="1" ht="22.5" customHeight="1" x14ac:dyDescent="0.2">
      <c r="A32" s="279" t="s">
        <v>284</v>
      </c>
      <c r="B32" s="280"/>
      <c r="C32" s="79">
        <f>SUM(C29:C31)</f>
        <v>143642</v>
      </c>
      <c r="D32" s="79">
        <f t="shared" ref="D32:J32" si="10">SUM(D29:D31)</f>
        <v>207768</v>
      </c>
      <c r="E32" s="79">
        <f t="shared" si="10"/>
        <v>351410</v>
      </c>
      <c r="F32" s="79">
        <f t="shared" si="10"/>
        <v>98540</v>
      </c>
      <c r="G32" s="79">
        <f t="shared" si="10"/>
        <v>155631</v>
      </c>
      <c r="H32" s="79">
        <f t="shared" si="10"/>
        <v>254171</v>
      </c>
      <c r="I32" s="79">
        <f t="shared" si="10"/>
        <v>54168</v>
      </c>
      <c r="J32" s="79">
        <f t="shared" si="10"/>
        <v>101416</v>
      </c>
      <c r="K32" s="79">
        <f>SUM(K29:K31)</f>
        <v>155584</v>
      </c>
    </row>
    <row r="33" spans="1:11" s="11" customFormat="1" ht="22.5" customHeight="1" x14ac:dyDescent="0.2">
      <c r="A33" s="131"/>
      <c r="B33" s="131"/>
      <c r="C33" s="132"/>
      <c r="D33" s="132"/>
      <c r="E33" s="132"/>
      <c r="F33" s="132"/>
      <c r="G33" s="132"/>
      <c r="H33" s="132"/>
      <c r="I33" s="132"/>
      <c r="J33" s="132"/>
      <c r="K33" s="132"/>
    </row>
    <row r="34" spans="1:11" s="11" customFormat="1" ht="21" customHeight="1" x14ac:dyDescent="0.2">
      <c r="A34" s="281" t="s">
        <v>441</v>
      </c>
      <c r="B34" s="281"/>
      <c r="C34" s="281"/>
      <c r="D34" s="281"/>
      <c r="E34" s="281"/>
      <c r="F34" s="281"/>
      <c r="G34" s="281"/>
      <c r="H34" s="281"/>
      <c r="I34" s="281"/>
      <c r="J34" s="281"/>
      <c r="K34" s="281"/>
    </row>
    <row r="35" spans="1:11" s="11" customFormat="1" ht="18" customHeight="1" x14ac:dyDescent="0.2">
      <c r="G35" s="283" t="s">
        <v>285</v>
      </c>
      <c r="H35" s="283"/>
      <c r="I35" s="283"/>
      <c r="J35" s="283"/>
      <c r="K35" s="283"/>
    </row>
  </sheetData>
  <sheetProtection selectLockedCells="1"/>
  <mergeCells count="13">
    <mergeCell ref="A1:K1"/>
    <mergeCell ref="C4:E4"/>
    <mergeCell ref="G35:K35"/>
    <mergeCell ref="A34:K34"/>
    <mergeCell ref="F4:H4"/>
    <mergeCell ref="I4:K4"/>
    <mergeCell ref="A6:A16"/>
    <mergeCell ref="A17:B17"/>
    <mergeCell ref="A29:A31"/>
    <mergeCell ref="A32:B32"/>
    <mergeCell ref="A27:B27"/>
    <mergeCell ref="A18:A26"/>
    <mergeCell ref="A4:B5"/>
  </mergeCells>
  <phoneticPr fontId="2"/>
  <conditionalFormatting sqref="F6:G16 I6:J16 F18:G26 I18:J26">
    <cfRule type="cellIs" dxfId="1" priority="1" stopIfTrue="1" operator="greaterThan">
      <formula>C6</formula>
    </cfRule>
    <cfRule type="cellIs" dxfId="0" priority="2" stopIfTrue="1" operator="equal">
      <formula>C6</formula>
    </cfRule>
  </conditionalFormatting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  <headerFooter>
    <oddFooter>&amp;A</oddFooter>
  </headerFooter>
  <colBreaks count="1" manualBreakCount="1">
    <brk id="11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47"/>
  <sheetViews>
    <sheetView view="pageBreakPreview" topLeftCell="A4" zoomScaleNormal="85" zoomScaleSheetLayoutView="100" workbookViewId="0"/>
  </sheetViews>
  <sheetFormatPr defaultRowHeight="13" x14ac:dyDescent="0.2"/>
  <cols>
    <col min="1" max="1" width="17.36328125" style="57" customWidth="1"/>
    <col min="2" max="4" width="24.36328125" customWidth="1"/>
    <col min="5" max="5" width="2.453125" customWidth="1"/>
    <col min="256" max="256" width="7.453125" customWidth="1"/>
    <col min="257" max="257" width="13.453125" customWidth="1"/>
    <col min="258" max="258" width="20.453125" customWidth="1"/>
    <col min="259" max="260" width="18.6328125" customWidth="1"/>
    <col min="261" max="261" width="7.453125" customWidth="1"/>
    <col min="512" max="512" width="7.453125" customWidth="1"/>
    <col min="513" max="513" width="13.453125" customWidth="1"/>
    <col min="514" max="514" width="20.453125" customWidth="1"/>
    <col min="515" max="516" width="18.6328125" customWidth="1"/>
    <col min="517" max="517" width="7.453125" customWidth="1"/>
    <col min="768" max="768" width="7.453125" customWidth="1"/>
    <col min="769" max="769" width="13.453125" customWidth="1"/>
    <col min="770" max="770" width="20.453125" customWidth="1"/>
    <col min="771" max="772" width="18.6328125" customWidth="1"/>
    <col min="773" max="773" width="7.453125" customWidth="1"/>
    <col min="1024" max="1024" width="7.453125" customWidth="1"/>
    <col min="1025" max="1025" width="13.453125" customWidth="1"/>
    <col min="1026" max="1026" width="20.453125" customWidth="1"/>
    <col min="1027" max="1028" width="18.6328125" customWidth="1"/>
    <col min="1029" max="1029" width="7.453125" customWidth="1"/>
    <col min="1280" max="1280" width="7.453125" customWidth="1"/>
    <col min="1281" max="1281" width="13.453125" customWidth="1"/>
    <col min="1282" max="1282" width="20.453125" customWidth="1"/>
    <col min="1283" max="1284" width="18.6328125" customWidth="1"/>
    <col min="1285" max="1285" width="7.453125" customWidth="1"/>
    <col min="1536" max="1536" width="7.453125" customWidth="1"/>
    <col min="1537" max="1537" width="13.453125" customWidth="1"/>
    <col min="1538" max="1538" width="20.453125" customWidth="1"/>
    <col min="1539" max="1540" width="18.6328125" customWidth="1"/>
    <col min="1541" max="1541" width="7.453125" customWidth="1"/>
    <col min="1792" max="1792" width="7.453125" customWidth="1"/>
    <col min="1793" max="1793" width="13.453125" customWidth="1"/>
    <col min="1794" max="1794" width="20.453125" customWidth="1"/>
    <col min="1795" max="1796" width="18.6328125" customWidth="1"/>
    <col min="1797" max="1797" width="7.453125" customWidth="1"/>
    <col min="2048" max="2048" width="7.453125" customWidth="1"/>
    <col min="2049" max="2049" width="13.453125" customWidth="1"/>
    <col min="2050" max="2050" width="20.453125" customWidth="1"/>
    <col min="2051" max="2052" width="18.6328125" customWidth="1"/>
    <col min="2053" max="2053" width="7.453125" customWidth="1"/>
    <col min="2304" max="2304" width="7.453125" customWidth="1"/>
    <col min="2305" max="2305" width="13.453125" customWidth="1"/>
    <col min="2306" max="2306" width="20.453125" customWidth="1"/>
    <col min="2307" max="2308" width="18.6328125" customWidth="1"/>
    <col min="2309" max="2309" width="7.453125" customWidth="1"/>
    <col min="2560" max="2560" width="7.453125" customWidth="1"/>
    <col min="2561" max="2561" width="13.453125" customWidth="1"/>
    <col min="2562" max="2562" width="20.453125" customWidth="1"/>
    <col min="2563" max="2564" width="18.6328125" customWidth="1"/>
    <col min="2565" max="2565" width="7.453125" customWidth="1"/>
    <col min="2816" max="2816" width="7.453125" customWidth="1"/>
    <col min="2817" max="2817" width="13.453125" customWidth="1"/>
    <col min="2818" max="2818" width="20.453125" customWidth="1"/>
    <col min="2819" max="2820" width="18.6328125" customWidth="1"/>
    <col min="2821" max="2821" width="7.453125" customWidth="1"/>
    <col min="3072" max="3072" width="7.453125" customWidth="1"/>
    <col min="3073" max="3073" width="13.453125" customWidth="1"/>
    <col min="3074" max="3074" width="20.453125" customWidth="1"/>
    <col min="3075" max="3076" width="18.6328125" customWidth="1"/>
    <col min="3077" max="3077" width="7.453125" customWidth="1"/>
    <col min="3328" max="3328" width="7.453125" customWidth="1"/>
    <col min="3329" max="3329" width="13.453125" customWidth="1"/>
    <col min="3330" max="3330" width="20.453125" customWidth="1"/>
    <col min="3331" max="3332" width="18.6328125" customWidth="1"/>
    <col min="3333" max="3333" width="7.453125" customWidth="1"/>
    <col min="3584" max="3584" width="7.453125" customWidth="1"/>
    <col min="3585" max="3585" width="13.453125" customWidth="1"/>
    <col min="3586" max="3586" width="20.453125" customWidth="1"/>
    <col min="3587" max="3588" width="18.6328125" customWidth="1"/>
    <col min="3589" max="3589" width="7.453125" customWidth="1"/>
    <col min="3840" max="3840" width="7.453125" customWidth="1"/>
    <col min="3841" max="3841" width="13.453125" customWidth="1"/>
    <col min="3842" max="3842" width="20.453125" customWidth="1"/>
    <col min="3843" max="3844" width="18.6328125" customWidth="1"/>
    <col min="3845" max="3845" width="7.453125" customWidth="1"/>
    <col min="4096" max="4096" width="7.453125" customWidth="1"/>
    <col min="4097" max="4097" width="13.453125" customWidth="1"/>
    <col min="4098" max="4098" width="20.453125" customWidth="1"/>
    <col min="4099" max="4100" width="18.6328125" customWidth="1"/>
    <col min="4101" max="4101" width="7.453125" customWidth="1"/>
    <col min="4352" max="4352" width="7.453125" customWidth="1"/>
    <col min="4353" max="4353" width="13.453125" customWidth="1"/>
    <col min="4354" max="4354" width="20.453125" customWidth="1"/>
    <col min="4355" max="4356" width="18.6328125" customWidth="1"/>
    <col min="4357" max="4357" width="7.453125" customWidth="1"/>
    <col min="4608" max="4608" width="7.453125" customWidth="1"/>
    <col min="4609" max="4609" width="13.453125" customWidth="1"/>
    <col min="4610" max="4610" width="20.453125" customWidth="1"/>
    <col min="4611" max="4612" width="18.6328125" customWidth="1"/>
    <col min="4613" max="4613" width="7.453125" customWidth="1"/>
    <col min="4864" max="4864" width="7.453125" customWidth="1"/>
    <col min="4865" max="4865" width="13.453125" customWidth="1"/>
    <col min="4866" max="4866" width="20.453125" customWidth="1"/>
    <col min="4867" max="4868" width="18.6328125" customWidth="1"/>
    <col min="4869" max="4869" width="7.453125" customWidth="1"/>
    <col min="5120" max="5120" width="7.453125" customWidth="1"/>
    <col min="5121" max="5121" width="13.453125" customWidth="1"/>
    <col min="5122" max="5122" width="20.453125" customWidth="1"/>
    <col min="5123" max="5124" width="18.6328125" customWidth="1"/>
    <col min="5125" max="5125" width="7.453125" customWidth="1"/>
    <col min="5376" max="5376" width="7.453125" customWidth="1"/>
    <col min="5377" max="5377" width="13.453125" customWidth="1"/>
    <col min="5378" max="5378" width="20.453125" customWidth="1"/>
    <col min="5379" max="5380" width="18.6328125" customWidth="1"/>
    <col min="5381" max="5381" width="7.453125" customWidth="1"/>
    <col min="5632" max="5632" width="7.453125" customWidth="1"/>
    <col min="5633" max="5633" width="13.453125" customWidth="1"/>
    <col min="5634" max="5634" width="20.453125" customWidth="1"/>
    <col min="5635" max="5636" width="18.6328125" customWidth="1"/>
    <col min="5637" max="5637" width="7.453125" customWidth="1"/>
    <col min="5888" max="5888" width="7.453125" customWidth="1"/>
    <col min="5889" max="5889" width="13.453125" customWidth="1"/>
    <col min="5890" max="5890" width="20.453125" customWidth="1"/>
    <col min="5891" max="5892" width="18.6328125" customWidth="1"/>
    <col min="5893" max="5893" width="7.453125" customWidth="1"/>
    <col min="6144" max="6144" width="7.453125" customWidth="1"/>
    <col min="6145" max="6145" width="13.453125" customWidth="1"/>
    <col min="6146" max="6146" width="20.453125" customWidth="1"/>
    <col min="6147" max="6148" width="18.6328125" customWidth="1"/>
    <col min="6149" max="6149" width="7.453125" customWidth="1"/>
    <col min="6400" max="6400" width="7.453125" customWidth="1"/>
    <col min="6401" max="6401" width="13.453125" customWidth="1"/>
    <col min="6402" max="6402" width="20.453125" customWidth="1"/>
    <col min="6403" max="6404" width="18.6328125" customWidth="1"/>
    <col min="6405" max="6405" width="7.453125" customWidth="1"/>
    <col min="6656" max="6656" width="7.453125" customWidth="1"/>
    <col min="6657" max="6657" width="13.453125" customWidth="1"/>
    <col min="6658" max="6658" width="20.453125" customWidth="1"/>
    <col min="6659" max="6660" width="18.6328125" customWidth="1"/>
    <col min="6661" max="6661" width="7.453125" customWidth="1"/>
    <col min="6912" max="6912" width="7.453125" customWidth="1"/>
    <col min="6913" max="6913" width="13.453125" customWidth="1"/>
    <col min="6914" max="6914" width="20.453125" customWidth="1"/>
    <col min="6915" max="6916" width="18.6328125" customWidth="1"/>
    <col min="6917" max="6917" width="7.453125" customWidth="1"/>
    <col min="7168" max="7168" width="7.453125" customWidth="1"/>
    <col min="7169" max="7169" width="13.453125" customWidth="1"/>
    <col min="7170" max="7170" width="20.453125" customWidth="1"/>
    <col min="7171" max="7172" width="18.6328125" customWidth="1"/>
    <col min="7173" max="7173" width="7.453125" customWidth="1"/>
    <col min="7424" max="7424" width="7.453125" customWidth="1"/>
    <col min="7425" max="7425" width="13.453125" customWidth="1"/>
    <col min="7426" max="7426" width="20.453125" customWidth="1"/>
    <col min="7427" max="7428" width="18.6328125" customWidth="1"/>
    <col min="7429" max="7429" width="7.453125" customWidth="1"/>
    <col min="7680" max="7680" width="7.453125" customWidth="1"/>
    <col min="7681" max="7681" width="13.453125" customWidth="1"/>
    <col min="7682" max="7682" width="20.453125" customWidth="1"/>
    <col min="7683" max="7684" width="18.6328125" customWidth="1"/>
    <col min="7685" max="7685" width="7.453125" customWidth="1"/>
    <col min="7936" max="7936" width="7.453125" customWidth="1"/>
    <col min="7937" max="7937" width="13.453125" customWidth="1"/>
    <col min="7938" max="7938" width="20.453125" customWidth="1"/>
    <col min="7939" max="7940" width="18.6328125" customWidth="1"/>
    <col min="7941" max="7941" width="7.453125" customWidth="1"/>
    <col min="8192" max="8192" width="7.453125" customWidth="1"/>
    <col min="8193" max="8193" width="13.453125" customWidth="1"/>
    <col min="8194" max="8194" width="20.453125" customWidth="1"/>
    <col min="8195" max="8196" width="18.6328125" customWidth="1"/>
    <col min="8197" max="8197" width="7.453125" customWidth="1"/>
    <col min="8448" max="8448" width="7.453125" customWidth="1"/>
    <col min="8449" max="8449" width="13.453125" customWidth="1"/>
    <col min="8450" max="8450" width="20.453125" customWidth="1"/>
    <col min="8451" max="8452" width="18.6328125" customWidth="1"/>
    <col min="8453" max="8453" width="7.453125" customWidth="1"/>
    <col min="8704" max="8704" width="7.453125" customWidth="1"/>
    <col min="8705" max="8705" width="13.453125" customWidth="1"/>
    <col min="8706" max="8706" width="20.453125" customWidth="1"/>
    <col min="8707" max="8708" width="18.6328125" customWidth="1"/>
    <col min="8709" max="8709" width="7.453125" customWidth="1"/>
    <col min="8960" max="8960" width="7.453125" customWidth="1"/>
    <col min="8961" max="8961" width="13.453125" customWidth="1"/>
    <col min="8962" max="8962" width="20.453125" customWidth="1"/>
    <col min="8963" max="8964" width="18.6328125" customWidth="1"/>
    <col min="8965" max="8965" width="7.453125" customWidth="1"/>
    <col min="9216" max="9216" width="7.453125" customWidth="1"/>
    <col min="9217" max="9217" width="13.453125" customWidth="1"/>
    <col min="9218" max="9218" width="20.453125" customWidth="1"/>
    <col min="9219" max="9220" width="18.6328125" customWidth="1"/>
    <col min="9221" max="9221" width="7.453125" customWidth="1"/>
    <col min="9472" max="9472" width="7.453125" customWidth="1"/>
    <col min="9473" max="9473" width="13.453125" customWidth="1"/>
    <col min="9474" max="9474" width="20.453125" customWidth="1"/>
    <col min="9475" max="9476" width="18.6328125" customWidth="1"/>
    <col min="9477" max="9477" width="7.453125" customWidth="1"/>
    <col min="9728" max="9728" width="7.453125" customWidth="1"/>
    <col min="9729" max="9729" width="13.453125" customWidth="1"/>
    <col min="9730" max="9730" width="20.453125" customWidth="1"/>
    <col min="9731" max="9732" width="18.6328125" customWidth="1"/>
    <col min="9733" max="9733" width="7.453125" customWidth="1"/>
    <col min="9984" max="9984" width="7.453125" customWidth="1"/>
    <col min="9985" max="9985" width="13.453125" customWidth="1"/>
    <col min="9986" max="9986" width="20.453125" customWidth="1"/>
    <col min="9987" max="9988" width="18.6328125" customWidth="1"/>
    <col min="9989" max="9989" width="7.453125" customWidth="1"/>
    <col min="10240" max="10240" width="7.453125" customWidth="1"/>
    <col min="10241" max="10241" width="13.453125" customWidth="1"/>
    <col min="10242" max="10242" width="20.453125" customWidth="1"/>
    <col min="10243" max="10244" width="18.6328125" customWidth="1"/>
    <col min="10245" max="10245" width="7.453125" customWidth="1"/>
    <col min="10496" max="10496" width="7.453125" customWidth="1"/>
    <col min="10497" max="10497" width="13.453125" customWidth="1"/>
    <col min="10498" max="10498" width="20.453125" customWidth="1"/>
    <col min="10499" max="10500" width="18.6328125" customWidth="1"/>
    <col min="10501" max="10501" width="7.453125" customWidth="1"/>
    <col min="10752" max="10752" width="7.453125" customWidth="1"/>
    <col min="10753" max="10753" width="13.453125" customWidth="1"/>
    <col min="10754" max="10754" width="20.453125" customWidth="1"/>
    <col min="10755" max="10756" width="18.6328125" customWidth="1"/>
    <col min="10757" max="10757" width="7.453125" customWidth="1"/>
    <col min="11008" max="11008" width="7.453125" customWidth="1"/>
    <col min="11009" max="11009" width="13.453125" customWidth="1"/>
    <col min="11010" max="11010" width="20.453125" customWidth="1"/>
    <col min="11011" max="11012" width="18.6328125" customWidth="1"/>
    <col min="11013" max="11013" width="7.453125" customWidth="1"/>
    <col min="11264" max="11264" width="7.453125" customWidth="1"/>
    <col min="11265" max="11265" width="13.453125" customWidth="1"/>
    <col min="11266" max="11266" width="20.453125" customWidth="1"/>
    <col min="11267" max="11268" width="18.6328125" customWidth="1"/>
    <col min="11269" max="11269" width="7.453125" customWidth="1"/>
    <col min="11520" max="11520" width="7.453125" customWidth="1"/>
    <col min="11521" max="11521" width="13.453125" customWidth="1"/>
    <col min="11522" max="11522" width="20.453125" customWidth="1"/>
    <col min="11523" max="11524" width="18.6328125" customWidth="1"/>
    <col min="11525" max="11525" width="7.453125" customWidth="1"/>
    <col min="11776" max="11776" width="7.453125" customWidth="1"/>
    <col min="11777" max="11777" width="13.453125" customWidth="1"/>
    <col min="11778" max="11778" width="20.453125" customWidth="1"/>
    <col min="11779" max="11780" width="18.6328125" customWidth="1"/>
    <col min="11781" max="11781" width="7.453125" customWidth="1"/>
    <col min="12032" max="12032" width="7.453125" customWidth="1"/>
    <col min="12033" max="12033" width="13.453125" customWidth="1"/>
    <col min="12034" max="12034" width="20.453125" customWidth="1"/>
    <col min="12035" max="12036" width="18.6328125" customWidth="1"/>
    <col min="12037" max="12037" width="7.453125" customWidth="1"/>
    <col min="12288" max="12288" width="7.453125" customWidth="1"/>
    <col min="12289" max="12289" width="13.453125" customWidth="1"/>
    <col min="12290" max="12290" width="20.453125" customWidth="1"/>
    <col min="12291" max="12292" width="18.6328125" customWidth="1"/>
    <col min="12293" max="12293" width="7.453125" customWidth="1"/>
    <col min="12544" max="12544" width="7.453125" customWidth="1"/>
    <col min="12545" max="12545" width="13.453125" customWidth="1"/>
    <col min="12546" max="12546" width="20.453125" customWidth="1"/>
    <col min="12547" max="12548" width="18.6328125" customWidth="1"/>
    <col min="12549" max="12549" width="7.453125" customWidth="1"/>
    <col min="12800" max="12800" width="7.453125" customWidth="1"/>
    <col min="12801" max="12801" width="13.453125" customWidth="1"/>
    <col min="12802" max="12802" width="20.453125" customWidth="1"/>
    <col min="12803" max="12804" width="18.6328125" customWidth="1"/>
    <col min="12805" max="12805" width="7.453125" customWidth="1"/>
    <col min="13056" max="13056" width="7.453125" customWidth="1"/>
    <col min="13057" max="13057" width="13.453125" customWidth="1"/>
    <col min="13058" max="13058" width="20.453125" customWidth="1"/>
    <col min="13059" max="13060" width="18.6328125" customWidth="1"/>
    <col min="13061" max="13061" width="7.453125" customWidth="1"/>
    <col min="13312" max="13312" width="7.453125" customWidth="1"/>
    <col min="13313" max="13313" width="13.453125" customWidth="1"/>
    <col min="13314" max="13314" width="20.453125" customWidth="1"/>
    <col min="13315" max="13316" width="18.6328125" customWidth="1"/>
    <col min="13317" max="13317" width="7.453125" customWidth="1"/>
    <col min="13568" max="13568" width="7.453125" customWidth="1"/>
    <col min="13569" max="13569" width="13.453125" customWidth="1"/>
    <col min="13570" max="13570" width="20.453125" customWidth="1"/>
    <col min="13571" max="13572" width="18.6328125" customWidth="1"/>
    <col min="13573" max="13573" width="7.453125" customWidth="1"/>
    <col min="13824" max="13824" width="7.453125" customWidth="1"/>
    <col min="13825" max="13825" width="13.453125" customWidth="1"/>
    <col min="13826" max="13826" width="20.453125" customWidth="1"/>
    <col min="13827" max="13828" width="18.6328125" customWidth="1"/>
    <col min="13829" max="13829" width="7.453125" customWidth="1"/>
    <col min="14080" max="14080" width="7.453125" customWidth="1"/>
    <col min="14081" max="14081" width="13.453125" customWidth="1"/>
    <col min="14082" max="14082" width="20.453125" customWidth="1"/>
    <col min="14083" max="14084" width="18.6328125" customWidth="1"/>
    <col min="14085" max="14085" width="7.453125" customWidth="1"/>
    <col min="14336" max="14336" width="7.453125" customWidth="1"/>
    <col min="14337" max="14337" width="13.453125" customWidth="1"/>
    <col min="14338" max="14338" width="20.453125" customWidth="1"/>
    <col min="14339" max="14340" width="18.6328125" customWidth="1"/>
    <col min="14341" max="14341" width="7.453125" customWidth="1"/>
    <col min="14592" max="14592" width="7.453125" customWidth="1"/>
    <col min="14593" max="14593" width="13.453125" customWidth="1"/>
    <col min="14594" max="14594" width="20.453125" customWidth="1"/>
    <col min="14595" max="14596" width="18.6328125" customWidth="1"/>
    <col min="14597" max="14597" width="7.453125" customWidth="1"/>
    <col min="14848" max="14848" width="7.453125" customWidth="1"/>
    <col min="14849" max="14849" width="13.453125" customWidth="1"/>
    <col min="14850" max="14850" width="20.453125" customWidth="1"/>
    <col min="14851" max="14852" width="18.6328125" customWidth="1"/>
    <col min="14853" max="14853" width="7.453125" customWidth="1"/>
    <col min="15104" max="15104" width="7.453125" customWidth="1"/>
    <col min="15105" max="15105" width="13.453125" customWidth="1"/>
    <col min="15106" max="15106" width="20.453125" customWidth="1"/>
    <col min="15107" max="15108" width="18.6328125" customWidth="1"/>
    <col min="15109" max="15109" width="7.453125" customWidth="1"/>
    <col min="15360" max="15360" width="7.453125" customWidth="1"/>
    <col min="15361" max="15361" width="13.453125" customWidth="1"/>
    <col min="15362" max="15362" width="20.453125" customWidth="1"/>
    <col min="15363" max="15364" width="18.6328125" customWidth="1"/>
    <col min="15365" max="15365" width="7.453125" customWidth="1"/>
    <col min="15616" max="15616" width="7.453125" customWidth="1"/>
    <col min="15617" max="15617" width="13.453125" customWidth="1"/>
    <col min="15618" max="15618" width="20.453125" customWidth="1"/>
    <col min="15619" max="15620" width="18.6328125" customWidth="1"/>
    <col min="15621" max="15621" width="7.453125" customWidth="1"/>
    <col min="15872" max="15872" width="7.453125" customWidth="1"/>
    <col min="15873" max="15873" width="13.453125" customWidth="1"/>
    <col min="15874" max="15874" width="20.453125" customWidth="1"/>
    <col min="15875" max="15876" width="18.6328125" customWidth="1"/>
    <col min="15877" max="15877" width="7.453125" customWidth="1"/>
    <col min="16128" max="16128" width="7.453125" customWidth="1"/>
    <col min="16129" max="16129" width="13.453125" customWidth="1"/>
    <col min="16130" max="16130" width="20.453125" customWidth="1"/>
    <col min="16131" max="16132" width="18.6328125" customWidth="1"/>
    <col min="16133" max="16133" width="7.453125" customWidth="1"/>
  </cols>
  <sheetData>
    <row r="1" spans="1:10" ht="19.5" customHeight="1" x14ac:dyDescent="0.25">
      <c r="A1" s="288" t="s">
        <v>213</v>
      </c>
      <c r="B1" s="288"/>
      <c r="C1" s="288"/>
      <c r="D1" s="288"/>
    </row>
    <row r="2" spans="1:10" ht="8.25" customHeight="1" x14ac:dyDescent="0.2"/>
    <row r="3" spans="1:10" ht="19.5" customHeight="1" x14ac:dyDescent="0.25">
      <c r="A3" s="58" t="s">
        <v>212</v>
      </c>
      <c r="B3" s="21" t="s">
        <v>31</v>
      </c>
      <c r="C3" s="21" t="s">
        <v>42</v>
      </c>
      <c r="D3" s="21" t="s">
        <v>25</v>
      </c>
      <c r="H3" s="5"/>
    </row>
    <row r="4" spans="1:10" ht="19.5" customHeight="1" x14ac:dyDescent="0.25">
      <c r="A4" s="58" t="s">
        <v>169</v>
      </c>
      <c r="B4" s="59">
        <v>1512258</v>
      </c>
      <c r="C4" s="59">
        <v>190844</v>
      </c>
      <c r="D4" s="60">
        <f t="shared" ref="D4:D40" si="0">C4/B4</f>
        <v>0.12619804292653766</v>
      </c>
    </row>
    <row r="5" spans="1:10" ht="19.5" customHeight="1" x14ac:dyDescent="0.25">
      <c r="A5" s="58" t="s">
        <v>170</v>
      </c>
      <c r="B5" s="59">
        <v>1538108</v>
      </c>
      <c r="C5" s="59">
        <v>196002</v>
      </c>
      <c r="D5" s="60">
        <f t="shared" si="0"/>
        <v>0.12743058354809936</v>
      </c>
    </row>
    <row r="6" spans="1:10" ht="19.5" customHeight="1" x14ac:dyDescent="0.25">
      <c r="A6" s="58" t="s">
        <v>171</v>
      </c>
      <c r="B6" s="59">
        <v>1539255</v>
      </c>
      <c r="C6" s="177">
        <v>202147</v>
      </c>
      <c r="D6" s="178">
        <f t="shared" si="0"/>
        <v>0.13132781767803256</v>
      </c>
      <c r="E6" s="9"/>
      <c r="F6" s="9"/>
      <c r="G6" s="9"/>
      <c r="H6" s="9"/>
      <c r="I6" s="9"/>
      <c r="J6" s="9"/>
    </row>
    <row r="7" spans="1:10" ht="19.5" customHeight="1" x14ac:dyDescent="0.25">
      <c r="A7" s="58" t="s">
        <v>172</v>
      </c>
      <c r="B7" s="59">
        <v>1539828</v>
      </c>
      <c r="C7" s="177">
        <v>208489</v>
      </c>
      <c r="D7" s="178">
        <f t="shared" si="0"/>
        <v>0.13539758986068573</v>
      </c>
      <c r="E7" s="9"/>
      <c r="F7" s="9"/>
      <c r="G7" s="9"/>
      <c r="H7" s="9"/>
      <c r="I7" s="9"/>
      <c r="J7" s="9"/>
    </row>
    <row r="8" spans="1:10" ht="19.5" customHeight="1" x14ac:dyDescent="0.25">
      <c r="A8" s="58" t="s">
        <v>173</v>
      </c>
      <c r="B8" s="59">
        <v>1536234</v>
      </c>
      <c r="C8" s="177">
        <v>214670</v>
      </c>
      <c r="D8" s="178">
        <f t="shared" si="0"/>
        <v>0.13973782639884288</v>
      </c>
      <c r="E8" s="9"/>
      <c r="F8" s="9"/>
      <c r="G8" s="9"/>
      <c r="H8" s="9"/>
      <c r="I8" s="9"/>
      <c r="J8" s="9"/>
    </row>
    <row r="9" spans="1:10" ht="19.5" customHeight="1" x14ac:dyDescent="0.25">
      <c r="A9" s="58" t="s">
        <v>109</v>
      </c>
      <c r="B9" s="59">
        <v>1533655</v>
      </c>
      <c r="C9" s="177">
        <v>222723</v>
      </c>
      <c r="D9" s="178">
        <f t="shared" si="0"/>
        <v>0.14522366503548712</v>
      </c>
      <c r="E9" s="9"/>
      <c r="F9" s="9"/>
      <c r="G9" s="9"/>
      <c r="H9" s="9"/>
      <c r="I9" s="9"/>
      <c r="J9" s="9"/>
    </row>
    <row r="10" spans="1:10" ht="19.5" customHeight="1" x14ac:dyDescent="0.25">
      <c r="A10" s="58" t="s">
        <v>174</v>
      </c>
      <c r="B10" s="59">
        <v>1532584</v>
      </c>
      <c r="C10" s="177">
        <v>229825</v>
      </c>
      <c r="D10" s="178">
        <f t="shared" si="0"/>
        <v>0.1499591539517573</v>
      </c>
      <c r="E10" s="9"/>
      <c r="F10" s="9"/>
      <c r="G10" s="9"/>
      <c r="H10" s="9"/>
      <c r="I10" s="9"/>
      <c r="J10" s="9"/>
    </row>
    <row r="11" spans="1:10" ht="19.5" customHeight="1" x14ac:dyDescent="0.25">
      <c r="A11" s="58" t="s">
        <v>175</v>
      </c>
      <c r="B11" s="59">
        <v>1532263</v>
      </c>
      <c r="C11" s="177">
        <v>238960</v>
      </c>
      <c r="D11" s="178">
        <f t="shared" si="0"/>
        <v>0.15595233977456874</v>
      </c>
      <c r="E11" s="9"/>
      <c r="F11" s="9"/>
      <c r="G11" s="9"/>
      <c r="H11" s="9"/>
      <c r="I11" s="9"/>
      <c r="J11" s="9"/>
    </row>
    <row r="12" spans="1:10" ht="19.5" customHeight="1" x14ac:dyDescent="0.25">
      <c r="A12" s="58" t="s">
        <v>176</v>
      </c>
      <c r="B12" s="59">
        <v>1527131</v>
      </c>
      <c r="C12" s="177">
        <v>247669</v>
      </c>
      <c r="D12" s="178">
        <f t="shared" si="0"/>
        <v>0.16217927604115168</v>
      </c>
      <c r="E12" s="9"/>
      <c r="F12" s="9"/>
      <c r="G12" s="9"/>
      <c r="H12" s="9"/>
      <c r="I12" s="9"/>
      <c r="J12" s="9"/>
    </row>
    <row r="13" spans="1:10" ht="19.5" customHeight="1" x14ac:dyDescent="0.25">
      <c r="A13" s="58" t="s">
        <v>177</v>
      </c>
      <c r="B13" s="59">
        <v>1526260</v>
      </c>
      <c r="C13" s="177">
        <v>256080</v>
      </c>
      <c r="D13" s="178">
        <f t="shared" si="0"/>
        <v>0.16778268447053582</v>
      </c>
      <c r="E13" s="9"/>
      <c r="F13" s="9"/>
      <c r="G13" s="9"/>
      <c r="H13" s="9"/>
      <c r="I13" s="9"/>
      <c r="J13" s="9"/>
    </row>
    <row r="14" spans="1:10" ht="19.5" customHeight="1" x14ac:dyDescent="0.25">
      <c r="A14" s="58" t="s">
        <v>178</v>
      </c>
      <c r="B14" s="59">
        <v>1525342</v>
      </c>
      <c r="C14" s="177">
        <v>266030</v>
      </c>
      <c r="D14" s="178">
        <f t="shared" si="0"/>
        <v>0.17440678877261623</v>
      </c>
      <c r="E14" s="9"/>
      <c r="F14" s="9"/>
      <c r="G14" s="9"/>
      <c r="H14" s="9"/>
      <c r="I14" s="9"/>
      <c r="J14" s="9"/>
    </row>
    <row r="15" spans="1:10" ht="19.5" customHeight="1" x14ac:dyDescent="0.25">
      <c r="A15" s="58" t="s">
        <v>179</v>
      </c>
      <c r="B15" s="59">
        <v>1525584</v>
      </c>
      <c r="C15" s="177">
        <v>275301</v>
      </c>
      <c r="D15" s="178">
        <f t="shared" si="0"/>
        <v>0.18045614007488281</v>
      </c>
      <c r="E15" s="9"/>
      <c r="F15" s="9"/>
      <c r="G15" s="9"/>
      <c r="H15" s="9"/>
      <c r="I15" s="9"/>
      <c r="J15" s="9"/>
    </row>
    <row r="16" spans="1:10" ht="19.5" customHeight="1" x14ac:dyDescent="0.25">
      <c r="A16" s="58" t="s">
        <v>180</v>
      </c>
      <c r="B16" s="59">
        <v>1523644</v>
      </c>
      <c r="C16" s="177">
        <v>284371</v>
      </c>
      <c r="D16" s="178">
        <f t="shared" si="0"/>
        <v>0.1866387423833914</v>
      </c>
      <c r="E16" s="9"/>
      <c r="F16" s="9"/>
      <c r="G16" s="9"/>
      <c r="H16" s="9"/>
      <c r="I16" s="9"/>
      <c r="J16" s="9"/>
    </row>
    <row r="17" spans="1:10" ht="19.5" customHeight="1" x14ac:dyDescent="0.25">
      <c r="A17" s="58" t="s">
        <v>181</v>
      </c>
      <c r="B17" s="59">
        <v>1521854</v>
      </c>
      <c r="C17" s="177">
        <v>292697</v>
      </c>
      <c r="D17" s="178">
        <f t="shared" si="0"/>
        <v>0.19232922474823472</v>
      </c>
      <c r="E17" s="9"/>
      <c r="F17" s="9"/>
      <c r="G17" s="9"/>
      <c r="H17" s="9"/>
      <c r="I17" s="9"/>
      <c r="J17" s="9"/>
    </row>
    <row r="18" spans="1:10" ht="19.5" customHeight="1" x14ac:dyDescent="0.25">
      <c r="A18" s="58" t="s">
        <v>182</v>
      </c>
      <c r="B18" s="59">
        <v>1520858</v>
      </c>
      <c r="C18" s="177">
        <v>302267</v>
      </c>
      <c r="D18" s="178">
        <f t="shared" si="0"/>
        <v>0.19874768058556419</v>
      </c>
      <c r="E18" s="9"/>
      <c r="F18" s="9"/>
      <c r="G18" s="9"/>
      <c r="H18" s="9"/>
      <c r="I18" s="9"/>
      <c r="J18" s="9"/>
    </row>
    <row r="19" spans="1:10" ht="19.5" customHeight="1" x14ac:dyDescent="0.25">
      <c r="A19" s="58" t="s">
        <v>183</v>
      </c>
      <c r="B19" s="59">
        <v>1517321</v>
      </c>
      <c r="C19" s="177">
        <v>309917</v>
      </c>
      <c r="D19" s="178">
        <f t="shared" si="0"/>
        <v>0.20425275864500655</v>
      </c>
      <c r="E19" s="9"/>
      <c r="F19" s="9"/>
      <c r="G19" s="9"/>
      <c r="H19" s="9"/>
      <c r="I19" s="9"/>
      <c r="J19" s="9"/>
    </row>
    <row r="20" spans="1:10" ht="19.5" customHeight="1" x14ac:dyDescent="0.25">
      <c r="A20" s="58" t="s">
        <v>184</v>
      </c>
      <c r="B20" s="59">
        <v>1512346</v>
      </c>
      <c r="C20" s="177">
        <v>317002</v>
      </c>
      <c r="D20" s="178">
        <f t="shared" si="0"/>
        <v>0.20960944122575126</v>
      </c>
      <c r="E20" s="9"/>
      <c r="F20" s="9"/>
      <c r="G20" s="9"/>
      <c r="H20" s="9"/>
      <c r="I20" s="9"/>
      <c r="J20" s="9"/>
    </row>
    <row r="21" spans="1:10" ht="19.5" customHeight="1" x14ac:dyDescent="0.25">
      <c r="A21" s="58" t="s">
        <v>185</v>
      </c>
      <c r="B21" s="59">
        <v>1509468</v>
      </c>
      <c r="C21" s="177">
        <v>325262</v>
      </c>
      <c r="D21" s="178">
        <f t="shared" si="0"/>
        <v>0.21548121589858149</v>
      </c>
      <c r="E21" s="9"/>
      <c r="F21" s="9"/>
      <c r="G21" s="9"/>
      <c r="H21" s="9"/>
      <c r="I21" s="9"/>
      <c r="J21" s="9"/>
    </row>
    <row r="22" spans="1:10" ht="19.5" customHeight="1" x14ac:dyDescent="0.25">
      <c r="A22" s="58" t="s">
        <v>186</v>
      </c>
      <c r="B22" s="59">
        <v>1505687</v>
      </c>
      <c r="C22" s="177">
        <v>332835</v>
      </c>
      <c r="D22" s="178">
        <f t="shared" si="0"/>
        <v>0.22105191849302014</v>
      </c>
      <c r="E22" s="9"/>
      <c r="F22" s="9"/>
      <c r="G22" s="9"/>
      <c r="H22" s="9"/>
      <c r="I22" s="9"/>
      <c r="J22" s="9"/>
    </row>
    <row r="23" spans="1:10" ht="19.5" customHeight="1" x14ac:dyDescent="0.25">
      <c r="A23" s="58" t="s">
        <v>187</v>
      </c>
      <c r="B23" s="59">
        <v>1503285</v>
      </c>
      <c r="C23" s="177">
        <v>340023</v>
      </c>
      <c r="D23" s="178">
        <f t="shared" si="0"/>
        <v>0.22618665123379797</v>
      </c>
      <c r="E23" s="9"/>
      <c r="F23" s="9"/>
      <c r="G23" s="9"/>
      <c r="H23" s="9"/>
      <c r="I23" s="9"/>
      <c r="J23" s="9"/>
    </row>
    <row r="24" spans="1:10" ht="19.5" customHeight="1" x14ac:dyDescent="0.25">
      <c r="A24" s="58" t="s">
        <v>188</v>
      </c>
      <c r="B24" s="59">
        <v>1497860</v>
      </c>
      <c r="C24" s="177">
        <v>344103</v>
      </c>
      <c r="D24" s="178">
        <f t="shared" si="0"/>
        <v>0.22972974777349017</v>
      </c>
      <c r="E24" s="9"/>
      <c r="F24" s="9"/>
      <c r="G24" s="9"/>
      <c r="H24" s="9"/>
      <c r="I24" s="9"/>
      <c r="J24" s="9"/>
    </row>
    <row r="25" spans="1:10" ht="19.5" customHeight="1" x14ac:dyDescent="0.25">
      <c r="A25" s="58" t="s">
        <v>189</v>
      </c>
      <c r="B25" s="59">
        <v>1491031</v>
      </c>
      <c r="C25" s="177">
        <v>348993</v>
      </c>
      <c r="D25" s="178">
        <f t="shared" si="0"/>
        <v>0.23406153191985948</v>
      </c>
      <c r="E25" s="9"/>
      <c r="F25" s="9"/>
      <c r="G25" s="9"/>
      <c r="H25" s="9"/>
      <c r="I25" s="9"/>
      <c r="J25" s="9"/>
    </row>
    <row r="26" spans="1:10" ht="19.5" customHeight="1" x14ac:dyDescent="0.25">
      <c r="A26" s="58" t="s">
        <v>190</v>
      </c>
      <c r="B26" s="59">
        <v>1483435</v>
      </c>
      <c r="C26" s="177">
        <v>354906</v>
      </c>
      <c r="D26" s="178">
        <f t="shared" si="0"/>
        <v>0.23924607414547991</v>
      </c>
      <c r="E26" s="9"/>
      <c r="F26" s="9"/>
      <c r="G26" s="9"/>
      <c r="H26" s="9"/>
      <c r="I26" s="9"/>
      <c r="J26" s="9"/>
    </row>
    <row r="27" spans="1:10" ht="19.5" customHeight="1" x14ac:dyDescent="0.25">
      <c r="A27" s="61" t="s">
        <v>191</v>
      </c>
      <c r="B27" s="62">
        <v>1476731</v>
      </c>
      <c r="C27" s="179">
        <v>363018</v>
      </c>
      <c r="D27" s="178">
        <f t="shared" si="0"/>
        <v>0.24582540760639549</v>
      </c>
      <c r="E27" s="9"/>
      <c r="F27" s="9"/>
      <c r="G27" s="9"/>
      <c r="H27" s="9"/>
      <c r="I27" s="9"/>
      <c r="J27" s="9"/>
    </row>
    <row r="28" spans="1:10" ht="19.5" customHeight="1" x14ac:dyDescent="0.25">
      <c r="A28" s="58" t="s">
        <v>192</v>
      </c>
      <c r="B28" s="59">
        <v>1469347</v>
      </c>
      <c r="C28" s="59">
        <v>368225</v>
      </c>
      <c r="D28" s="60">
        <f t="shared" si="0"/>
        <v>0.25060452023926277</v>
      </c>
    </row>
    <row r="29" spans="1:10" s="2" customFormat="1" ht="19.5" customHeight="1" x14ac:dyDescent="0.25">
      <c r="A29" s="58" t="s">
        <v>193</v>
      </c>
      <c r="B29" s="59">
        <v>1462743</v>
      </c>
      <c r="C29" s="59">
        <v>373754</v>
      </c>
      <c r="D29" s="60">
        <f t="shared" si="0"/>
        <v>0.25551583565944258</v>
      </c>
    </row>
    <row r="30" spans="1:10" s="2" customFormat="1" ht="19.5" customHeight="1" x14ac:dyDescent="0.25">
      <c r="A30" s="58" t="s">
        <v>194</v>
      </c>
      <c r="B30" s="59">
        <v>1464595</v>
      </c>
      <c r="C30" s="59">
        <v>379459</v>
      </c>
      <c r="D30" s="60">
        <f t="shared" si="0"/>
        <v>0.25908800726480702</v>
      </c>
    </row>
    <row r="31" spans="1:10" s="2" customFormat="1" ht="19.5" customHeight="1" x14ac:dyDescent="0.25">
      <c r="A31" s="58" t="s">
        <v>195</v>
      </c>
      <c r="B31" s="59">
        <v>1457280</v>
      </c>
      <c r="C31" s="59">
        <v>379794</v>
      </c>
      <c r="D31" s="60">
        <f t="shared" si="0"/>
        <v>0.26061841238471672</v>
      </c>
    </row>
    <row r="32" spans="1:10" s="2" customFormat="1" ht="19.5" customHeight="1" x14ac:dyDescent="0.25">
      <c r="A32" s="58" t="s">
        <v>196</v>
      </c>
      <c r="B32" s="59">
        <v>1447287</v>
      </c>
      <c r="C32" s="59">
        <v>385799</v>
      </c>
      <c r="D32" s="60">
        <f t="shared" si="0"/>
        <v>0.26656703197085307</v>
      </c>
    </row>
    <row r="33" spans="1:5" s="2" customFormat="1" ht="19.5" customHeight="1" x14ac:dyDescent="0.25">
      <c r="A33" s="58" t="s">
        <v>197</v>
      </c>
      <c r="B33" s="59">
        <v>1438612</v>
      </c>
      <c r="C33" s="59">
        <v>397589</v>
      </c>
      <c r="D33" s="60">
        <f t="shared" si="0"/>
        <v>0.27636986206148706</v>
      </c>
    </row>
    <row r="34" spans="1:5" s="2" customFormat="1" ht="19.5" customHeight="1" x14ac:dyDescent="0.25">
      <c r="A34" s="58" t="s">
        <v>198</v>
      </c>
      <c r="B34" s="59">
        <v>1428946</v>
      </c>
      <c r="C34" s="59">
        <v>409546</v>
      </c>
      <c r="D34" s="60">
        <f t="shared" si="0"/>
        <v>0.28660705163106232</v>
      </c>
    </row>
    <row r="35" spans="1:5" s="2" customFormat="1" ht="19.5" customHeight="1" x14ac:dyDescent="0.25">
      <c r="A35" s="58" t="s">
        <v>199</v>
      </c>
      <c r="B35" s="59">
        <v>1420283</v>
      </c>
      <c r="C35" s="59">
        <v>419554</v>
      </c>
      <c r="D35" s="60">
        <f t="shared" si="0"/>
        <v>0.29540169107142733</v>
      </c>
    </row>
    <row r="36" spans="1:5" s="2" customFormat="1" ht="19.5" customHeight="1" x14ac:dyDescent="0.25">
      <c r="A36" s="58" t="s">
        <v>200</v>
      </c>
      <c r="B36" s="59">
        <v>1410463</v>
      </c>
      <c r="C36" s="59">
        <v>428008</v>
      </c>
      <c r="D36" s="60">
        <f t="shared" si="0"/>
        <v>0.30345212883996248</v>
      </c>
    </row>
    <row r="37" spans="1:5" s="2" customFormat="1" ht="19.5" customHeight="1" x14ac:dyDescent="0.25">
      <c r="A37" s="58" t="s">
        <v>201</v>
      </c>
      <c r="B37" s="59">
        <v>1399453</v>
      </c>
      <c r="C37" s="59">
        <v>434035</v>
      </c>
      <c r="D37" s="60">
        <f t="shared" si="0"/>
        <v>0.31014617854261628</v>
      </c>
    </row>
    <row r="38" spans="1:5" s="2" customFormat="1" ht="19.5" customHeight="1" x14ac:dyDescent="0.25">
      <c r="A38" s="58" t="s">
        <v>208</v>
      </c>
      <c r="B38" s="59">
        <v>1387133</v>
      </c>
      <c r="C38" s="59">
        <v>438049</v>
      </c>
      <c r="D38" s="60">
        <f t="shared" si="0"/>
        <v>0.31579452006404579</v>
      </c>
    </row>
    <row r="39" spans="1:5" ht="19.5" customHeight="1" x14ac:dyDescent="0.25">
      <c r="A39" s="58" t="s">
        <v>224</v>
      </c>
      <c r="B39" s="59">
        <v>1374887</v>
      </c>
      <c r="C39" s="59">
        <v>440710</v>
      </c>
      <c r="D39" s="60">
        <f t="shared" si="0"/>
        <v>0.32054270641878208</v>
      </c>
      <c r="E39" s="2"/>
    </row>
    <row r="40" spans="1:5" ht="19.5" customHeight="1" x14ac:dyDescent="0.25">
      <c r="A40" s="58" t="s">
        <v>236</v>
      </c>
      <c r="B40" s="59">
        <v>1362859</v>
      </c>
      <c r="C40" s="59">
        <v>442170</v>
      </c>
      <c r="D40" s="60">
        <f t="shared" si="0"/>
        <v>0.32444295411337487</v>
      </c>
    </row>
    <row r="41" spans="1:5" ht="19.5" customHeight="1" x14ac:dyDescent="0.25">
      <c r="A41" s="58" t="s">
        <v>241</v>
      </c>
      <c r="B41" s="59">
        <v>1350801</v>
      </c>
      <c r="C41" s="59">
        <v>443576</v>
      </c>
      <c r="D41" s="60">
        <f t="shared" ref="D41" si="1">C41/B41</f>
        <v>0.32837997602903757</v>
      </c>
    </row>
    <row r="42" spans="1:5" ht="19.5" customHeight="1" x14ac:dyDescent="0.25">
      <c r="A42" s="58" t="s">
        <v>247</v>
      </c>
      <c r="B42" s="59">
        <v>1334438</v>
      </c>
      <c r="C42" s="59">
        <v>443774</v>
      </c>
      <c r="D42" s="60">
        <f>C42/B42</f>
        <v>0.33255497820056085</v>
      </c>
    </row>
    <row r="43" spans="1:5" ht="19.5" customHeight="1" x14ac:dyDescent="0.25">
      <c r="A43" s="58" t="s">
        <v>248</v>
      </c>
      <c r="B43" s="59">
        <v>1320035</v>
      </c>
      <c r="C43" s="59">
        <v>441606</v>
      </c>
      <c r="D43" s="60">
        <f>C43/B43</f>
        <v>0.33454112959126081</v>
      </c>
    </row>
    <row r="44" spans="1:5" ht="19.5" customHeight="1" x14ac:dyDescent="0.25">
      <c r="A44" s="58" t="s">
        <v>409</v>
      </c>
      <c r="B44" s="59">
        <v>1304400</v>
      </c>
      <c r="C44" s="59">
        <v>440898</v>
      </c>
      <c r="D44" s="60">
        <f>C44/B44</f>
        <v>0.33800827966881325</v>
      </c>
    </row>
    <row r="45" spans="1:5" ht="19.5" customHeight="1" x14ac:dyDescent="0.25">
      <c r="A45" s="58" t="s">
        <v>444</v>
      </c>
      <c r="B45" s="250">
        <v>1287890</v>
      </c>
      <c r="C45" s="250">
        <v>437902</v>
      </c>
      <c r="D45" s="60">
        <f>C45/B45</f>
        <v>0.34001506339827159</v>
      </c>
    </row>
    <row r="46" spans="1:5" ht="17.25" customHeight="1" x14ac:dyDescent="0.2">
      <c r="A46" s="289" t="s">
        <v>168</v>
      </c>
      <c r="B46" s="289"/>
      <c r="C46" s="289"/>
      <c r="D46" s="289"/>
      <c r="E46" s="289"/>
    </row>
    <row r="47" spans="1:5" ht="17.25" customHeight="1" x14ac:dyDescent="0.2">
      <c r="A47" s="289" t="s">
        <v>43</v>
      </c>
      <c r="B47" s="289"/>
      <c r="C47" s="289"/>
      <c r="D47" s="289"/>
      <c r="E47" s="289"/>
    </row>
  </sheetData>
  <mergeCells count="3">
    <mergeCell ref="A1:D1"/>
    <mergeCell ref="A46:E46"/>
    <mergeCell ref="A47:E47"/>
  </mergeCells>
  <phoneticPr fontId="2"/>
  <printOptions horizontalCentered="1" verticalCentered="1"/>
  <pageMargins left="0.6692913385826772" right="0.6692913385826772" top="0.74803149606299213" bottom="0.74803149606299213" header="0.31496062992125984" footer="0.31496062992125984"/>
  <pageSetup paperSize="9" scale="86" orientation="portrait" r:id="rId1"/>
  <headerFoot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6:J64"/>
  <sheetViews>
    <sheetView view="pageBreakPreview" topLeftCell="A40" zoomScale="93" zoomScaleNormal="100" zoomScaleSheetLayoutView="93" workbookViewId="0"/>
  </sheetViews>
  <sheetFormatPr defaultRowHeight="13" x14ac:dyDescent="0.2"/>
  <cols>
    <col min="1" max="1" width="9" customWidth="1"/>
    <col min="9" max="10" width="9" customWidth="1"/>
    <col min="11" max="11" width="13.08984375" customWidth="1"/>
    <col min="267" max="267" width="13" customWidth="1"/>
    <col min="523" max="523" width="13" customWidth="1"/>
    <col min="779" max="779" width="13" customWidth="1"/>
    <col min="1035" max="1035" width="13" customWidth="1"/>
    <col min="1291" max="1291" width="13" customWidth="1"/>
    <col min="1547" max="1547" width="13" customWidth="1"/>
    <col min="1803" max="1803" width="13" customWidth="1"/>
    <col min="2059" max="2059" width="13" customWidth="1"/>
    <col min="2315" max="2315" width="13" customWidth="1"/>
    <col min="2571" max="2571" width="13" customWidth="1"/>
    <col min="2827" max="2827" width="13" customWidth="1"/>
    <col min="3083" max="3083" width="13" customWidth="1"/>
    <col min="3339" max="3339" width="13" customWidth="1"/>
    <col min="3595" max="3595" width="13" customWidth="1"/>
    <col min="3851" max="3851" width="13" customWidth="1"/>
    <col min="4107" max="4107" width="13" customWidth="1"/>
    <col min="4363" max="4363" width="13" customWidth="1"/>
    <col min="4619" max="4619" width="13" customWidth="1"/>
    <col min="4875" max="4875" width="13" customWidth="1"/>
    <col min="5131" max="5131" width="13" customWidth="1"/>
    <col min="5387" max="5387" width="13" customWidth="1"/>
    <col min="5643" max="5643" width="13" customWidth="1"/>
    <col min="5899" max="5899" width="13" customWidth="1"/>
    <col min="6155" max="6155" width="13" customWidth="1"/>
    <col min="6411" max="6411" width="13" customWidth="1"/>
    <col min="6667" max="6667" width="13" customWidth="1"/>
    <col min="6923" max="6923" width="13" customWidth="1"/>
    <col min="7179" max="7179" width="13" customWidth="1"/>
    <col min="7435" max="7435" width="13" customWidth="1"/>
    <col min="7691" max="7691" width="13" customWidth="1"/>
    <col min="7947" max="7947" width="13" customWidth="1"/>
    <col min="8203" max="8203" width="13" customWidth="1"/>
    <col min="8459" max="8459" width="13" customWidth="1"/>
    <col min="8715" max="8715" width="13" customWidth="1"/>
    <col min="8971" max="8971" width="13" customWidth="1"/>
    <col min="9227" max="9227" width="13" customWidth="1"/>
    <col min="9483" max="9483" width="13" customWidth="1"/>
    <col min="9739" max="9739" width="13" customWidth="1"/>
    <col min="9995" max="9995" width="13" customWidth="1"/>
    <col min="10251" max="10251" width="13" customWidth="1"/>
    <col min="10507" max="10507" width="13" customWidth="1"/>
    <col min="10763" max="10763" width="13" customWidth="1"/>
    <col min="11019" max="11019" width="13" customWidth="1"/>
    <col min="11275" max="11275" width="13" customWidth="1"/>
    <col min="11531" max="11531" width="13" customWidth="1"/>
    <col min="11787" max="11787" width="13" customWidth="1"/>
    <col min="12043" max="12043" width="13" customWidth="1"/>
    <col min="12299" max="12299" width="13" customWidth="1"/>
    <col min="12555" max="12555" width="13" customWidth="1"/>
    <col min="12811" max="12811" width="13" customWidth="1"/>
    <col min="13067" max="13067" width="13" customWidth="1"/>
    <col min="13323" max="13323" width="13" customWidth="1"/>
    <col min="13579" max="13579" width="13" customWidth="1"/>
    <col min="13835" max="13835" width="13" customWidth="1"/>
    <col min="14091" max="14091" width="13" customWidth="1"/>
    <col min="14347" max="14347" width="13" customWidth="1"/>
    <col min="14603" max="14603" width="13" customWidth="1"/>
    <col min="14859" max="14859" width="13" customWidth="1"/>
    <col min="15115" max="15115" width="13" customWidth="1"/>
    <col min="15371" max="15371" width="13" customWidth="1"/>
    <col min="15627" max="15627" width="13" customWidth="1"/>
    <col min="15883" max="15883" width="13" customWidth="1"/>
    <col min="16139" max="16139" width="13" customWidth="1"/>
  </cols>
  <sheetData>
    <row r="6" spans="3:10" x14ac:dyDescent="0.2">
      <c r="C6" s="9"/>
      <c r="D6" s="9"/>
      <c r="E6" s="9"/>
      <c r="F6" s="9"/>
      <c r="G6" s="9"/>
      <c r="H6" s="9"/>
      <c r="I6" s="9"/>
      <c r="J6" s="9"/>
    </row>
    <row r="7" spans="3:10" x14ac:dyDescent="0.2">
      <c r="C7" s="9"/>
      <c r="D7" s="9"/>
      <c r="E7" s="9"/>
      <c r="F7" s="9"/>
      <c r="G7" s="9"/>
      <c r="H7" s="9"/>
      <c r="I7" s="9"/>
      <c r="J7" s="9"/>
    </row>
    <row r="8" spans="3:10" x14ac:dyDescent="0.2">
      <c r="C8" s="9"/>
      <c r="D8" s="9"/>
      <c r="E8" s="9"/>
      <c r="F8" s="9"/>
      <c r="G8" s="9"/>
      <c r="H8" s="9"/>
      <c r="I8" s="9"/>
      <c r="J8" s="9"/>
    </row>
    <row r="9" spans="3:10" x14ac:dyDescent="0.2">
      <c r="C9" s="9"/>
      <c r="D9" s="9"/>
      <c r="E9" s="9"/>
      <c r="F9" s="9"/>
      <c r="G9" s="9"/>
      <c r="H9" s="9"/>
      <c r="I9" s="9"/>
      <c r="J9" s="9"/>
    </row>
    <row r="10" spans="3:10" x14ac:dyDescent="0.2">
      <c r="C10" s="9"/>
      <c r="D10" s="9"/>
      <c r="E10" s="9"/>
      <c r="F10" s="9"/>
      <c r="G10" s="9"/>
      <c r="H10" s="9"/>
      <c r="I10" s="9"/>
      <c r="J10" s="9"/>
    </row>
    <row r="11" spans="3:10" x14ac:dyDescent="0.2">
      <c r="C11" s="9"/>
      <c r="D11" s="9"/>
      <c r="E11" s="9"/>
      <c r="F11" s="9"/>
      <c r="G11" s="9"/>
      <c r="H11" s="9"/>
      <c r="I11" s="9"/>
      <c r="J11" s="9"/>
    </row>
    <row r="12" spans="3:10" x14ac:dyDescent="0.2">
      <c r="C12" s="9"/>
      <c r="D12" s="9"/>
      <c r="E12" s="9"/>
      <c r="F12" s="9"/>
      <c r="G12" s="9"/>
      <c r="H12" s="9"/>
      <c r="I12" s="9"/>
      <c r="J12" s="9"/>
    </row>
    <row r="13" spans="3:10" x14ac:dyDescent="0.2">
      <c r="C13" s="9"/>
      <c r="D13" s="9"/>
      <c r="E13" s="9"/>
      <c r="F13" s="9"/>
      <c r="G13" s="9"/>
      <c r="H13" s="9"/>
      <c r="I13" s="9"/>
      <c r="J13" s="9"/>
    </row>
    <row r="14" spans="3:10" x14ac:dyDescent="0.2">
      <c r="C14" s="9"/>
      <c r="D14" s="9"/>
      <c r="E14" s="9"/>
      <c r="F14" s="9"/>
      <c r="G14" s="9"/>
      <c r="H14" s="9"/>
      <c r="I14" s="9"/>
      <c r="J14" s="9"/>
    </row>
    <row r="15" spans="3:10" x14ac:dyDescent="0.2">
      <c r="C15" s="9"/>
      <c r="D15" s="9"/>
      <c r="E15" s="9"/>
      <c r="F15" s="9"/>
      <c r="G15" s="9"/>
      <c r="H15" s="9"/>
      <c r="I15" s="9"/>
      <c r="J15" s="9"/>
    </row>
    <row r="16" spans="3:10" x14ac:dyDescent="0.2">
      <c r="C16" s="9"/>
      <c r="D16" s="9"/>
      <c r="E16" s="9"/>
      <c r="F16" s="9"/>
      <c r="G16" s="9"/>
      <c r="H16" s="9"/>
      <c r="I16" s="9"/>
      <c r="J16" s="9"/>
    </row>
    <row r="17" spans="3:10" x14ac:dyDescent="0.2">
      <c r="C17" s="9"/>
      <c r="D17" s="9"/>
      <c r="E17" s="9"/>
      <c r="F17" s="9"/>
      <c r="G17" s="9"/>
      <c r="H17" s="9"/>
      <c r="I17" s="9"/>
      <c r="J17" s="9"/>
    </row>
    <row r="18" spans="3:10" x14ac:dyDescent="0.2">
      <c r="C18" s="9"/>
      <c r="D18" s="9"/>
      <c r="E18" s="9"/>
      <c r="F18" s="9"/>
      <c r="G18" s="9"/>
      <c r="H18" s="9"/>
      <c r="I18" s="9"/>
      <c r="J18" s="9"/>
    </row>
    <row r="19" spans="3:10" x14ac:dyDescent="0.2">
      <c r="C19" s="9"/>
      <c r="D19" s="9"/>
      <c r="E19" s="9"/>
      <c r="F19" s="9"/>
      <c r="G19" s="9"/>
      <c r="H19" s="9"/>
      <c r="I19" s="9"/>
      <c r="J19" s="9"/>
    </row>
    <row r="20" spans="3:10" x14ac:dyDescent="0.2">
      <c r="C20" s="9"/>
      <c r="D20" s="9"/>
      <c r="E20" s="9"/>
      <c r="F20" s="9"/>
      <c r="G20" s="9"/>
      <c r="H20" s="9"/>
      <c r="I20" s="9"/>
      <c r="J20" s="9"/>
    </row>
    <row r="21" spans="3:10" x14ac:dyDescent="0.2">
      <c r="C21" s="9"/>
      <c r="D21" s="9"/>
      <c r="E21" s="9"/>
      <c r="F21" s="9"/>
      <c r="G21" s="9"/>
      <c r="H21" s="9"/>
      <c r="I21" s="9"/>
      <c r="J21" s="9"/>
    </row>
    <row r="22" spans="3:10" x14ac:dyDescent="0.2">
      <c r="C22" s="9"/>
      <c r="D22" s="9"/>
      <c r="E22" s="9"/>
      <c r="F22" s="9"/>
      <c r="G22" s="9"/>
      <c r="H22" s="9"/>
      <c r="I22" s="9"/>
      <c r="J22" s="9"/>
    </row>
    <row r="23" spans="3:10" x14ac:dyDescent="0.2">
      <c r="C23" s="9"/>
      <c r="D23" s="9"/>
      <c r="E23" s="9"/>
      <c r="F23" s="9"/>
      <c r="G23" s="9"/>
      <c r="H23" s="9"/>
      <c r="I23" s="9"/>
      <c r="J23" s="9"/>
    </row>
    <row r="24" spans="3:10" x14ac:dyDescent="0.2">
      <c r="C24" s="9"/>
      <c r="D24" s="9"/>
      <c r="E24" s="9"/>
      <c r="F24" s="9"/>
      <c r="G24" s="9"/>
      <c r="H24" s="9"/>
      <c r="I24" s="9"/>
      <c r="J24" s="9"/>
    </row>
    <row r="25" spans="3:10" x14ac:dyDescent="0.2">
      <c r="C25" s="9"/>
      <c r="D25" s="9"/>
      <c r="E25" s="9"/>
      <c r="F25" s="9"/>
      <c r="G25" s="9"/>
      <c r="H25" s="9"/>
      <c r="I25" s="9"/>
      <c r="J25" s="9"/>
    </row>
    <row r="26" spans="3:10" x14ac:dyDescent="0.2">
      <c r="C26" s="9"/>
      <c r="D26" s="9"/>
      <c r="E26" s="9"/>
      <c r="F26" s="9"/>
      <c r="G26" s="9"/>
      <c r="H26" s="9"/>
      <c r="I26" s="9"/>
      <c r="J26" s="9"/>
    </row>
    <row r="27" spans="3:10" x14ac:dyDescent="0.2">
      <c r="C27" s="9"/>
      <c r="D27" s="9"/>
      <c r="E27" s="9"/>
      <c r="F27" s="9"/>
      <c r="G27" s="9"/>
      <c r="H27" s="9"/>
      <c r="I27" s="9"/>
      <c r="J27" s="9"/>
    </row>
    <row r="63" spans="2:10" ht="14.25" customHeight="1" x14ac:dyDescent="0.2">
      <c r="B63" s="6" t="s">
        <v>237</v>
      </c>
      <c r="C63" s="6"/>
      <c r="D63" s="6"/>
      <c r="E63" s="6"/>
      <c r="F63" s="6"/>
      <c r="G63" s="6"/>
      <c r="H63" s="6"/>
      <c r="I63" s="6"/>
      <c r="J63" s="6"/>
    </row>
    <row r="64" spans="2:10" ht="14.25" customHeight="1" x14ac:dyDescent="0.2">
      <c r="B64" s="6" t="s">
        <v>43</v>
      </c>
      <c r="C64" s="6"/>
      <c r="D64" s="6"/>
      <c r="E64" s="6"/>
      <c r="J64" s="7"/>
    </row>
  </sheetData>
  <phoneticPr fontId="2"/>
  <pageMargins left="0.6692913385826772" right="0.6692913385826772" top="0.74803149606299213" bottom="0.74803149606299213" header="0.31496062992125984" footer="0.31496062992125984"/>
  <pageSetup paperSize="9" scale="89" orientation="portrait" r:id="rId1"/>
  <headerFooter>
    <oddFooter>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40"/>
  <sheetViews>
    <sheetView view="pageBreakPreview" topLeftCell="A25" zoomScale="130" zoomScaleNormal="100" zoomScaleSheetLayoutView="130" workbookViewId="0"/>
  </sheetViews>
  <sheetFormatPr defaultRowHeight="21" customHeight="1" x14ac:dyDescent="0.2"/>
  <cols>
    <col min="1" max="1" width="14" customWidth="1"/>
    <col min="2" max="3" width="13" style="10" customWidth="1"/>
    <col min="4" max="4" width="13" customWidth="1"/>
    <col min="5" max="6" width="13" style="10" customWidth="1"/>
    <col min="7" max="7" width="13" customWidth="1"/>
    <col min="8" max="8" width="1.90625" customWidth="1"/>
  </cols>
  <sheetData>
    <row r="1" spans="1:10" ht="21" customHeight="1" x14ac:dyDescent="0.25">
      <c r="A1" s="288" t="s">
        <v>215</v>
      </c>
      <c r="B1" s="292"/>
      <c r="C1" s="292"/>
      <c r="D1" s="292"/>
      <c r="E1" s="292"/>
      <c r="F1" s="292"/>
      <c r="G1" s="292"/>
    </row>
    <row r="2" spans="1:10" ht="16.5" customHeight="1" x14ac:dyDescent="0.2">
      <c r="A2" s="40"/>
      <c r="B2" s="3"/>
      <c r="C2" s="3"/>
      <c r="D2" s="3"/>
      <c r="E2" s="3"/>
      <c r="F2" s="3"/>
      <c r="G2" t="s">
        <v>153</v>
      </c>
    </row>
    <row r="3" spans="1:10" ht="4.5" customHeight="1" x14ac:dyDescent="0.2"/>
    <row r="4" spans="1:10" s="8" customFormat="1" ht="24" customHeight="1" x14ac:dyDescent="0.25">
      <c r="A4" s="44"/>
      <c r="B4" s="45"/>
      <c r="C4" s="46" t="s">
        <v>49</v>
      </c>
      <c r="D4" s="47"/>
      <c r="E4" s="48"/>
      <c r="F4" s="46" t="s">
        <v>50</v>
      </c>
      <c r="G4" s="47"/>
    </row>
    <row r="5" spans="1:10" s="8" customFormat="1" ht="24" customHeight="1" x14ac:dyDescent="0.25">
      <c r="A5" s="49" t="s">
        <v>44</v>
      </c>
      <c r="B5" s="41" t="s">
        <v>45</v>
      </c>
      <c r="C5" s="41" t="s">
        <v>46</v>
      </c>
      <c r="D5" s="43" t="s">
        <v>51</v>
      </c>
      <c r="E5" s="41" t="s">
        <v>45</v>
      </c>
      <c r="F5" s="41" t="s">
        <v>46</v>
      </c>
      <c r="G5" s="43" t="s">
        <v>51</v>
      </c>
    </row>
    <row r="6" spans="1:10" ht="24" customHeight="1" x14ac:dyDescent="0.25">
      <c r="A6" s="146" t="s">
        <v>410</v>
      </c>
      <c r="B6" s="50">
        <v>1541</v>
      </c>
      <c r="C6" s="52">
        <v>100</v>
      </c>
      <c r="D6" s="53">
        <v>6.5000000000000002E-2</v>
      </c>
      <c r="E6" s="52">
        <v>90077</v>
      </c>
      <c r="F6" s="52">
        <v>4786</v>
      </c>
      <c r="G6" s="53">
        <v>5.2999999999999999E-2</v>
      </c>
      <c r="H6" s="9"/>
      <c r="I6" s="9"/>
      <c r="J6" s="9"/>
    </row>
    <row r="7" spans="1:10" ht="24" customHeight="1" x14ac:dyDescent="0.25">
      <c r="A7" s="146" t="s">
        <v>411</v>
      </c>
      <c r="B7" s="50">
        <v>1501</v>
      </c>
      <c r="C7" s="52">
        <v>108</v>
      </c>
      <c r="D7" s="53">
        <v>7.1999999999999995E-2</v>
      </c>
      <c r="E7" s="52">
        <v>94302</v>
      </c>
      <c r="F7" s="52">
        <v>5398</v>
      </c>
      <c r="G7" s="53">
        <v>5.7000000000000002E-2</v>
      </c>
      <c r="H7" s="9"/>
      <c r="I7" s="9"/>
      <c r="J7" s="9"/>
    </row>
    <row r="8" spans="1:10" ht="24" customHeight="1" x14ac:dyDescent="0.25">
      <c r="A8" s="146" t="s">
        <v>412</v>
      </c>
      <c r="B8" s="50">
        <v>1446</v>
      </c>
      <c r="C8" s="52">
        <v>119</v>
      </c>
      <c r="D8" s="53">
        <v>8.2000000000000003E-2</v>
      </c>
      <c r="E8" s="52">
        <v>99209</v>
      </c>
      <c r="F8" s="52">
        <v>6236</v>
      </c>
      <c r="G8" s="53">
        <v>6.3E-2</v>
      </c>
      <c r="H8" s="9"/>
      <c r="I8" s="9"/>
      <c r="J8" s="9"/>
    </row>
    <row r="9" spans="1:10" ht="24" customHeight="1" x14ac:dyDescent="0.25">
      <c r="A9" s="146" t="s">
        <v>413</v>
      </c>
      <c r="B9" s="50">
        <v>1418</v>
      </c>
      <c r="C9" s="52">
        <v>133</v>
      </c>
      <c r="D9" s="53">
        <v>9.4E-2</v>
      </c>
      <c r="E9" s="52">
        <v>104665</v>
      </c>
      <c r="F9" s="52">
        <v>7393</v>
      </c>
      <c r="G9" s="53">
        <v>7.0999999999999994E-2</v>
      </c>
      <c r="H9" s="9"/>
      <c r="I9" s="9"/>
      <c r="J9" s="9"/>
    </row>
    <row r="10" spans="1:10" ht="24" customHeight="1" x14ac:dyDescent="0.25">
      <c r="A10" s="146" t="s">
        <v>414</v>
      </c>
      <c r="B10" s="50">
        <v>1465</v>
      </c>
      <c r="C10" s="52">
        <v>152</v>
      </c>
      <c r="D10" s="53">
        <v>0.104</v>
      </c>
      <c r="E10" s="52">
        <v>111940</v>
      </c>
      <c r="F10" s="52">
        <v>8865</v>
      </c>
      <c r="G10" s="53">
        <v>7.9000000000000001E-2</v>
      </c>
      <c r="H10" s="9"/>
      <c r="I10" s="9"/>
      <c r="J10" s="9"/>
    </row>
    <row r="11" spans="1:10" ht="24" customHeight="1" x14ac:dyDescent="0.25">
      <c r="A11" s="146" t="s">
        <v>415</v>
      </c>
      <c r="B11" s="50">
        <v>1507</v>
      </c>
      <c r="C11" s="52">
        <v>175</v>
      </c>
      <c r="D11" s="53">
        <v>0.11600000000000001</v>
      </c>
      <c r="E11" s="52">
        <v>117060</v>
      </c>
      <c r="F11" s="52">
        <v>10647</v>
      </c>
      <c r="G11" s="53">
        <v>9.0999999999999998E-2</v>
      </c>
      <c r="H11" s="9"/>
      <c r="I11" s="9"/>
      <c r="J11" s="9"/>
    </row>
    <row r="12" spans="1:10" ht="24" customHeight="1" x14ac:dyDescent="0.25">
      <c r="A12" s="146" t="s">
        <v>416</v>
      </c>
      <c r="B12" s="50">
        <v>1530</v>
      </c>
      <c r="C12" s="52">
        <v>198</v>
      </c>
      <c r="D12" s="53">
        <v>0.129</v>
      </c>
      <c r="E12" s="52">
        <v>121049</v>
      </c>
      <c r="F12" s="52">
        <v>12468</v>
      </c>
      <c r="G12" s="53">
        <v>0.10299999999999999</v>
      </c>
      <c r="H12" s="9"/>
      <c r="I12" s="9"/>
      <c r="J12" s="9"/>
    </row>
    <row r="13" spans="1:10" ht="24" customHeight="1" x14ac:dyDescent="0.25">
      <c r="A13" s="146" t="s">
        <v>417</v>
      </c>
      <c r="B13" s="50">
        <v>1515</v>
      </c>
      <c r="C13" s="52">
        <v>233</v>
      </c>
      <c r="D13" s="53">
        <v>0.154</v>
      </c>
      <c r="E13" s="52">
        <v>123611</v>
      </c>
      <c r="F13" s="52">
        <v>14895</v>
      </c>
      <c r="G13" s="53">
        <v>0.121</v>
      </c>
      <c r="H13" s="9"/>
      <c r="I13" s="9"/>
      <c r="J13" s="9"/>
    </row>
    <row r="14" spans="1:10" ht="24" customHeight="1" x14ac:dyDescent="0.25">
      <c r="A14" s="146" t="s">
        <v>418</v>
      </c>
      <c r="B14" s="50">
        <v>1507</v>
      </c>
      <c r="C14" s="52">
        <v>279</v>
      </c>
      <c r="D14" s="53">
        <v>0.185</v>
      </c>
      <c r="E14" s="52">
        <v>125570</v>
      </c>
      <c r="F14" s="52">
        <v>18261</v>
      </c>
      <c r="G14" s="53">
        <v>0.14599999999999999</v>
      </c>
      <c r="H14" s="9"/>
      <c r="I14" s="9"/>
      <c r="J14" s="9"/>
    </row>
    <row r="15" spans="1:10" ht="24" customHeight="1" x14ac:dyDescent="0.25">
      <c r="A15" s="146" t="s">
        <v>419</v>
      </c>
      <c r="B15" s="50">
        <v>1493</v>
      </c>
      <c r="C15" s="52">
        <v>320</v>
      </c>
      <c r="D15" s="53">
        <v>0.214</v>
      </c>
      <c r="E15" s="52">
        <v>126926</v>
      </c>
      <c r="F15" s="52">
        <v>22005</v>
      </c>
      <c r="G15" s="53">
        <v>0.17399999999999999</v>
      </c>
      <c r="H15" s="9"/>
      <c r="I15" s="9"/>
      <c r="J15" s="9"/>
    </row>
    <row r="16" spans="1:10" s="9" customFormat="1" ht="24" customHeight="1" x14ac:dyDescent="0.25">
      <c r="A16" s="147" t="s">
        <v>420</v>
      </c>
      <c r="B16" s="52">
        <v>1468</v>
      </c>
      <c r="C16" s="52">
        <v>352</v>
      </c>
      <c r="D16" s="53">
        <v>0.24</v>
      </c>
      <c r="E16" s="52">
        <v>127768</v>
      </c>
      <c r="F16" s="52">
        <v>25672</v>
      </c>
      <c r="G16" s="53">
        <v>0.20200000000000001</v>
      </c>
    </row>
    <row r="17" spans="1:10" ht="24" customHeight="1" x14ac:dyDescent="0.25">
      <c r="A17" s="146" t="s">
        <v>421</v>
      </c>
      <c r="B17" s="50">
        <v>1431</v>
      </c>
      <c r="C17" s="52">
        <v>379</v>
      </c>
      <c r="D17" s="53">
        <v>0.26600000000000001</v>
      </c>
      <c r="E17" s="52">
        <v>128057</v>
      </c>
      <c r="F17" s="52">
        <v>29246</v>
      </c>
      <c r="G17" s="53">
        <v>0.23</v>
      </c>
      <c r="H17" s="9"/>
      <c r="I17" s="9"/>
      <c r="J17" s="9"/>
    </row>
    <row r="18" spans="1:10" ht="24" customHeight="1" x14ac:dyDescent="0.25">
      <c r="A18" s="146" t="s">
        <v>422</v>
      </c>
      <c r="B18" s="50">
        <v>1385</v>
      </c>
      <c r="C18" s="52">
        <v>417</v>
      </c>
      <c r="D18" s="53">
        <v>0.30599999999999999</v>
      </c>
      <c r="E18" s="52">
        <v>127095</v>
      </c>
      <c r="F18" s="52">
        <v>33465</v>
      </c>
      <c r="G18" s="53">
        <v>0.26600000000000001</v>
      </c>
      <c r="H18" s="9"/>
      <c r="I18" s="9"/>
      <c r="J18" s="9"/>
    </row>
    <row r="19" spans="1:10" ht="24" customHeight="1" x14ac:dyDescent="0.25">
      <c r="A19" s="146" t="s">
        <v>226</v>
      </c>
      <c r="B19" s="50">
        <v>1335</v>
      </c>
      <c r="C19" s="52">
        <v>434</v>
      </c>
      <c r="D19" s="53">
        <v>0.33400000000000002</v>
      </c>
      <c r="E19" s="52">
        <v>126146</v>
      </c>
      <c r="F19" s="52">
        <v>35336</v>
      </c>
      <c r="G19" s="53">
        <v>0.28699999999999998</v>
      </c>
      <c r="H19" s="9"/>
      <c r="I19" s="9"/>
      <c r="J19" s="9"/>
    </row>
    <row r="20" spans="1:10" ht="24" customHeight="1" x14ac:dyDescent="0.25">
      <c r="A20" s="146" t="s">
        <v>227</v>
      </c>
      <c r="B20" s="50">
        <v>1267</v>
      </c>
      <c r="C20" s="52">
        <v>443</v>
      </c>
      <c r="D20" s="53">
        <v>0.35</v>
      </c>
      <c r="E20" s="52">
        <v>123262</v>
      </c>
      <c r="F20" s="52">
        <v>36529</v>
      </c>
      <c r="G20" s="53">
        <v>0.29600000000000004</v>
      </c>
      <c r="H20" s="9"/>
      <c r="I20" s="9"/>
      <c r="J20" s="9"/>
    </row>
    <row r="21" spans="1:10" ht="24" customHeight="1" x14ac:dyDescent="0.25">
      <c r="A21" s="146" t="s">
        <v>228</v>
      </c>
      <c r="B21" s="50">
        <v>1203</v>
      </c>
      <c r="C21" s="52">
        <v>436</v>
      </c>
      <c r="D21" s="53">
        <v>0.36299999999999999</v>
      </c>
      <c r="E21" s="52">
        <v>120116</v>
      </c>
      <c r="F21" s="52">
        <v>36962</v>
      </c>
      <c r="G21" s="53">
        <v>0.308</v>
      </c>
      <c r="H21" s="9"/>
      <c r="I21" s="9"/>
      <c r="J21" s="9"/>
    </row>
    <row r="22" spans="1:10" ht="24" customHeight="1" x14ac:dyDescent="0.25">
      <c r="A22" s="146" t="s">
        <v>229</v>
      </c>
      <c r="B22" s="50">
        <v>1139</v>
      </c>
      <c r="C22" s="52">
        <v>428</v>
      </c>
      <c r="D22" s="53">
        <v>0.375</v>
      </c>
      <c r="E22" s="52">
        <v>116639</v>
      </c>
      <c r="F22" s="52">
        <v>37732</v>
      </c>
      <c r="G22" s="53">
        <v>0.32299999999999995</v>
      </c>
      <c r="H22" s="9"/>
      <c r="I22" s="9"/>
      <c r="J22" s="9"/>
    </row>
    <row r="23" spans="1:10" ht="24" customHeight="1" x14ac:dyDescent="0.25">
      <c r="A23" s="146" t="s">
        <v>230</v>
      </c>
      <c r="B23" s="50">
        <v>1074</v>
      </c>
      <c r="C23" s="52">
        <v>431</v>
      </c>
      <c r="D23" s="53">
        <v>0.40200000000000002</v>
      </c>
      <c r="E23" s="52">
        <v>112837</v>
      </c>
      <c r="F23" s="52">
        <v>39285</v>
      </c>
      <c r="G23" s="53">
        <v>0.34799999999999998</v>
      </c>
      <c r="H23" s="9"/>
      <c r="I23" s="9"/>
      <c r="J23" s="9"/>
    </row>
    <row r="24" spans="1:10" ht="24" customHeight="1" x14ac:dyDescent="0.25">
      <c r="A24" s="146" t="s">
        <v>231</v>
      </c>
      <c r="B24" s="50">
        <v>1008</v>
      </c>
      <c r="C24" s="52">
        <v>423</v>
      </c>
      <c r="D24" s="53">
        <v>0.41899999999999998</v>
      </c>
      <c r="E24" s="52">
        <v>108801</v>
      </c>
      <c r="F24" s="52">
        <v>39451</v>
      </c>
      <c r="G24" s="53">
        <v>0.36299999999999999</v>
      </c>
      <c r="H24" s="9"/>
      <c r="I24" s="9"/>
      <c r="J24" s="9"/>
    </row>
    <row r="25" spans="1:10" ht="24" customHeight="1" x14ac:dyDescent="0.25">
      <c r="A25" s="146" t="s">
        <v>232</v>
      </c>
      <c r="B25" s="50">
        <v>945</v>
      </c>
      <c r="C25" s="52">
        <v>406</v>
      </c>
      <c r="D25" s="249">
        <v>0.43</v>
      </c>
      <c r="E25" s="52">
        <v>104686</v>
      </c>
      <c r="F25" s="52">
        <v>38878</v>
      </c>
      <c r="G25" s="53">
        <v>0.371</v>
      </c>
      <c r="H25" s="9"/>
      <c r="I25" s="9"/>
      <c r="J25" s="9"/>
    </row>
    <row r="26" spans="1:10" ht="24" customHeight="1" x14ac:dyDescent="0.25">
      <c r="A26" s="146" t="s">
        <v>233</v>
      </c>
      <c r="B26" s="50"/>
      <c r="C26" s="52"/>
      <c r="D26" s="63"/>
      <c r="E26" s="52">
        <v>100508</v>
      </c>
      <c r="F26" s="52">
        <v>37779</v>
      </c>
      <c r="G26" s="53">
        <v>0.376</v>
      </c>
      <c r="H26" s="9"/>
      <c r="I26" s="9"/>
      <c r="J26" s="9"/>
    </row>
    <row r="27" spans="1:10" ht="24" customHeight="1" x14ac:dyDescent="0.25">
      <c r="A27" s="146" t="s">
        <v>234</v>
      </c>
      <c r="B27" s="50"/>
      <c r="C27" s="52"/>
      <c r="D27" s="63"/>
      <c r="E27" s="52">
        <v>96148</v>
      </c>
      <c r="F27" s="52">
        <v>36437</v>
      </c>
      <c r="G27" s="53">
        <v>0.379</v>
      </c>
      <c r="H27" s="9"/>
      <c r="I27" s="9"/>
      <c r="J27" s="9"/>
    </row>
    <row r="28" spans="1:10" ht="24" customHeight="1" x14ac:dyDescent="0.25">
      <c r="A28" s="146" t="s">
        <v>235</v>
      </c>
      <c r="B28" s="50"/>
      <c r="C28" s="50"/>
      <c r="D28" s="54"/>
      <c r="E28" s="50">
        <v>91587</v>
      </c>
      <c r="F28" s="50">
        <v>35134</v>
      </c>
      <c r="G28" s="51">
        <v>0.38400000000000001</v>
      </c>
    </row>
    <row r="29" spans="1:10" ht="24" customHeight="1" x14ac:dyDescent="0.25">
      <c r="A29" s="146" t="s">
        <v>423</v>
      </c>
      <c r="B29" s="50"/>
      <c r="C29" s="50"/>
      <c r="D29" s="54"/>
      <c r="E29" s="50">
        <v>86996</v>
      </c>
      <c r="F29" s="50">
        <v>33671</v>
      </c>
      <c r="G29" s="51">
        <v>0.38700000000000001</v>
      </c>
    </row>
    <row r="30" spans="1:10" ht="21" customHeight="1" x14ac:dyDescent="0.2">
      <c r="A30" s="11" t="s">
        <v>52</v>
      </c>
      <c r="D30" s="11"/>
      <c r="G30" s="11"/>
    </row>
    <row r="31" spans="1:10" ht="21" customHeight="1" x14ac:dyDescent="0.2">
      <c r="A31" s="11" t="s">
        <v>425</v>
      </c>
      <c r="D31" s="11"/>
      <c r="G31" s="11"/>
    </row>
    <row r="32" spans="1:10" s="85" customFormat="1" ht="21" customHeight="1" x14ac:dyDescent="0.2">
      <c r="A32" s="290" t="s">
        <v>214</v>
      </c>
      <c r="B32" s="290"/>
      <c r="C32" s="290"/>
      <c r="D32" s="290"/>
      <c r="E32" s="290"/>
      <c r="F32" s="290"/>
      <c r="G32" s="290"/>
    </row>
    <row r="33" spans="1:7" ht="21" customHeight="1" x14ac:dyDescent="0.2">
      <c r="A33" s="11" t="s">
        <v>426</v>
      </c>
      <c r="D33" s="11"/>
      <c r="G33" s="11"/>
    </row>
    <row r="34" spans="1:7" ht="21" customHeight="1" x14ac:dyDescent="0.2">
      <c r="A34" s="291" t="s">
        <v>427</v>
      </c>
      <c r="B34" s="291"/>
      <c r="C34" s="291"/>
      <c r="D34" s="291"/>
      <c r="E34" s="291"/>
      <c r="F34" s="291"/>
      <c r="G34" s="291"/>
    </row>
    <row r="35" spans="1:7" ht="8.25" customHeight="1" x14ac:dyDescent="0.2">
      <c r="A35" s="11"/>
      <c r="D35" s="11"/>
      <c r="G35" s="11"/>
    </row>
    <row r="36" spans="1:7" ht="21" customHeight="1" x14ac:dyDescent="0.2">
      <c r="A36" s="234" t="s">
        <v>48</v>
      </c>
      <c r="B36" s="10" t="s">
        <v>428</v>
      </c>
      <c r="D36" s="11"/>
      <c r="G36" s="12" t="s">
        <v>431</v>
      </c>
    </row>
    <row r="37" spans="1:7" ht="21" customHeight="1" x14ac:dyDescent="0.2">
      <c r="A37" s="234" t="s">
        <v>47</v>
      </c>
      <c r="B37" s="10" t="s">
        <v>429</v>
      </c>
      <c r="D37" s="11"/>
      <c r="E37" s="13"/>
      <c r="G37" s="12" t="s">
        <v>424</v>
      </c>
    </row>
    <row r="38" spans="1:7" ht="15" customHeight="1" x14ac:dyDescent="0.2">
      <c r="A38" s="11" t="s">
        <v>430</v>
      </c>
      <c r="B38" s="13"/>
      <c r="C38" s="13"/>
      <c r="D38" s="13"/>
      <c r="E38" s="13"/>
      <c r="F38" s="13"/>
      <c r="G38" s="10"/>
    </row>
    <row r="39" spans="1:7" ht="21" customHeight="1" x14ac:dyDescent="0.2">
      <c r="A39" s="11"/>
      <c r="D39" s="11"/>
      <c r="G39" s="11"/>
    </row>
    <row r="40" spans="1:7" ht="21" customHeight="1" x14ac:dyDescent="0.2">
      <c r="A40" s="11"/>
      <c r="D40" s="11"/>
      <c r="G40" s="11"/>
    </row>
  </sheetData>
  <mergeCells count="3">
    <mergeCell ref="A32:G32"/>
    <mergeCell ref="A34:G34"/>
    <mergeCell ref="A1:G1"/>
  </mergeCells>
  <phoneticPr fontId="2"/>
  <printOptions horizontalCentered="1"/>
  <pageMargins left="0.6692913385826772" right="0.6692913385826772" top="0.74803149606299213" bottom="0.74803149606299213" header="0.31496062992125984" footer="0.31496062992125984"/>
  <pageSetup paperSize="9" scale="93" orientation="portrait" r:id="rId1"/>
  <headerFooter>
    <oddFooter>&amp;C&amp;A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C6:J27"/>
  <sheetViews>
    <sheetView view="pageBreakPreview" topLeftCell="A40" zoomScale="70" zoomScaleNormal="100" zoomScaleSheetLayoutView="70" workbookViewId="0"/>
  </sheetViews>
  <sheetFormatPr defaultRowHeight="13" x14ac:dyDescent="0.2"/>
  <sheetData>
    <row r="6" spans="3:10" x14ac:dyDescent="0.2">
      <c r="C6" s="9"/>
      <c r="D6" s="9"/>
      <c r="E6" s="9"/>
      <c r="F6" s="9"/>
      <c r="G6" s="9"/>
      <c r="H6" s="9"/>
      <c r="I6" s="9"/>
      <c r="J6" s="9"/>
    </row>
    <row r="7" spans="3:10" x14ac:dyDescent="0.2">
      <c r="C7" s="9"/>
      <c r="D7" s="9"/>
      <c r="E7" s="9"/>
      <c r="F7" s="9"/>
      <c r="G7" s="9"/>
      <c r="H7" s="9"/>
      <c r="I7" s="9"/>
      <c r="J7" s="9"/>
    </row>
    <row r="8" spans="3:10" x14ac:dyDescent="0.2">
      <c r="C8" s="9"/>
      <c r="D8" s="9"/>
      <c r="E8" s="9"/>
      <c r="F8" s="9"/>
      <c r="G8" s="9"/>
      <c r="H8" s="9"/>
      <c r="I8" s="9"/>
      <c r="J8" s="9"/>
    </row>
    <row r="9" spans="3:10" x14ac:dyDescent="0.2">
      <c r="C9" s="9"/>
      <c r="D9" s="9"/>
      <c r="E9" s="9"/>
      <c r="F9" s="9"/>
      <c r="G9" s="9"/>
      <c r="H9" s="9"/>
      <c r="I9" s="9"/>
      <c r="J9" s="9"/>
    </row>
    <row r="10" spans="3:10" x14ac:dyDescent="0.2">
      <c r="C10" s="9"/>
      <c r="D10" s="9"/>
      <c r="E10" s="9"/>
      <c r="F10" s="9"/>
      <c r="G10" s="9"/>
      <c r="H10" s="9"/>
      <c r="I10" s="9"/>
      <c r="J10" s="9"/>
    </row>
    <row r="11" spans="3:10" x14ac:dyDescent="0.2">
      <c r="C11" s="9"/>
      <c r="D11" s="9"/>
      <c r="E11" s="9"/>
      <c r="F11" s="9"/>
      <c r="G11" s="9"/>
      <c r="H11" s="9"/>
      <c r="I11" s="9"/>
      <c r="J11" s="9"/>
    </row>
    <row r="12" spans="3:10" x14ac:dyDescent="0.2">
      <c r="C12" s="9"/>
      <c r="D12" s="9"/>
      <c r="E12" s="9"/>
      <c r="F12" s="9"/>
      <c r="G12" s="9"/>
      <c r="H12" s="9"/>
      <c r="I12" s="9"/>
      <c r="J12" s="9"/>
    </row>
    <row r="13" spans="3:10" x14ac:dyDescent="0.2">
      <c r="C13" s="9"/>
      <c r="D13" s="9"/>
      <c r="E13" s="9"/>
      <c r="F13" s="9"/>
      <c r="G13" s="9"/>
      <c r="H13" s="9"/>
      <c r="I13" s="9"/>
      <c r="J13" s="9"/>
    </row>
    <row r="14" spans="3:10" x14ac:dyDescent="0.2">
      <c r="C14" s="9"/>
      <c r="D14" s="9"/>
      <c r="E14" s="9"/>
      <c r="F14" s="9"/>
      <c r="G14" s="9"/>
      <c r="H14" s="9"/>
      <c r="I14" s="9"/>
      <c r="J14" s="9"/>
    </row>
    <row r="15" spans="3:10" x14ac:dyDescent="0.2">
      <c r="C15" s="9"/>
      <c r="D15" s="9"/>
      <c r="E15" s="9"/>
      <c r="F15" s="9"/>
      <c r="G15" s="9"/>
      <c r="H15" s="9"/>
      <c r="I15" s="9"/>
      <c r="J15" s="9"/>
    </row>
    <row r="16" spans="3:10" x14ac:dyDescent="0.2">
      <c r="C16" s="9"/>
      <c r="D16" s="9"/>
      <c r="E16" s="9"/>
      <c r="F16" s="9"/>
      <c r="G16" s="9"/>
      <c r="H16" s="9"/>
      <c r="I16" s="9"/>
      <c r="J16" s="9"/>
    </row>
    <row r="17" spans="3:10" x14ac:dyDescent="0.2">
      <c r="C17" s="9"/>
      <c r="D17" s="9"/>
      <c r="E17" s="9"/>
      <c r="F17" s="9"/>
      <c r="G17" s="9"/>
      <c r="H17" s="9"/>
      <c r="I17" s="9"/>
      <c r="J17" s="9"/>
    </row>
    <row r="18" spans="3:10" x14ac:dyDescent="0.2">
      <c r="C18" s="9"/>
      <c r="D18" s="9"/>
      <c r="E18" s="9"/>
      <c r="F18" s="9"/>
      <c r="G18" s="9"/>
      <c r="H18" s="9"/>
      <c r="I18" s="9"/>
      <c r="J18" s="9"/>
    </row>
    <row r="19" spans="3:10" x14ac:dyDescent="0.2">
      <c r="C19" s="9"/>
      <c r="D19" s="9"/>
      <c r="E19" s="9"/>
      <c r="F19" s="9"/>
      <c r="G19" s="9"/>
      <c r="H19" s="9"/>
      <c r="I19" s="9"/>
      <c r="J19" s="9"/>
    </row>
    <row r="20" spans="3:10" x14ac:dyDescent="0.2">
      <c r="C20" s="9"/>
      <c r="D20" s="9"/>
      <c r="E20" s="9"/>
      <c r="F20" s="9"/>
      <c r="G20" s="9"/>
      <c r="H20" s="9"/>
      <c r="I20" s="9"/>
      <c r="J20" s="9"/>
    </row>
    <row r="21" spans="3:10" x14ac:dyDescent="0.2">
      <c r="C21" s="9"/>
      <c r="D21" s="9"/>
      <c r="E21" s="9"/>
      <c r="F21" s="9"/>
      <c r="G21" s="9"/>
      <c r="H21" s="9"/>
      <c r="I21" s="9"/>
      <c r="J21" s="9"/>
    </row>
    <row r="22" spans="3:10" x14ac:dyDescent="0.2">
      <c r="C22" s="9"/>
      <c r="D22" s="9"/>
      <c r="E22" s="9"/>
      <c r="F22" s="9"/>
      <c r="G22" s="9"/>
      <c r="H22" s="9"/>
      <c r="I22" s="9"/>
      <c r="J22" s="9"/>
    </row>
    <row r="23" spans="3:10" x14ac:dyDescent="0.2">
      <c r="C23" s="9"/>
      <c r="D23" s="9"/>
      <c r="E23" s="9"/>
      <c r="F23" s="9"/>
      <c r="G23" s="9"/>
      <c r="H23" s="9"/>
      <c r="I23" s="9"/>
      <c r="J23" s="9"/>
    </row>
    <row r="24" spans="3:10" x14ac:dyDescent="0.2">
      <c r="C24" s="9"/>
      <c r="D24" s="9"/>
      <c r="E24" s="9"/>
      <c r="F24" s="9"/>
      <c r="G24" s="9"/>
      <c r="H24" s="9"/>
      <c r="I24" s="9"/>
      <c r="J24" s="9"/>
    </row>
    <row r="25" spans="3:10" x14ac:dyDescent="0.2">
      <c r="C25" s="9"/>
      <c r="D25" s="9"/>
      <c r="E25" s="9"/>
      <c r="F25" s="9"/>
      <c r="G25" s="9"/>
      <c r="H25" s="9"/>
      <c r="I25" s="9"/>
      <c r="J25" s="9"/>
    </row>
    <row r="26" spans="3:10" x14ac:dyDescent="0.2">
      <c r="C26" s="9"/>
      <c r="D26" s="9"/>
      <c r="E26" s="9"/>
      <c r="F26" s="9"/>
      <c r="G26" s="9"/>
      <c r="H26" s="9"/>
      <c r="I26" s="9"/>
      <c r="J26" s="9"/>
    </row>
    <row r="27" spans="3:10" x14ac:dyDescent="0.2">
      <c r="C27" s="9"/>
      <c r="D27" s="9"/>
      <c r="E27" s="9"/>
      <c r="F27" s="9"/>
      <c r="G27" s="9"/>
      <c r="H27" s="9"/>
      <c r="I27" s="9"/>
      <c r="J27" s="9"/>
    </row>
  </sheetData>
  <phoneticPr fontId="2"/>
  <printOptions horizontalCentered="1" verticalCentered="1"/>
  <pageMargins left="0.6692913385826772" right="0.6692913385826772" top="0.74803149606299213" bottom="0.74803149606299213" header="0.31496062992125984" footer="0.31496062992125984"/>
  <pageSetup paperSize="9" scale="74" orientation="portrait" r:id="rId1"/>
  <headerFooter>
    <oddFooter>&amp;C&amp;14&amp;A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12</vt:i4>
      </vt:variant>
    </vt:vector>
  </HeadingPairs>
  <TitlesOfParts>
    <vt:vector size="29" baseType="lpstr">
      <vt:lpstr>表紙</vt:lpstr>
      <vt:lpstr>目次</vt:lpstr>
      <vt:lpstr>P1</vt:lpstr>
      <vt:lpstr>P2</vt:lpstr>
      <vt:lpstr>P3</vt:lpstr>
      <vt:lpstr>P4 </vt:lpstr>
      <vt:lpstr>P5 </vt:lpstr>
      <vt:lpstr>P6</vt:lpstr>
      <vt:lpstr>P7</vt:lpstr>
      <vt:lpstr>P8</vt:lpstr>
      <vt:lpstr>P9</vt:lpstr>
      <vt:lpstr>P10 </vt:lpstr>
      <vt:lpstr>P11</vt:lpstr>
      <vt:lpstr>P12 </vt:lpstr>
      <vt:lpstr>P13</vt:lpstr>
      <vt:lpstr>P14</vt:lpstr>
      <vt:lpstr>P15</vt:lpstr>
      <vt:lpstr>'P1'!Print_Area</vt:lpstr>
      <vt:lpstr>'P10 '!Print_Area</vt:lpstr>
      <vt:lpstr>'P11'!Print_Area</vt:lpstr>
      <vt:lpstr>'P15'!Print_Area</vt:lpstr>
      <vt:lpstr>'P2'!Print_Area</vt:lpstr>
      <vt:lpstr>'P3'!Print_Area</vt:lpstr>
      <vt:lpstr>'P4 '!Print_Area</vt:lpstr>
      <vt:lpstr>'P5 '!Print_Area</vt:lpstr>
      <vt:lpstr>'P6'!Print_Area</vt:lpstr>
      <vt:lpstr>'P7'!Print_Area</vt:lpstr>
      <vt:lpstr>'P8'!Print_Area</vt:lpstr>
      <vt:lpstr>'P9'!Print_Area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武氣浩介</dc:creator>
  <cp:lastModifiedBy>User</cp:lastModifiedBy>
  <cp:lastPrinted>2025-07-18T05:03:35Z</cp:lastPrinted>
  <dcterms:created xsi:type="dcterms:W3CDTF">2005-04-25T00:53:08Z</dcterms:created>
  <dcterms:modified xsi:type="dcterms:W3CDTF">2025-08-19T01:39:17Z</dcterms:modified>
</cp:coreProperties>
</file>