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ref.net-shw.ehime.jp\shares2\保健福祉課\03企画係\81_保健統計年報\【作成中】令和6年版保健統計年報\第2章 (一部不足データあり)\ＨＰ掲載用\"/>
    </mc:Choice>
  </mc:AlternateContent>
  <xr:revisionPtr revIDLastSave="0" documentId="8_{CCF5F470-EA25-4F53-8A39-C9B45BD1A979}" xr6:coauthVersionLast="47" xr6:coauthVersionMax="47" xr10:uidLastSave="{00000000-0000-0000-0000-000000000000}"/>
  <bookViews>
    <workbookView xWindow="-110" yWindow="-110" windowWidth="19420" windowHeight="10300" xr2:uid="{C10316FE-A90A-460B-9498-7CAF25CDC95E}"/>
  </bookViews>
  <sheets>
    <sheet name="２６表" sheetId="1" r:id="rId1"/>
    <sheet name="２７表" sheetId="2" r:id="rId2"/>
    <sheet name="２８表" sheetId="3" r:id="rId3"/>
  </sheets>
  <definedNames>
    <definedName name="_xlnm.Print_Area" localSheetId="0">'２６表'!$A$4:$N$34</definedName>
    <definedName name="_xlnm.Print_Area" localSheetId="1">'２７表'!$A$3:$J$36</definedName>
    <definedName name="_xlnm.Print_Area" localSheetId="2">'２８表'!$A$4:$N$35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3" l="1"/>
  <c r="M34" i="3"/>
  <c r="L34" i="3"/>
  <c r="K34" i="3"/>
  <c r="J34" i="3"/>
  <c r="I34" i="3"/>
  <c r="H34" i="3"/>
  <c r="G34" i="3"/>
  <c r="F34" i="3"/>
  <c r="E34" i="3"/>
  <c r="D34" i="3"/>
  <c r="C34" i="3"/>
  <c r="B34" i="3"/>
  <c r="N33" i="3"/>
  <c r="M33" i="3"/>
  <c r="L33" i="3"/>
  <c r="K33" i="3"/>
  <c r="J33" i="3"/>
  <c r="I33" i="3"/>
  <c r="H33" i="3"/>
  <c r="G33" i="3"/>
  <c r="F33" i="3"/>
  <c r="E33" i="3"/>
  <c r="D33" i="3"/>
  <c r="C33" i="3"/>
  <c r="B33" i="3"/>
  <c r="N32" i="3"/>
  <c r="M32" i="3"/>
  <c r="L32" i="3"/>
  <c r="K32" i="3"/>
  <c r="J32" i="3"/>
  <c r="I32" i="3"/>
  <c r="H32" i="3"/>
  <c r="G32" i="3"/>
  <c r="F32" i="3"/>
  <c r="E32" i="3"/>
  <c r="D32" i="3"/>
  <c r="C32" i="3"/>
  <c r="B32" i="3"/>
  <c r="N31" i="3"/>
  <c r="M31" i="3"/>
  <c r="L31" i="3"/>
  <c r="K31" i="3"/>
  <c r="J31" i="3"/>
  <c r="I31" i="3"/>
  <c r="H31" i="3"/>
  <c r="G31" i="3"/>
  <c r="F31" i="3"/>
  <c r="E31" i="3"/>
  <c r="D31" i="3"/>
  <c r="C31" i="3"/>
  <c r="B31" i="3"/>
  <c r="N30" i="3"/>
  <c r="M30" i="3"/>
  <c r="L30" i="3"/>
  <c r="K30" i="3"/>
  <c r="J30" i="3"/>
  <c r="I30" i="3"/>
  <c r="H30" i="3"/>
  <c r="G30" i="3"/>
  <c r="F30" i="3"/>
  <c r="E30" i="3"/>
  <c r="D30" i="3"/>
  <c r="C30" i="3"/>
  <c r="B30" i="3"/>
  <c r="N29" i="3"/>
  <c r="M29" i="3"/>
  <c r="L29" i="3"/>
  <c r="K29" i="3"/>
  <c r="J29" i="3"/>
  <c r="I29" i="3"/>
  <c r="H29" i="3"/>
  <c r="G29" i="3"/>
  <c r="F29" i="3"/>
  <c r="E29" i="3"/>
  <c r="D29" i="3"/>
  <c r="C29" i="3"/>
  <c r="B29" i="3"/>
  <c r="N8" i="3"/>
  <c r="M8" i="3"/>
  <c r="L8" i="3"/>
  <c r="K8" i="3"/>
  <c r="J8" i="3"/>
  <c r="I8" i="3"/>
  <c r="H8" i="3"/>
  <c r="G8" i="3"/>
  <c r="F8" i="3"/>
  <c r="E8" i="3"/>
  <c r="D8" i="3"/>
  <c r="C8" i="3"/>
  <c r="B8" i="3"/>
  <c r="N7" i="3"/>
  <c r="M7" i="3"/>
  <c r="L7" i="3"/>
  <c r="K7" i="3"/>
  <c r="J7" i="3"/>
  <c r="I7" i="3"/>
  <c r="H7" i="3"/>
  <c r="G7" i="3"/>
  <c r="F7" i="3"/>
  <c r="E7" i="3"/>
  <c r="D7" i="3"/>
  <c r="C7" i="3"/>
  <c r="B7" i="3"/>
  <c r="I34" i="2"/>
  <c r="G34" i="2"/>
  <c r="E34" i="2"/>
  <c r="C34" i="2"/>
  <c r="B34" i="2"/>
  <c r="I33" i="2"/>
  <c r="G33" i="2"/>
  <c r="E33" i="2"/>
  <c r="C33" i="2"/>
  <c r="B33" i="2"/>
  <c r="I32" i="2"/>
  <c r="G32" i="2"/>
  <c r="E32" i="2"/>
  <c r="C32" i="2"/>
  <c r="B32" i="2"/>
  <c r="I31" i="2"/>
  <c r="G31" i="2"/>
  <c r="E31" i="2"/>
  <c r="C31" i="2"/>
  <c r="B31" i="2"/>
  <c r="I30" i="2"/>
  <c r="G30" i="2"/>
  <c r="E30" i="2"/>
  <c r="C30" i="2"/>
  <c r="B30" i="2"/>
  <c r="I29" i="2"/>
  <c r="G29" i="2"/>
  <c r="E29" i="2"/>
  <c r="C29" i="2"/>
  <c r="B29" i="2"/>
  <c r="R28" i="2"/>
  <c r="P28" i="2"/>
  <c r="N28" i="2"/>
  <c r="L28" i="2"/>
  <c r="R27" i="2"/>
  <c r="P27" i="2"/>
  <c r="N27" i="2"/>
  <c r="L27" i="2"/>
  <c r="R26" i="2"/>
  <c r="P26" i="2"/>
  <c r="N26" i="2"/>
  <c r="L26" i="2"/>
  <c r="R25" i="2"/>
  <c r="P25" i="2"/>
  <c r="N25" i="2"/>
  <c r="L25" i="2"/>
  <c r="R24" i="2"/>
  <c r="P24" i="2"/>
  <c r="N24" i="2"/>
  <c r="L24" i="2"/>
  <c r="R23" i="2"/>
  <c r="P23" i="2"/>
  <c r="P8" i="2" s="1"/>
  <c r="N23" i="2"/>
  <c r="L23" i="2"/>
  <c r="R22" i="2"/>
  <c r="P22" i="2"/>
  <c r="N22" i="2"/>
  <c r="L22" i="2"/>
  <c r="R21" i="2"/>
  <c r="P21" i="2"/>
  <c r="N21" i="2"/>
  <c r="L21" i="2"/>
  <c r="R20" i="2"/>
  <c r="P20" i="2"/>
  <c r="N20" i="2"/>
  <c r="L20" i="2"/>
  <c r="R19" i="2"/>
  <c r="P19" i="2"/>
  <c r="N19" i="2"/>
  <c r="L19" i="2"/>
  <c r="R18" i="2"/>
  <c r="P18" i="2"/>
  <c r="N18" i="2"/>
  <c r="L18" i="2"/>
  <c r="R17" i="2"/>
  <c r="P17" i="2"/>
  <c r="N17" i="2"/>
  <c r="L17" i="2"/>
  <c r="R16" i="2"/>
  <c r="P16" i="2"/>
  <c r="N16" i="2"/>
  <c r="L16" i="2"/>
  <c r="R15" i="2"/>
  <c r="P15" i="2"/>
  <c r="N15" i="2"/>
  <c r="L15" i="2"/>
  <c r="R14" i="2"/>
  <c r="P14" i="2"/>
  <c r="N14" i="2"/>
  <c r="L14" i="2"/>
  <c r="R13" i="2"/>
  <c r="P13" i="2"/>
  <c r="N13" i="2"/>
  <c r="L13" i="2"/>
  <c r="R12" i="2"/>
  <c r="P12" i="2"/>
  <c r="N12" i="2"/>
  <c r="L12" i="2"/>
  <c r="R11" i="2"/>
  <c r="R7" i="2" s="1"/>
  <c r="J7" i="2" s="1"/>
  <c r="P11" i="2"/>
  <c r="P7" i="2" s="1"/>
  <c r="H7" i="2" s="1"/>
  <c r="N11" i="2"/>
  <c r="L11" i="2"/>
  <c r="R10" i="2"/>
  <c r="P10" i="2"/>
  <c r="N10" i="2"/>
  <c r="L10" i="2"/>
  <c r="R9" i="2"/>
  <c r="P9" i="2"/>
  <c r="N9" i="2"/>
  <c r="L9" i="2"/>
  <c r="R8" i="2"/>
  <c r="I8" i="2"/>
  <c r="G8" i="2"/>
  <c r="E8" i="2"/>
  <c r="N8" i="2" s="1"/>
  <c r="N6" i="2" s="1"/>
  <c r="C8" i="2"/>
  <c r="L8" i="2" s="1"/>
  <c r="B8" i="2"/>
  <c r="N7" i="2"/>
  <c r="F7" i="2" s="1"/>
  <c r="I7" i="2"/>
  <c r="G7" i="2"/>
  <c r="E7" i="2"/>
  <c r="C7" i="2"/>
  <c r="L7" i="2" s="1"/>
  <c r="D7" i="2" s="1"/>
  <c r="B7" i="2"/>
  <c r="R6" i="2"/>
  <c r="N34" i="1"/>
  <c r="M34" i="1"/>
  <c r="L34" i="1"/>
  <c r="K34" i="1"/>
  <c r="J34" i="1"/>
  <c r="I34" i="1"/>
  <c r="H34" i="1"/>
  <c r="G34" i="1"/>
  <c r="F34" i="1"/>
  <c r="E34" i="1"/>
  <c r="D34" i="1"/>
  <c r="C34" i="1"/>
  <c r="B34" i="1"/>
  <c r="N33" i="1"/>
  <c r="M33" i="1"/>
  <c r="L33" i="1"/>
  <c r="K33" i="1"/>
  <c r="J33" i="1"/>
  <c r="I33" i="1"/>
  <c r="H33" i="1"/>
  <c r="G33" i="1"/>
  <c r="F33" i="1"/>
  <c r="E33" i="1"/>
  <c r="D33" i="1"/>
  <c r="C33" i="1"/>
  <c r="B33" i="1"/>
  <c r="N32" i="1"/>
  <c r="M32" i="1"/>
  <c r="L32" i="1"/>
  <c r="K32" i="1"/>
  <c r="J32" i="1"/>
  <c r="I32" i="1"/>
  <c r="H32" i="1"/>
  <c r="G32" i="1"/>
  <c r="F32" i="1"/>
  <c r="E32" i="1"/>
  <c r="D32" i="1"/>
  <c r="C32" i="1"/>
  <c r="B32" i="1"/>
  <c r="N31" i="1"/>
  <c r="M31" i="1"/>
  <c r="L31" i="1"/>
  <c r="K31" i="1"/>
  <c r="J31" i="1"/>
  <c r="I31" i="1"/>
  <c r="H31" i="1"/>
  <c r="G31" i="1"/>
  <c r="F31" i="1"/>
  <c r="E31" i="1"/>
  <c r="D31" i="1"/>
  <c r="C31" i="1"/>
  <c r="B31" i="1"/>
  <c r="N30" i="1"/>
  <c r="M30" i="1"/>
  <c r="L30" i="1"/>
  <c r="K30" i="1"/>
  <c r="J30" i="1"/>
  <c r="I30" i="1"/>
  <c r="H30" i="1"/>
  <c r="G30" i="1"/>
  <c r="F30" i="1"/>
  <c r="E30" i="1"/>
  <c r="D30" i="1"/>
  <c r="C30" i="1"/>
  <c r="B30" i="1"/>
  <c r="N29" i="1"/>
  <c r="M29" i="1"/>
  <c r="L29" i="1"/>
  <c r="K29" i="1"/>
  <c r="J29" i="1"/>
  <c r="I29" i="1"/>
  <c r="H29" i="1"/>
  <c r="G29" i="1"/>
  <c r="F29" i="1"/>
  <c r="E29" i="1"/>
  <c r="D29" i="1"/>
  <c r="C29" i="1"/>
  <c r="B29" i="1"/>
  <c r="N8" i="1"/>
  <c r="M8" i="1"/>
  <c r="L8" i="1"/>
  <c r="K8" i="1"/>
  <c r="J8" i="1"/>
  <c r="I8" i="1"/>
  <c r="H8" i="1"/>
  <c r="G8" i="1"/>
  <c r="F8" i="1"/>
  <c r="E8" i="1"/>
  <c r="D8" i="1"/>
  <c r="C8" i="1"/>
  <c r="B8" i="1"/>
  <c r="N7" i="1"/>
  <c r="M7" i="1"/>
  <c r="L7" i="1"/>
  <c r="K7" i="1"/>
  <c r="J7" i="1"/>
  <c r="I7" i="1"/>
  <c r="H7" i="1"/>
  <c r="G7" i="1"/>
  <c r="F7" i="1"/>
  <c r="E7" i="1"/>
  <c r="D7" i="1"/>
  <c r="C7" i="1"/>
  <c r="B7" i="1"/>
  <c r="P6" i="2" l="1"/>
  <c r="H8" i="2"/>
  <c r="D8" i="2"/>
  <c r="L6" i="2"/>
</calcChain>
</file>

<file path=xl/sharedStrings.xml><?xml version="1.0" encoding="utf-8"?>
<sst xmlns="http://schemas.openxmlformats.org/spreadsheetml/2006/main" count="143" uniqueCount="61">
  <si>
    <t>第２６表　婚姻件数、月別-市町別</t>
    <rPh sb="0" eb="1">
      <t>ダイ</t>
    </rPh>
    <rPh sb="3" eb="4">
      <t>ヒョウ</t>
    </rPh>
    <rPh sb="5" eb="7">
      <t>コンイン</t>
    </rPh>
    <rPh sb="7" eb="9">
      <t>ケンスウ</t>
    </rPh>
    <rPh sb="10" eb="12">
      <t>ツキベツ</t>
    </rPh>
    <rPh sb="13" eb="15">
      <t>シチョウ</t>
    </rPh>
    <rPh sb="15" eb="16">
      <t>ベツ</t>
    </rPh>
    <phoneticPr fontId="4"/>
  </si>
  <si>
    <t>令和5年</t>
    <rPh sb="0" eb="2">
      <t>レイワ</t>
    </rPh>
    <rPh sb="3" eb="4">
      <t>ネン</t>
    </rPh>
    <phoneticPr fontId="4"/>
  </si>
  <si>
    <t>市町</t>
    <rPh sb="0" eb="2">
      <t>シチョウ</t>
    </rPh>
    <phoneticPr fontId="4"/>
  </si>
  <si>
    <t>総数</t>
    <rPh sb="0" eb="2">
      <t>ソウスウ</t>
    </rPh>
    <phoneticPr fontId="4"/>
  </si>
  <si>
    <t>1月</t>
    <rPh sb="1" eb="2">
      <t>ガツ</t>
    </rPh>
    <phoneticPr fontId="4"/>
  </si>
  <si>
    <t>2月</t>
  </si>
  <si>
    <t>3月</t>
  </si>
  <si>
    <t>4月</t>
  </si>
  <si>
    <t>5月</t>
  </si>
  <si>
    <t>6月</t>
  </si>
  <si>
    <t>7月</t>
  </si>
  <si>
    <t>8月</t>
  </si>
  <si>
    <t>9月</t>
  </si>
  <si>
    <t>10月</t>
  </si>
  <si>
    <t>11月</t>
  </si>
  <si>
    <t>12月</t>
  </si>
  <si>
    <t>総数</t>
  </si>
  <si>
    <t>市計</t>
  </si>
  <si>
    <t>郡計</t>
  </si>
  <si>
    <t>松山市</t>
  </si>
  <si>
    <t>今治市</t>
  </si>
  <si>
    <t>宇和島市</t>
  </si>
  <si>
    <t>八幡浜市</t>
  </si>
  <si>
    <t>新居浜市</t>
  </si>
  <si>
    <t>西条市</t>
  </si>
  <si>
    <t>大洲市</t>
  </si>
  <si>
    <t>伊予市</t>
  </si>
  <si>
    <t>四国中央市</t>
  </si>
  <si>
    <t>西予市</t>
  </si>
  <si>
    <t>東温市</t>
  </si>
  <si>
    <t>上島町</t>
  </si>
  <si>
    <t>久万高原町</t>
  </si>
  <si>
    <t>松前町</t>
  </si>
  <si>
    <t>砥部町</t>
  </si>
  <si>
    <t>内子町</t>
  </si>
  <si>
    <t>伊方町</t>
  </si>
  <si>
    <t>松野町</t>
  </si>
  <si>
    <t>鬼北町</t>
  </si>
  <si>
    <t>愛南町</t>
  </si>
  <si>
    <t>宇摩</t>
  </si>
  <si>
    <t>新居浜西条</t>
  </si>
  <si>
    <t>今治</t>
  </si>
  <si>
    <t>松山</t>
  </si>
  <si>
    <t>八幡浜大洲</t>
  </si>
  <si>
    <t>宇和島</t>
  </si>
  <si>
    <t>第２７表　婚姻件数、平均年齢・夫婦の初婚・再婚別－市町別</t>
    <rPh sb="0" eb="1">
      <t>ダイ</t>
    </rPh>
    <rPh sb="3" eb="4">
      <t>ヒョウ</t>
    </rPh>
    <rPh sb="5" eb="7">
      <t>コンイン</t>
    </rPh>
    <rPh sb="7" eb="9">
      <t>ケンスウ</t>
    </rPh>
    <rPh sb="15" eb="17">
      <t>フウフ</t>
    </rPh>
    <rPh sb="18" eb="20">
      <t>ショコン</t>
    </rPh>
    <rPh sb="21" eb="23">
      <t>サイコン</t>
    </rPh>
    <rPh sb="23" eb="24">
      <t>ベツ</t>
    </rPh>
    <rPh sb="25" eb="27">
      <t>シチョウ</t>
    </rPh>
    <rPh sb="27" eb="28">
      <t>ベツ</t>
    </rPh>
    <phoneticPr fontId="4"/>
  </si>
  <si>
    <t>夫初婚</t>
    <rPh sb="0" eb="1">
      <t>オット</t>
    </rPh>
    <rPh sb="1" eb="3">
      <t>ショコン</t>
    </rPh>
    <phoneticPr fontId="4"/>
  </si>
  <si>
    <t>夫再婚</t>
    <rPh sb="0" eb="1">
      <t>オット</t>
    </rPh>
    <rPh sb="1" eb="3">
      <t>サイコン</t>
    </rPh>
    <phoneticPr fontId="4"/>
  </si>
  <si>
    <t>妻初婚</t>
    <rPh sb="0" eb="1">
      <t>ツマ</t>
    </rPh>
    <rPh sb="1" eb="3">
      <t>ショコン</t>
    </rPh>
    <phoneticPr fontId="4"/>
  </si>
  <si>
    <t>妻再婚</t>
    <rPh sb="0" eb="1">
      <t>ツマ</t>
    </rPh>
    <rPh sb="1" eb="3">
      <t>サイコン</t>
    </rPh>
    <phoneticPr fontId="4"/>
  </si>
  <si>
    <t>件数</t>
    <rPh sb="0" eb="2">
      <t>ケンスウ</t>
    </rPh>
    <phoneticPr fontId="4"/>
  </si>
  <si>
    <t>年齢</t>
    <rPh sb="0" eb="2">
      <t>ネンレイ</t>
    </rPh>
    <phoneticPr fontId="4"/>
  </si>
  <si>
    <t>夫初婚</t>
    <phoneticPr fontId="8"/>
  </si>
  <si>
    <t>夫再婚</t>
    <phoneticPr fontId="8"/>
  </si>
  <si>
    <t>妻初婚</t>
    <phoneticPr fontId="8"/>
  </si>
  <si>
    <t>妻再婚</t>
    <phoneticPr fontId="8"/>
  </si>
  <si>
    <r>
      <t>43.1</t>
    </r>
    <r>
      <rPr>
        <sz val="11"/>
        <rFont val="ＭＳ Ｐゴシック"/>
        <family val="3"/>
        <charset val="128"/>
      </rPr>
      <t>※</t>
    </r>
    <phoneticPr fontId="8"/>
  </si>
  <si>
    <t>注１）　同居を始めたときの月年齢の合計を件数で割り、年になおしたもの。</t>
    <rPh sb="0" eb="1">
      <t>チュウ</t>
    </rPh>
    <rPh sb="4" eb="6">
      <t>ドウキョ</t>
    </rPh>
    <rPh sb="7" eb="8">
      <t>ハジ</t>
    </rPh>
    <rPh sb="13" eb="14">
      <t>ゲツ</t>
    </rPh>
    <rPh sb="14" eb="16">
      <t>ネンレイ</t>
    </rPh>
    <rPh sb="17" eb="19">
      <t>ゴウケイ</t>
    </rPh>
    <rPh sb="20" eb="22">
      <t>ケンスウ</t>
    </rPh>
    <rPh sb="23" eb="24">
      <t>ワ</t>
    </rPh>
    <rPh sb="26" eb="27">
      <t>トシ</t>
    </rPh>
    <phoneticPr fontId="4"/>
  </si>
  <si>
    <t xml:space="preserve">  ２）　※は厚生労働省公表値と一致させるため、結婚式をあげたときと同居を始めたときのうち早いほうの年齢である。</t>
    <rPh sb="7" eb="9">
      <t>コウセイ</t>
    </rPh>
    <rPh sb="9" eb="12">
      <t>ロウドウショウ</t>
    </rPh>
    <rPh sb="12" eb="14">
      <t>コウヒョウ</t>
    </rPh>
    <rPh sb="14" eb="15">
      <t>チ</t>
    </rPh>
    <rPh sb="16" eb="18">
      <t>イッチ</t>
    </rPh>
    <rPh sb="24" eb="27">
      <t>ケッコンシキ</t>
    </rPh>
    <rPh sb="34" eb="36">
      <t>ドウキョ</t>
    </rPh>
    <rPh sb="37" eb="38">
      <t>ハジ</t>
    </rPh>
    <rPh sb="45" eb="46">
      <t>ハヤ</t>
    </rPh>
    <rPh sb="50" eb="52">
      <t>ネンレイ</t>
    </rPh>
    <phoneticPr fontId="4"/>
  </si>
  <si>
    <t>第２８表　離婚件数､月別-市町別</t>
    <rPh sb="0" eb="1">
      <t>ダイ</t>
    </rPh>
    <rPh sb="3" eb="4">
      <t>ヒョウ</t>
    </rPh>
    <rPh sb="5" eb="7">
      <t>リコン</t>
    </rPh>
    <rPh sb="7" eb="9">
      <t>ケンスウ</t>
    </rPh>
    <rPh sb="10" eb="12">
      <t>ツキベツ</t>
    </rPh>
    <rPh sb="13" eb="15">
      <t>シチョウ</t>
    </rPh>
    <rPh sb="15" eb="16">
      <t>ベツ</t>
    </rPh>
    <phoneticPr fontId="4"/>
  </si>
  <si>
    <t>注）　届出票提出月で集計</t>
    <rPh sb="0" eb="1">
      <t>チュウ</t>
    </rPh>
    <rPh sb="3" eb="5">
      <t>トドケデ</t>
    </rPh>
    <rPh sb="5" eb="6">
      <t>ヒョウ</t>
    </rPh>
    <rPh sb="6" eb="8">
      <t>テイシュツ</t>
    </rPh>
    <rPh sb="8" eb="9">
      <t>ツキ</t>
    </rPh>
    <rPh sb="10" eb="12">
      <t>シュウケイ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</si>
</sst>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_ * #,##0_ ;_ * &quot;△&quot;#,##0_ ;_ * &quot;-&quot;_ ;_ @_ "/>
    <numFmt numFmtId="177" formatCode="_ * #,##0_ ;_ * &quot;△&quot;?,##0_ ;_ * &quot;-&quot;_ ;_ @_ "/>
    <numFmt numFmtId="178" formatCode="0;[Red]0"/>
    <numFmt numFmtId="179" formatCode="0.0_);[Red]\(0.0\)"/>
    <numFmt numFmtId="180" formatCode="_ * #,##0.#_ ;_ * &quot;△&quot;?,##0.#_ ;_ * &quot;-&quot;_ ;_ @_ "/>
    <numFmt numFmtId="181" formatCode="#,##0.0;[Red]#,##0.0"/>
    <numFmt numFmtId="182" formatCode="#,##0;[Red]#,##0"/>
    <numFmt numFmtId="183" formatCode="_ * #,##0.0_ ;_ * &quot;△&quot;?,##0.0_ ;_ * &quot;-&quot;_ ;_ @_ "/>
    <numFmt numFmtId="184" formatCode="_ * #,##0.0_ ;_ * &quot;△&quot;#,##0.0_ ;_ * &quot;-&quot;_ ;_ @_ "/>
  </numFmts>
  <fonts count="11">
    <font>
      <sz val="11"/>
      <color theme="1"/>
      <name val="ＭＳ Ｐゴシック"/>
      <family val="2"/>
      <charset val="128"/>
    </font>
    <font>
      <sz val="11"/>
      <name val="明朝"/>
      <family val="3"/>
    </font>
    <font>
      <sz val="6"/>
      <name val="ＭＳ Ｐゴシック"/>
      <family val="2"/>
      <charset val="128"/>
    </font>
    <font>
      <sz val="17"/>
      <name val="HG創英角ｺﾞｼｯｸUB"/>
      <family val="3"/>
    </font>
    <font>
      <sz val="6"/>
      <name val="明朝"/>
      <family val="3"/>
    </font>
    <font>
      <sz val="18"/>
      <name val="HGP創英角ｺﾞｼｯｸUB"/>
      <family val="3"/>
    </font>
    <font>
      <sz val="11"/>
      <name val="HG丸ｺﾞｼｯｸM-PRO"/>
      <family val="3"/>
    </font>
    <font>
      <sz val="11"/>
      <name val="ＭＳ ＰＲゴシック"/>
      <family val="3"/>
    </font>
    <font>
      <sz val="6"/>
      <name val="ＭＳ Ｐゴシック"/>
      <family val="3"/>
      <charset val="128"/>
    </font>
    <font>
      <sz val="11"/>
      <name val="ＭＳ 明朝"/>
      <family val="3"/>
      <charset val="128"/>
    </font>
    <font>
      <sz val="11"/>
      <name val="ＭＳ Ｐゴシック"/>
      <family val="3"/>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cellStyleXfs>
  <cellXfs count="62">
    <xf numFmtId="0" fontId="0" fillId="0" borderId="0" xfId="0">
      <alignment vertical="center"/>
    </xf>
    <xf numFmtId="0" fontId="1" fillId="0" borderId="0" xfId="1"/>
    <xf numFmtId="49" fontId="3" fillId="0" borderId="0" xfId="1" applyNumberFormat="1" applyFont="1" applyAlignment="1">
      <alignment horizontal="left" vertical="center"/>
    </xf>
    <xf numFmtId="0" fontId="5" fillId="0" borderId="0" xfId="1" applyFont="1" applyAlignment="1">
      <alignment horizontal="left"/>
    </xf>
    <xf numFmtId="49" fontId="6" fillId="0" borderId="1" xfId="1" applyNumberFormat="1" applyFont="1" applyBorder="1" applyAlignment="1">
      <alignment horizontal="right" vertical="center"/>
    </xf>
    <xf numFmtId="49" fontId="6" fillId="0" borderId="2" xfId="1" applyNumberFormat="1" applyFont="1" applyBorder="1" applyAlignment="1">
      <alignment horizontal="center" vertical="center"/>
    </xf>
    <xf numFmtId="49" fontId="6" fillId="0" borderId="3" xfId="1" applyNumberFormat="1" applyFont="1" applyBorder="1" applyAlignment="1">
      <alignment horizontal="center" vertical="center"/>
    </xf>
    <xf numFmtId="49" fontId="6" fillId="0" borderId="3" xfId="1" applyNumberFormat="1" applyFont="1" applyBorder="1" applyAlignment="1">
      <alignment horizontal="center" vertical="center" wrapText="1"/>
    </xf>
    <xf numFmtId="0" fontId="6" fillId="0" borderId="0" xfId="1" applyFont="1" applyAlignment="1">
      <alignment horizontal="center" vertical="center"/>
    </xf>
    <xf numFmtId="49" fontId="6" fillId="0" borderId="4" xfId="1" applyNumberFormat="1" applyFont="1" applyBorder="1" applyAlignment="1">
      <alignment horizontal="center" vertical="center"/>
    </xf>
    <xf numFmtId="176" fontId="7" fillId="0" borderId="4" xfId="1" applyNumberFormat="1" applyFont="1" applyBorder="1" applyAlignment="1">
      <alignment horizontal="right" vertical="center" shrinkToFit="1"/>
    </xf>
    <xf numFmtId="176" fontId="7" fillId="0" borderId="5" xfId="1" applyNumberFormat="1" applyFont="1" applyBorder="1" applyAlignment="1">
      <alignment horizontal="right" vertical="center" shrinkToFit="1"/>
    </xf>
    <xf numFmtId="176" fontId="7" fillId="0" borderId="6" xfId="1" applyNumberFormat="1" applyFont="1" applyBorder="1" applyAlignment="1">
      <alignment horizontal="right" vertical="center" shrinkToFit="1"/>
    </xf>
    <xf numFmtId="177" fontId="1" fillId="0" borderId="0" xfId="1" applyNumberFormat="1"/>
    <xf numFmtId="49" fontId="6" fillId="0" borderId="7" xfId="1" applyNumberFormat="1" applyFont="1" applyBorder="1" applyAlignment="1">
      <alignment horizontal="center" vertical="center"/>
    </xf>
    <xf numFmtId="176" fontId="7" fillId="0" borderId="7" xfId="1" applyNumberFormat="1" applyFont="1" applyBorder="1" applyAlignment="1">
      <alignment horizontal="right" vertical="center" shrinkToFit="1"/>
    </xf>
    <xf numFmtId="176" fontId="7" fillId="0" borderId="0" xfId="1" applyNumberFormat="1" applyFont="1" applyAlignment="1">
      <alignment horizontal="right" vertical="center" shrinkToFit="1"/>
    </xf>
    <xf numFmtId="176" fontId="7" fillId="0" borderId="8" xfId="1" applyNumberFormat="1" applyFont="1" applyBorder="1" applyAlignment="1">
      <alignment horizontal="right" vertical="center" shrinkToFit="1"/>
    </xf>
    <xf numFmtId="49" fontId="6" fillId="0" borderId="9" xfId="1" applyNumberFormat="1" applyFont="1" applyBorder="1" applyAlignment="1">
      <alignment horizontal="center" vertical="center"/>
    </xf>
    <xf numFmtId="176" fontId="7" fillId="0" borderId="9" xfId="1" applyNumberFormat="1" applyFont="1" applyBorder="1" applyAlignment="1">
      <alignment horizontal="right" vertical="center" shrinkToFit="1"/>
    </xf>
    <xf numFmtId="176" fontId="7" fillId="0" borderId="1" xfId="1" applyNumberFormat="1" applyFont="1" applyBorder="1" applyAlignment="1">
      <alignment horizontal="right" vertical="center" shrinkToFit="1"/>
    </xf>
    <xf numFmtId="176" fontId="7" fillId="0" borderId="10" xfId="1" applyNumberFormat="1" applyFont="1" applyBorder="1" applyAlignment="1">
      <alignment horizontal="right" vertical="center" shrinkToFit="1"/>
    </xf>
    <xf numFmtId="176" fontId="7" fillId="0" borderId="2" xfId="1" applyNumberFormat="1" applyFont="1" applyBorder="1" applyAlignment="1">
      <alignment horizontal="right" vertical="center" shrinkToFit="1"/>
    </xf>
    <xf numFmtId="176" fontId="7" fillId="0" borderId="11" xfId="1" applyNumberFormat="1" applyFont="1" applyBorder="1" applyAlignment="1">
      <alignment horizontal="right" vertical="center" shrinkToFit="1"/>
    </xf>
    <xf numFmtId="176" fontId="7" fillId="0" borderId="12" xfId="1" applyNumberFormat="1" applyFont="1" applyBorder="1" applyAlignment="1">
      <alignment horizontal="right" vertical="center" shrinkToFit="1"/>
    </xf>
    <xf numFmtId="49" fontId="6" fillId="0" borderId="13" xfId="1" applyNumberFormat="1" applyFont="1" applyBorder="1" applyAlignment="1">
      <alignment horizontal="center" vertical="center"/>
    </xf>
    <xf numFmtId="49" fontId="6" fillId="0" borderId="14" xfId="1" applyNumberFormat="1" applyFont="1" applyBorder="1" applyAlignment="1">
      <alignment horizontal="center" vertical="center"/>
    </xf>
    <xf numFmtId="176" fontId="7" fillId="0" borderId="15" xfId="1" applyNumberFormat="1" applyFont="1" applyBorder="1" applyAlignment="1">
      <alignment horizontal="right" vertical="center" shrinkToFit="1"/>
    </xf>
    <xf numFmtId="176" fontId="7" fillId="0" borderId="16" xfId="1" applyNumberFormat="1" applyFont="1" applyBorder="1" applyAlignment="1">
      <alignment horizontal="right" vertical="center" shrinkToFit="1"/>
    </xf>
    <xf numFmtId="176" fontId="7" fillId="0" borderId="17" xfId="1" applyNumberFormat="1" applyFont="1" applyBorder="1" applyAlignment="1">
      <alignment horizontal="right" vertical="center" shrinkToFit="1"/>
    </xf>
    <xf numFmtId="49" fontId="6" fillId="0" borderId="18" xfId="1" applyNumberFormat="1" applyFont="1" applyBorder="1" applyAlignment="1">
      <alignment horizontal="center" vertical="center"/>
    </xf>
    <xf numFmtId="178" fontId="1" fillId="0" borderId="0" xfId="1" applyNumberFormat="1" applyAlignment="1">
      <alignment horizontal="right" vertical="center"/>
    </xf>
    <xf numFmtId="49" fontId="6" fillId="0" borderId="19" xfId="1" applyNumberFormat="1" applyFont="1" applyBorder="1" applyAlignment="1">
      <alignment horizontal="center" vertical="center"/>
    </xf>
    <xf numFmtId="49" fontId="6" fillId="0" borderId="2" xfId="1" applyNumberFormat="1" applyFont="1" applyBorder="1" applyAlignment="1">
      <alignment horizontal="center" vertical="center" wrapText="1"/>
    </xf>
    <xf numFmtId="49" fontId="6" fillId="0" borderId="12" xfId="1" applyNumberFormat="1" applyFont="1" applyBorder="1" applyAlignment="1">
      <alignment horizontal="center" vertical="center" wrapText="1"/>
    </xf>
    <xf numFmtId="178" fontId="6" fillId="0" borderId="0" xfId="1" applyNumberFormat="1" applyFont="1" applyAlignment="1">
      <alignment horizontal="center" vertical="center"/>
    </xf>
    <xf numFmtId="49" fontId="6" fillId="0" borderId="18" xfId="1" applyNumberFormat="1" applyFont="1" applyBorder="1" applyAlignment="1">
      <alignment horizontal="center" vertical="center"/>
    </xf>
    <xf numFmtId="178" fontId="6" fillId="0" borderId="0" xfId="1" applyNumberFormat="1" applyFont="1" applyAlignment="1">
      <alignment horizontal="center" vertical="center"/>
    </xf>
    <xf numFmtId="178" fontId="1" fillId="0" borderId="0" xfId="1" applyNumberFormat="1" applyAlignment="1">
      <alignment horizontal="center" vertical="center"/>
    </xf>
    <xf numFmtId="0" fontId="9" fillId="0" borderId="0" xfId="1" applyFont="1"/>
    <xf numFmtId="179" fontId="7" fillId="0" borderId="5" xfId="1" applyNumberFormat="1" applyFont="1" applyBorder="1" applyAlignment="1">
      <alignment horizontal="right" vertical="center" shrinkToFit="1"/>
    </xf>
    <xf numFmtId="179" fontId="7" fillId="0" borderId="6" xfId="1" applyNumberFormat="1" applyFont="1" applyBorder="1" applyAlignment="1">
      <alignment horizontal="right" vertical="center" shrinkToFit="1"/>
    </xf>
    <xf numFmtId="180" fontId="1" fillId="0" borderId="0" xfId="1" applyNumberFormat="1"/>
    <xf numFmtId="181" fontId="7" fillId="0" borderId="0" xfId="1" applyNumberFormat="1" applyFont="1" applyAlignment="1">
      <alignment horizontal="right" vertical="center" shrinkToFit="1"/>
    </xf>
    <xf numFmtId="182" fontId="7" fillId="0" borderId="0" xfId="1" applyNumberFormat="1" applyFont="1" applyAlignment="1">
      <alignment horizontal="right" vertical="center" shrinkToFit="1"/>
    </xf>
    <xf numFmtId="181" fontId="1" fillId="0" borderId="0" xfId="1" applyNumberFormat="1"/>
    <xf numFmtId="179" fontId="7" fillId="0" borderId="0" xfId="1" applyNumberFormat="1" applyFont="1" applyAlignment="1">
      <alignment horizontal="right" vertical="center" shrinkToFit="1"/>
    </xf>
    <xf numFmtId="179" fontId="7" fillId="0" borderId="8" xfId="1" applyNumberFormat="1" applyFont="1" applyBorder="1" applyAlignment="1">
      <alignment horizontal="right" vertical="center" shrinkToFit="1"/>
    </xf>
    <xf numFmtId="183" fontId="1" fillId="0" borderId="0" xfId="1" applyNumberFormat="1"/>
    <xf numFmtId="179" fontId="7" fillId="0" borderId="1" xfId="1" applyNumberFormat="1" applyFont="1" applyBorder="1" applyAlignment="1">
      <alignment horizontal="right" vertical="center" shrinkToFit="1"/>
    </xf>
    <xf numFmtId="179" fontId="7" fillId="0" borderId="10" xfId="1" applyNumberFormat="1" applyFont="1" applyBorder="1" applyAlignment="1">
      <alignment horizontal="right" vertical="center" shrinkToFit="1"/>
    </xf>
    <xf numFmtId="182" fontId="1" fillId="0" borderId="0" xfId="1" applyNumberFormat="1" applyAlignment="1">
      <alignment horizontal="right" vertical="center"/>
    </xf>
    <xf numFmtId="179" fontId="7" fillId="0" borderId="11" xfId="1" applyNumberFormat="1" applyFont="1" applyBorder="1" applyAlignment="1">
      <alignment horizontal="right" vertical="center" shrinkToFit="1"/>
    </xf>
    <xf numFmtId="179" fontId="7" fillId="0" borderId="12" xfId="1" applyNumberFormat="1" applyFont="1" applyBorder="1" applyAlignment="1">
      <alignment horizontal="right" vertical="center" shrinkToFit="1"/>
    </xf>
    <xf numFmtId="184" fontId="7" fillId="0" borderId="11" xfId="1" applyNumberFormat="1" applyFont="1" applyBorder="1" applyAlignment="1">
      <alignment horizontal="right" vertical="center" shrinkToFit="1"/>
    </xf>
    <xf numFmtId="184" fontId="7" fillId="0" borderId="0" xfId="1" applyNumberFormat="1" applyFont="1" applyAlignment="1">
      <alignment horizontal="right" vertical="center" shrinkToFit="1"/>
    </xf>
    <xf numFmtId="184" fontId="7" fillId="0" borderId="6" xfId="1" applyNumberFormat="1" applyFont="1" applyBorder="1" applyAlignment="1">
      <alignment horizontal="right" vertical="center" shrinkToFit="1"/>
    </xf>
    <xf numFmtId="184" fontId="7" fillId="0" borderId="10" xfId="1" applyNumberFormat="1" applyFont="1" applyBorder="1" applyAlignment="1">
      <alignment horizontal="right" vertical="center" shrinkToFit="1"/>
    </xf>
    <xf numFmtId="179" fontId="7" fillId="0" borderId="16" xfId="1" applyNumberFormat="1" applyFont="1" applyBorder="1" applyAlignment="1">
      <alignment horizontal="right" vertical="center" shrinkToFit="1"/>
    </xf>
    <xf numFmtId="179" fontId="7" fillId="0" borderId="17" xfId="1" applyNumberFormat="1" applyFont="1" applyBorder="1" applyAlignment="1">
      <alignment horizontal="right" vertical="center" shrinkToFit="1"/>
    </xf>
    <xf numFmtId="0" fontId="0" fillId="0" borderId="0" xfId="1" applyFont="1"/>
    <xf numFmtId="49" fontId="6" fillId="0" borderId="19" xfId="1" applyNumberFormat="1" applyFont="1" applyBorder="1" applyAlignment="1">
      <alignment horizontal="center" vertical="center"/>
    </xf>
  </cellXfs>
  <cellStyles count="2">
    <cellStyle name="標準" xfId="0" builtinId="0"/>
    <cellStyle name="標準_Sec.2-2" xfId="1" xr:uid="{5ECD0F40-5022-4541-8F1B-795ABC9C77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A2CF6-ED57-4D64-9D7A-303197593B7D}">
  <sheetPr>
    <tabColor theme="3" tint="0.749992370372631"/>
  </sheetPr>
  <dimension ref="A1:N34"/>
  <sheetViews>
    <sheetView tabSelected="1" view="pageBreakPreview" topLeftCell="A4" zoomScale="75" zoomScaleNormal="75" zoomScaleSheetLayoutView="75" workbookViewId="0">
      <selection activeCell="A4" sqref="A4"/>
    </sheetView>
  </sheetViews>
  <sheetFormatPr defaultColWidth="8.08984375" defaultRowHeight="14.5"/>
  <cols>
    <col min="1" max="1" width="13.7265625" style="1" customWidth="1"/>
    <col min="2" max="14" width="8.36328125" style="1" customWidth="1"/>
    <col min="15" max="16384" width="8.08984375" style="1"/>
  </cols>
  <sheetData>
    <row r="1" spans="1:14" ht="0.75" hidden="1" customHeight="1"/>
    <row r="2" spans="1:14" ht="2.25" hidden="1" customHeight="1"/>
    <row r="3" spans="1:14" ht="2.25" hidden="1" customHeight="1"/>
    <row r="4" spans="1:14" ht="21.5">
      <c r="A4" s="2" t="s">
        <v>0</v>
      </c>
      <c r="B4" s="3"/>
      <c r="C4" s="3"/>
      <c r="D4" s="3"/>
      <c r="E4" s="3"/>
      <c r="F4" s="3"/>
      <c r="G4" s="3"/>
      <c r="H4" s="3"/>
      <c r="I4" s="3"/>
      <c r="L4" s="4"/>
      <c r="M4" s="4"/>
      <c r="N4" s="4" t="s">
        <v>1</v>
      </c>
    </row>
    <row r="5" spans="1:14" s="8" customFormat="1" ht="40" customHeight="1">
      <c r="A5" s="5" t="s">
        <v>2</v>
      </c>
      <c r="B5" s="6" t="s">
        <v>3</v>
      </c>
      <c r="C5" s="7" t="s">
        <v>4</v>
      </c>
      <c r="D5" s="7" t="s">
        <v>5</v>
      </c>
      <c r="E5" s="7" t="s">
        <v>6</v>
      </c>
      <c r="F5" s="7" t="s">
        <v>7</v>
      </c>
      <c r="G5" s="7" t="s">
        <v>8</v>
      </c>
      <c r="H5" s="7" t="s">
        <v>9</v>
      </c>
      <c r="I5" s="7" t="s">
        <v>10</v>
      </c>
      <c r="J5" s="7" t="s">
        <v>11</v>
      </c>
      <c r="K5" s="7" t="s">
        <v>12</v>
      </c>
      <c r="L5" s="7" t="s">
        <v>13</v>
      </c>
      <c r="M5" s="7" t="s">
        <v>14</v>
      </c>
      <c r="N5" s="7" t="s">
        <v>15</v>
      </c>
    </row>
    <row r="6" spans="1:14" s="13" customFormat="1" ht="40" customHeight="1">
      <c r="A6" s="9" t="s">
        <v>16</v>
      </c>
      <c r="B6" s="10">
        <v>4158</v>
      </c>
      <c r="C6" s="11">
        <v>330</v>
      </c>
      <c r="D6" s="11">
        <v>345</v>
      </c>
      <c r="E6" s="11">
        <v>508</v>
      </c>
      <c r="F6" s="11">
        <v>300</v>
      </c>
      <c r="G6" s="11">
        <v>407</v>
      </c>
      <c r="H6" s="11">
        <v>271</v>
      </c>
      <c r="I6" s="11">
        <v>264</v>
      </c>
      <c r="J6" s="11">
        <v>418</v>
      </c>
      <c r="K6" s="11">
        <v>293</v>
      </c>
      <c r="L6" s="11">
        <v>278</v>
      </c>
      <c r="M6" s="11">
        <v>411</v>
      </c>
      <c r="N6" s="12">
        <v>333</v>
      </c>
    </row>
    <row r="7" spans="1:14" s="13" customFormat="1" ht="40" customHeight="1">
      <c r="A7" s="14" t="s">
        <v>17</v>
      </c>
      <c r="B7" s="15">
        <f t="shared" ref="B7:N7" si="0">SUM(B9:B19)</f>
        <v>3872</v>
      </c>
      <c r="C7" s="16">
        <f t="shared" si="0"/>
        <v>308</v>
      </c>
      <c r="D7" s="16">
        <f t="shared" si="0"/>
        <v>322</v>
      </c>
      <c r="E7" s="16">
        <f t="shared" si="0"/>
        <v>469</v>
      </c>
      <c r="F7" s="16">
        <f t="shared" si="0"/>
        <v>277</v>
      </c>
      <c r="G7" s="16">
        <f t="shared" si="0"/>
        <v>380</v>
      </c>
      <c r="H7" s="16">
        <f t="shared" si="0"/>
        <v>255</v>
      </c>
      <c r="I7" s="16">
        <f t="shared" si="0"/>
        <v>242</v>
      </c>
      <c r="J7" s="16">
        <f t="shared" si="0"/>
        <v>389</v>
      </c>
      <c r="K7" s="16">
        <f t="shared" si="0"/>
        <v>272</v>
      </c>
      <c r="L7" s="16">
        <f t="shared" si="0"/>
        <v>261</v>
      </c>
      <c r="M7" s="16">
        <f t="shared" si="0"/>
        <v>380</v>
      </c>
      <c r="N7" s="17">
        <f t="shared" si="0"/>
        <v>317</v>
      </c>
    </row>
    <row r="8" spans="1:14" s="13" customFormat="1" ht="40" customHeight="1">
      <c r="A8" s="18" t="s">
        <v>18</v>
      </c>
      <c r="B8" s="19">
        <f t="shared" ref="B8:N8" si="1">SUM(B20:B28)</f>
        <v>286</v>
      </c>
      <c r="C8" s="20">
        <f t="shared" si="1"/>
        <v>22</v>
      </c>
      <c r="D8" s="20">
        <f t="shared" si="1"/>
        <v>23</v>
      </c>
      <c r="E8" s="20">
        <f t="shared" si="1"/>
        <v>39</v>
      </c>
      <c r="F8" s="20">
        <f t="shared" si="1"/>
        <v>23</v>
      </c>
      <c r="G8" s="20">
        <f t="shared" si="1"/>
        <v>27</v>
      </c>
      <c r="H8" s="20">
        <f t="shared" si="1"/>
        <v>16</v>
      </c>
      <c r="I8" s="20">
        <f t="shared" si="1"/>
        <v>22</v>
      </c>
      <c r="J8" s="20">
        <f t="shared" si="1"/>
        <v>29</v>
      </c>
      <c r="K8" s="20">
        <f t="shared" si="1"/>
        <v>21</v>
      </c>
      <c r="L8" s="20">
        <f t="shared" si="1"/>
        <v>17</v>
      </c>
      <c r="M8" s="20">
        <f t="shared" si="1"/>
        <v>31</v>
      </c>
      <c r="N8" s="21">
        <f t="shared" si="1"/>
        <v>16</v>
      </c>
    </row>
    <row r="9" spans="1:14" s="13" customFormat="1" ht="40" customHeight="1">
      <c r="A9" s="14" t="s">
        <v>19</v>
      </c>
      <c r="B9" s="15">
        <v>1854</v>
      </c>
      <c r="C9" s="16">
        <v>133</v>
      </c>
      <c r="D9" s="16">
        <v>160</v>
      </c>
      <c r="E9" s="16">
        <v>243</v>
      </c>
      <c r="F9" s="16">
        <v>126</v>
      </c>
      <c r="G9" s="16">
        <v>181</v>
      </c>
      <c r="H9" s="16">
        <v>126</v>
      </c>
      <c r="I9" s="16">
        <v>114</v>
      </c>
      <c r="J9" s="16">
        <v>185</v>
      </c>
      <c r="K9" s="16">
        <v>130</v>
      </c>
      <c r="L9" s="16">
        <v>123</v>
      </c>
      <c r="M9" s="16">
        <v>175</v>
      </c>
      <c r="N9" s="17">
        <v>158</v>
      </c>
    </row>
    <row r="10" spans="1:14" s="13" customFormat="1" ht="40" customHeight="1">
      <c r="A10" s="14" t="s">
        <v>20</v>
      </c>
      <c r="B10" s="15">
        <v>439</v>
      </c>
      <c r="C10" s="16">
        <v>30</v>
      </c>
      <c r="D10" s="16">
        <v>34</v>
      </c>
      <c r="E10" s="16">
        <v>44</v>
      </c>
      <c r="F10" s="16">
        <v>38</v>
      </c>
      <c r="G10" s="16">
        <v>40</v>
      </c>
      <c r="H10" s="16">
        <v>32</v>
      </c>
      <c r="I10" s="16">
        <v>28</v>
      </c>
      <c r="J10" s="16">
        <v>45</v>
      </c>
      <c r="K10" s="16">
        <v>29</v>
      </c>
      <c r="L10" s="16">
        <v>33</v>
      </c>
      <c r="M10" s="16">
        <v>47</v>
      </c>
      <c r="N10" s="17">
        <v>39</v>
      </c>
    </row>
    <row r="11" spans="1:14" s="13" customFormat="1" ht="40" customHeight="1">
      <c r="A11" s="14" t="s">
        <v>21</v>
      </c>
      <c r="B11" s="15">
        <v>173</v>
      </c>
      <c r="C11" s="16">
        <v>13</v>
      </c>
      <c r="D11" s="16">
        <v>14</v>
      </c>
      <c r="E11" s="16">
        <v>18</v>
      </c>
      <c r="F11" s="16">
        <v>20</v>
      </c>
      <c r="G11" s="16">
        <v>21</v>
      </c>
      <c r="H11" s="16">
        <v>8</v>
      </c>
      <c r="I11" s="16">
        <v>8</v>
      </c>
      <c r="J11" s="16">
        <v>21</v>
      </c>
      <c r="K11" s="16">
        <v>13</v>
      </c>
      <c r="L11" s="16">
        <v>14</v>
      </c>
      <c r="M11" s="16">
        <v>12</v>
      </c>
      <c r="N11" s="17">
        <v>11</v>
      </c>
    </row>
    <row r="12" spans="1:14" s="13" customFormat="1" ht="40" customHeight="1">
      <c r="A12" s="14" t="s">
        <v>22</v>
      </c>
      <c r="B12" s="15">
        <v>62</v>
      </c>
      <c r="C12" s="16">
        <v>6</v>
      </c>
      <c r="D12" s="16">
        <v>3</v>
      </c>
      <c r="E12" s="16">
        <v>9</v>
      </c>
      <c r="F12" s="16">
        <v>8</v>
      </c>
      <c r="G12" s="16">
        <v>4</v>
      </c>
      <c r="H12" s="16">
        <v>3</v>
      </c>
      <c r="I12" s="16">
        <v>1</v>
      </c>
      <c r="J12" s="16">
        <v>9</v>
      </c>
      <c r="K12" s="16">
        <v>4</v>
      </c>
      <c r="L12" s="16">
        <v>4</v>
      </c>
      <c r="M12" s="16">
        <v>4</v>
      </c>
      <c r="N12" s="17">
        <v>7</v>
      </c>
    </row>
    <row r="13" spans="1:14" s="13" customFormat="1" ht="40" customHeight="1">
      <c r="A13" s="14" t="s">
        <v>23</v>
      </c>
      <c r="B13" s="15">
        <v>426</v>
      </c>
      <c r="C13" s="16">
        <v>44</v>
      </c>
      <c r="D13" s="16">
        <v>36</v>
      </c>
      <c r="E13" s="16">
        <v>48</v>
      </c>
      <c r="F13" s="16">
        <v>26</v>
      </c>
      <c r="G13" s="16">
        <v>42</v>
      </c>
      <c r="H13" s="16">
        <v>23</v>
      </c>
      <c r="I13" s="16">
        <v>27</v>
      </c>
      <c r="J13" s="16">
        <v>46</v>
      </c>
      <c r="K13" s="16">
        <v>31</v>
      </c>
      <c r="L13" s="16">
        <v>21</v>
      </c>
      <c r="M13" s="16">
        <v>52</v>
      </c>
      <c r="N13" s="17">
        <v>30</v>
      </c>
    </row>
    <row r="14" spans="1:14" s="13" customFormat="1" ht="40" customHeight="1">
      <c r="A14" s="14" t="s">
        <v>24</v>
      </c>
      <c r="B14" s="15">
        <v>334</v>
      </c>
      <c r="C14" s="16">
        <v>32</v>
      </c>
      <c r="D14" s="16">
        <v>33</v>
      </c>
      <c r="E14" s="16">
        <v>36</v>
      </c>
      <c r="F14" s="16">
        <v>24</v>
      </c>
      <c r="G14" s="16">
        <v>32</v>
      </c>
      <c r="H14" s="16">
        <v>24</v>
      </c>
      <c r="I14" s="16">
        <v>27</v>
      </c>
      <c r="J14" s="16">
        <v>40</v>
      </c>
      <c r="K14" s="16">
        <v>24</v>
      </c>
      <c r="L14" s="16">
        <v>16</v>
      </c>
      <c r="M14" s="16">
        <v>29</v>
      </c>
      <c r="N14" s="17">
        <v>17</v>
      </c>
    </row>
    <row r="15" spans="1:14" s="13" customFormat="1" ht="40" customHeight="1">
      <c r="A15" s="14" t="s">
        <v>25</v>
      </c>
      <c r="B15" s="15">
        <v>110</v>
      </c>
      <c r="C15" s="16">
        <v>11</v>
      </c>
      <c r="D15" s="16">
        <v>6</v>
      </c>
      <c r="E15" s="16">
        <v>17</v>
      </c>
      <c r="F15" s="16">
        <v>8</v>
      </c>
      <c r="G15" s="16">
        <v>13</v>
      </c>
      <c r="H15" s="16">
        <v>6</v>
      </c>
      <c r="I15" s="16">
        <v>8</v>
      </c>
      <c r="J15" s="16">
        <v>5</v>
      </c>
      <c r="K15" s="16">
        <v>7</v>
      </c>
      <c r="L15" s="16">
        <v>13</v>
      </c>
      <c r="M15" s="16">
        <v>11</v>
      </c>
      <c r="N15" s="17">
        <v>5</v>
      </c>
    </row>
    <row r="16" spans="1:14" s="13" customFormat="1" ht="40" customHeight="1">
      <c r="A16" s="14" t="s">
        <v>26</v>
      </c>
      <c r="B16" s="15">
        <v>76</v>
      </c>
      <c r="C16" s="16">
        <v>9</v>
      </c>
      <c r="D16" s="16">
        <v>2</v>
      </c>
      <c r="E16" s="16">
        <v>11</v>
      </c>
      <c r="F16" s="16">
        <v>3</v>
      </c>
      <c r="G16" s="16">
        <v>7</v>
      </c>
      <c r="H16" s="16">
        <v>3</v>
      </c>
      <c r="I16" s="16">
        <v>6</v>
      </c>
      <c r="J16" s="16">
        <v>7</v>
      </c>
      <c r="K16" s="16">
        <v>4</v>
      </c>
      <c r="L16" s="16">
        <v>5</v>
      </c>
      <c r="M16" s="16">
        <v>9</v>
      </c>
      <c r="N16" s="17">
        <v>10</v>
      </c>
    </row>
    <row r="17" spans="1:14" s="13" customFormat="1" ht="40" customHeight="1">
      <c r="A17" s="14" t="s">
        <v>27</v>
      </c>
      <c r="B17" s="15">
        <v>220</v>
      </c>
      <c r="C17" s="16">
        <v>9</v>
      </c>
      <c r="D17" s="16">
        <v>18</v>
      </c>
      <c r="E17" s="16">
        <v>24</v>
      </c>
      <c r="F17" s="16">
        <v>16</v>
      </c>
      <c r="G17" s="16">
        <v>20</v>
      </c>
      <c r="H17" s="16">
        <v>20</v>
      </c>
      <c r="I17" s="16">
        <v>11</v>
      </c>
      <c r="J17" s="16">
        <v>17</v>
      </c>
      <c r="K17" s="16">
        <v>21</v>
      </c>
      <c r="L17" s="16">
        <v>21</v>
      </c>
      <c r="M17" s="16">
        <v>19</v>
      </c>
      <c r="N17" s="17">
        <v>24</v>
      </c>
    </row>
    <row r="18" spans="1:14" s="13" customFormat="1" ht="40" customHeight="1">
      <c r="A18" s="14" t="s">
        <v>28</v>
      </c>
      <c r="B18" s="15">
        <v>90</v>
      </c>
      <c r="C18" s="16">
        <v>12</v>
      </c>
      <c r="D18" s="16">
        <v>8</v>
      </c>
      <c r="E18" s="16">
        <v>10</v>
      </c>
      <c r="F18" s="16">
        <v>4</v>
      </c>
      <c r="G18" s="16">
        <v>6</v>
      </c>
      <c r="H18" s="16">
        <v>10</v>
      </c>
      <c r="I18" s="16">
        <v>8</v>
      </c>
      <c r="J18" s="16">
        <v>6</v>
      </c>
      <c r="K18" s="16">
        <v>4</v>
      </c>
      <c r="L18" s="16">
        <v>3</v>
      </c>
      <c r="M18" s="16">
        <v>9</v>
      </c>
      <c r="N18" s="17">
        <v>10</v>
      </c>
    </row>
    <row r="19" spans="1:14" s="13" customFormat="1" ht="40" customHeight="1">
      <c r="A19" s="14" t="s">
        <v>29</v>
      </c>
      <c r="B19" s="15">
        <v>88</v>
      </c>
      <c r="C19" s="16">
        <v>9</v>
      </c>
      <c r="D19" s="16">
        <v>8</v>
      </c>
      <c r="E19" s="16">
        <v>9</v>
      </c>
      <c r="F19" s="16">
        <v>4</v>
      </c>
      <c r="G19" s="16">
        <v>14</v>
      </c>
      <c r="H19" s="16">
        <v>0</v>
      </c>
      <c r="I19" s="16">
        <v>4</v>
      </c>
      <c r="J19" s="16">
        <v>8</v>
      </c>
      <c r="K19" s="16">
        <v>5</v>
      </c>
      <c r="L19" s="16">
        <v>8</v>
      </c>
      <c r="M19" s="16">
        <v>13</v>
      </c>
      <c r="N19" s="17">
        <v>6</v>
      </c>
    </row>
    <row r="20" spans="1:14" s="13" customFormat="1" ht="40" customHeight="1">
      <c r="A20" s="5" t="s">
        <v>30</v>
      </c>
      <c r="B20" s="22">
        <v>15</v>
      </c>
      <c r="C20" s="23">
        <v>1</v>
      </c>
      <c r="D20" s="23">
        <v>2</v>
      </c>
      <c r="E20" s="23">
        <v>1</v>
      </c>
      <c r="F20" s="23">
        <v>1</v>
      </c>
      <c r="G20" s="23">
        <v>2</v>
      </c>
      <c r="H20" s="23">
        <v>0</v>
      </c>
      <c r="I20" s="23">
        <v>1</v>
      </c>
      <c r="J20" s="23">
        <v>2</v>
      </c>
      <c r="K20" s="23">
        <v>2</v>
      </c>
      <c r="L20" s="23">
        <v>1</v>
      </c>
      <c r="M20" s="23">
        <v>1</v>
      </c>
      <c r="N20" s="24">
        <v>1</v>
      </c>
    </row>
    <row r="21" spans="1:14" s="13" customFormat="1" ht="40" customHeight="1">
      <c r="A21" s="6" t="s">
        <v>31</v>
      </c>
      <c r="B21" s="22">
        <v>21</v>
      </c>
      <c r="C21" s="23">
        <v>0</v>
      </c>
      <c r="D21" s="23">
        <v>2</v>
      </c>
      <c r="E21" s="23">
        <v>5</v>
      </c>
      <c r="F21" s="23">
        <v>0</v>
      </c>
      <c r="G21" s="23">
        <v>1</v>
      </c>
      <c r="H21" s="23">
        <v>2</v>
      </c>
      <c r="I21" s="23">
        <v>0</v>
      </c>
      <c r="J21" s="23">
        <v>4</v>
      </c>
      <c r="K21" s="23">
        <v>1</v>
      </c>
      <c r="L21" s="23">
        <v>3</v>
      </c>
      <c r="M21" s="23">
        <v>1</v>
      </c>
      <c r="N21" s="24">
        <v>2</v>
      </c>
    </row>
    <row r="22" spans="1:14" s="13" customFormat="1" ht="40" customHeight="1">
      <c r="A22" s="25" t="s">
        <v>32</v>
      </c>
      <c r="B22" s="15">
        <v>79</v>
      </c>
      <c r="C22" s="16">
        <v>8</v>
      </c>
      <c r="D22" s="16">
        <v>7</v>
      </c>
      <c r="E22" s="16">
        <v>7</v>
      </c>
      <c r="F22" s="16">
        <v>5</v>
      </c>
      <c r="G22" s="16">
        <v>6</v>
      </c>
      <c r="H22" s="16">
        <v>3</v>
      </c>
      <c r="I22" s="16">
        <v>7</v>
      </c>
      <c r="J22" s="16">
        <v>9</v>
      </c>
      <c r="K22" s="16">
        <v>8</v>
      </c>
      <c r="L22" s="16">
        <v>3</v>
      </c>
      <c r="M22" s="16">
        <v>12</v>
      </c>
      <c r="N22" s="17">
        <v>4</v>
      </c>
    </row>
    <row r="23" spans="1:14" s="13" customFormat="1" ht="40" customHeight="1">
      <c r="A23" s="25" t="s">
        <v>33</v>
      </c>
      <c r="B23" s="15">
        <v>55</v>
      </c>
      <c r="C23" s="16">
        <v>3</v>
      </c>
      <c r="D23" s="16">
        <v>6</v>
      </c>
      <c r="E23" s="16">
        <v>9</v>
      </c>
      <c r="F23" s="16">
        <v>3</v>
      </c>
      <c r="G23" s="16">
        <v>6</v>
      </c>
      <c r="H23" s="16">
        <v>4</v>
      </c>
      <c r="I23" s="16">
        <v>5</v>
      </c>
      <c r="J23" s="16">
        <v>5</v>
      </c>
      <c r="K23" s="16">
        <v>2</v>
      </c>
      <c r="L23" s="16">
        <v>2</v>
      </c>
      <c r="M23" s="16">
        <v>5</v>
      </c>
      <c r="N23" s="17">
        <v>5</v>
      </c>
    </row>
    <row r="24" spans="1:14" s="13" customFormat="1" ht="40" customHeight="1">
      <c r="A24" s="6" t="s">
        <v>34</v>
      </c>
      <c r="B24" s="22">
        <v>25</v>
      </c>
      <c r="C24" s="23">
        <v>4</v>
      </c>
      <c r="D24" s="23">
        <v>2</v>
      </c>
      <c r="E24" s="23">
        <v>4</v>
      </c>
      <c r="F24" s="23">
        <v>2</v>
      </c>
      <c r="G24" s="23">
        <v>2</v>
      </c>
      <c r="H24" s="23">
        <v>2</v>
      </c>
      <c r="I24" s="23">
        <v>2</v>
      </c>
      <c r="J24" s="23">
        <v>2</v>
      </c>
      <c r="K24" s="23">
        <v>2</v>
      </c>
      <c r="L24" s="23">
        <v>2</v>
      </c>
      <c r="M24" s="23">
        <v>1</v>
      </c>
      <c r="N24" s="24">
        <v>0</v>
      </c>
    </row>
    <row r="25" spans="1:14" s="13" customFormat="1" ht="40" customHeight="1">
      <c r="A25" s="6" t="s">
        <v>35</v>
      </c>
      <c r="B25" s="22">
        <v>15</v>
      </c>
      <c r="C25" s="23">
        <v>2</v>
      </c>
      <c r="D25" s="23">
        <v>0</v>
      </c>
      <c r="E25" s="23">
        <v>2</v>
      </c>
      <c r="F25" s="23">
        <v>2</v>
      </c>
      <c r="G25" s="23">
        <v>2</v>
      </c>
      <c r="H25" s="23">
        <v>1</v>
      </c>
      <c r="I25" s="23">
        <v>1</v>
      </c>
      <c r="J25" s="23">
        <v>0</v>
      </c>
      <c r="K25" s="23">
        <v>0</v>
      </c>
      <c r="L25" s="23">
        <v>1</v>
      </c>
      <c r="M25" s="23">
        <v>4</v>
      </c>
      <c r="N25" s="24">
        <v>0</v>
      </c>
    </row>
    <row r="26" spans="1:14" s="13" customFormat="1" ht="40" customHeight="1">
      <c r="A26" s="25" t="s">
        <v>36</v>
      </c>
      <c r="B26" s="15">
        <v>6</v>
      </c>
      <c r="C26" s="16">
        <v>0</v>
      </c>
      <c r="D26" s="16">
        <v>0</v>
      </c>
      <c r="E26" s="16">
        <v>0</v>
      </c>
      <c r="F26" s="16">
        <v>0</v>
      </c>
      <c r="G26" s="16">
        <v>0</v>
      </c>
      <c r="H26" s="16">
        <v>1</v>
      </c>
      <c r="I26" s="16">
        <v>0</v>
      </c>
      <c r="J26" s="16">
        <v>1</v>
      </c>
      <c r="K26" s="16">
        <v>3</v>
      </c>
      <c r="L26" s="16">
        <v>0</v>
      </c>
      <c r="M26" s="16">
        <v>1</v>
      </c>
      <c r="N26" s="17">
        <v>0</v>
      </c>
    </row>
    <row r="27" spans="1:14" s="13" customFormat="1" ht="40" customHeight="1">
      <c r="A27" s="25" t="s">
        <v>37</v>
      </c>
      <c r="B27" s="15">
        <v>18</v>
      </c>
      <c r="C27" s="16">
        <v>1</v>
      </c>
      <c r="D27" s="16">
        <v>2</v>
      </c>
      <c r="E27" s="16">
        <v>2</v>
      </c>
      <c r="F27" s="16">
        <v>1</v>
      </c>
      <c r="G27" s="16">
        <v>3</v>
      </c>
      <c r="H27" s="16">
        <v>2</v>
      </c>
      <c r="I27" s="16">
        <v>2</v>
      </c>
      <c r="J27" s="16">
        <v>2</v>
      </c>
      <c r="K27" s="16">
        <v>2</v>
      </c>
      <c r="L27" s="16">
        <v>0</v>
      </c>
      <c r="M27" s="16">
        <v>0</v>
      </c>
      <c r="N27" s="17">
        <v>1</v>
      </c>
    </row>
    <row r="28" spans="1:14" s="13" customFormat="1" ht="40" customHeight="1" thickBot="1">
      <c r="A28" s="26" t="s">
        <v>38</v>
      </c>
      <c r="B28" s="27">
        <v>52</v>
      </c>
      <c r="C28" s="28">
        <v>3</v>
      </c>
      <c r="D28" s="28">
        <v>2</v>
      </c>
      <c r="E28" s="28">
        <v>9</v>
      </c>
      <c r="F28" s="28">
        <v>9</v>
      </c>
      <c r="G28" s="28">
        <v>5</v>
      </c>
      <c r="H28" s="28">
        <v>1</v>
      </c>
      <c r="I28" s="28">
        <v>4</v>
      </c>
      <c r="J28" s="28">
        <v>4</v>
      </c>
      <c r="K28" s="28">
        <v>1</v>
      </c>
      <c r="L28" s="28">
        <v>5</v>
      </c>
      <c r="M28" s="28">
        <v>6</v>
      </c>
      <c r="N28" s="29">
        <v>3</v>
      </c>
    </row>
    <row r="29" spans="1:14" s="13" customFormat="1" ht="40" customHeight="1" thickTop="1">
      <c r="A29" s="25" t="s">
        <v>39</v>
      </c>
      <c r="B29" s="15">
        <f t="shared" ref="B29:N29" si="2">B17</f>
        <v>220</v>
      </c>
      <c r="C29" s="16">
        <f t="shared" si="2"/>
        <v>9</v>
      </c>
      <c r="D29" s="16">
        <f t="shared" si="2"/>
        <v>18</v>
      </c>
      <c r="E29" s="16">
        <f t="shared" si="2"/>
        <v>24</v>
      </c>
      <c r="F29" s="16">
        <f t="shared" si="2"/>
        <v>16</v>
      </c>
      <c r="G29" s="16">
        <f t="shared" si="2"/>
        <v>20</v>
      </c>
      <c r="H29" s="16">
        <f t="shared" si="2"/>
        <v>20</v>
      </c>
      <c r="I29" s="16">
        <f t="shared" si="2"/>
        <v>11</v>
      </c>
      <c r="J29" s="16">
        <f t="shared" si="2"/>
        <v>17</v>
      </c>
      <c r="K29" s="16">
        <f t="shared" si="2"/>
        <v>21</v>
      </c>
      <c r="L29" s="16">
        <f t="shared" si="2"/>
        <v>21</v>
      </c>
      <c r="M29" s="16">
        <f t="shared" si="2"/>
        <v>19</v>
      </c>
      <c r="N29" s="17">
        <f t="shared" si="2"/>
        <v>24</v>
      </c>
    </row>
    <row r="30" spans="1:14" s="13" customFormat="1" ht="40" customHeight="1">
      <c r="A30" s="25" t="s">
        <v>40</v>
      </c>
      <c r="B30" s="15">
        <f t="shared" ref="B30:N30" si="3">B13+B14</f>
        <v>760</v>
      </c>
      <c r="C30" s="16">
        <f t="shared" si="3"/>
        <v>76</v>
      </c>
      <c r="D30" s="16">
        <f t="shared" si="3"/>
        <v>69</v>
      </c>
      <c r="E30" s="16">
        <f t="shared" si="3"/>
        <v>84</v>
      </c>
      <c r="F30" s="16">
        <f t="shared" si="3"/>
        <v>50</v>
      </c>
      <c r="G30" s="16">
        <f t="shared" si="3"/>
        <v>74</v>
      </c>
      <c r="H30" s="16">
        <f t="shared" si="3"/>
        <v>47</v>
      </c>
      <c r="I30" s="16">
        <f t="shared" si="3"/>
        <v>54</v>
      </c>
      <c r="J30" s="16">
        <f t="shared" si="3"/>
        <v>86</v>
      </c>
      <c r="K30" s="16">
        <f t="shared" si="3"/>
        <v>55</v>
      </c>
      <c r="L30" s="16">
        <f t="shared" si="3"/>
        <v>37</v>
      </c>
      <c r="M30" s="16">
        <f t="shared" si="3"/>
        <v>81</v>
      </c>
      <c r="N30" s="17">
        <f t="shared" si="3"/>
        <v>47</v>
      </c>
    </row>
    <row r="31" spans="1:14" s="13" customFormat="1" ht="40" customHeight="1">
      <c r="A31" s="25" t="s">
        <v>41</v>
      </c>
      <c r="B31" s="15">
        <f t="shared" ref="B31:N31" si="4">B10+B20</f>
        <v>454</v>
      </c>
      <c r="C31" s="16">
        <f t="shared" si="4"/>
        <v>31</v>
      </c>
      <c r="D31" s="16">
        <f t="shared" si="4"/>
        <v>36</v>
      </c>
      <c r="E31" s="16">
        <f t="shared" si="4"/>
        <v>45</v>
      </c>
      <c r="F31" s="16">
        <f t="shared" si="4"/>
        <v>39</v>
      </c>
      <c r="G31" s="16">
        <f t="shared" si="4"/>
        <v>42</v>
      </c>
      <c r="H31" s="16">
        <f t="shared" si="4"/>
        <v>32</v>
      </c>
      <c r="I31" s="16">
        <f t="shared" si="4"/>
        <v>29</v>
      </c>
      <c r="J31" s="16">
        <f t="shared" si="4"/>
        <v>47</v>
      </c>
      <c r="K31" s="16">
        <f t="shared" si="4"/>
        <v>31</v>
      </c>
      <c r="L31" s="16">
        <f t="shared" si="4"/>
        <v>34</v>
      </c>
      <c r="M31" s="16">
        <f t="shared" si="4"/>
        <v>48</v>
      </c>
      <c r="N31" s="17">
        <f t="shared" si="4"/>
        <v>40</v>
      </c>
    </row>
    <row r="32" spans="1:14" s="13" customFormat="1" ht="40" customHeight="1">
      <c r="A32" s="25" t="s">
        <v>42</v>
      </c>
      <c r="B32" s="15">
        <f t="shared" ref="B32:N32" si="5">B9+B16+B19+B21+B22+B23</f>
        <v>2173</v>
      </c>
      <c r="C32" s="16">
        <f t="shared" si="5"/>
        <v>162</v>
      </c>
      <c r="D32" s="16">
        <f t="shared" si="5"/>
        <v>185</v>
      </c>
      <c r="E32" s="16">
        <f t="shared" si="5"/>
        <v>284</v>
      </c>
      <c r="F32" s="16">
        <f t="shared" si="5"/>
        <v>141</v>
      </c>
      <c r="G32" s="16">
        <f t="shared" si="5"/>
        <v>215</v>
      </c>
      <c r="H32" s="16">
        <f t="shared" si="5"/>
        <v>138</v>
      </c>
      <c r="I32" s="16">
        <f t="shared" si="5"/>
        <v>136</v>
      </c>
      <c r="J32" s="16">
        <f t="shared" si="5"/>
        <v>218</v>
      </c>
      <c r="K32" s="16">
        <f t="shared" si="5"/>
        <v>150</v>
      </c>
      <c r="L32" s="16">
        <f t="shared" si="5"/>
        <v>144</v>
      </c>
      <c r="M32" s="16">
        <f t="shared" si="5"/>
        <v>215</v>
      </c>
      <c r="N32" s="17">
        <f t="shared" si="5"/>
        <v>185</v>
      </c>
    </row>
    <row r="33" spans="1:14" s="13" customFormat="1" ht="40" customHeight="1">
      <c r="A33" s="14" t="s">
        <v>43</v>
      </c>
      <c r="B33" s="15">
        <f t="shared" ref="B33:N33" si="6">B12+B15+B18+B24+B25</f>
        <v>302</v>
      </c>
      <c r="C33" s="16">
        <f t="shared" si="6"/>
        <v>35</v>
      </c>
      <c r="D33" s="16">
        <f t="shared" si="6"/>
        <v>19</v>
      </c>
      <c r="E33" s="16">
        <f t="shared" si="6"/>
        <v>42</v>
      </c>
      <c r="F33" s="16">
        <f t="shared" si="6"/>
        <v>24</v>
      </c>
      <c r="G33" s="16">
        <f t="shared" si="6"/>
        <v>27</v>
      </c>
      <c r="H33" s="16">
        <f t="shared" si="6"/>
        <v>22</v>
      </c>
      <c r="I33" s="16">
        <f t="shared" si="6"/>
        <v>20</v>
      </c>
      <c r="J33" s="16">
        <f t="shared" si="6"/>
        <v>22</v>
      </c>
      <c r="K33" s="16">
        <f t="shared" si="6"/>
        <v>17</v>
      </c>
      <c r="L33" s="16">
        <f t="shared" si="6"/>
        <v>23</v>
      </c>
      <c r="M33" s="16">
        <f t="shared" si="6"/>
        <v>29</v>
      </c>
      <c r="N33" s="17">
        <f t="shared" si="6"/>
        <v>22</v>
      </c>
    </row>
    <row r="34" spans="1:14" s="13" customFormat="1" ht="40" customHeight="1">
      <c r="A34" s="30" t="s">
        <v>44</v>
      </c>
      <c r="B34" s="19">
        <f t="shared" ref="B34:N34" si="7">B11+B26+B27+B28</f>
        <v>249</v>
      </c>
      <c r="C34" s="20">
        <f t="shared" si="7"/>
        <v>17</v>
      </c>
      <c r="D34" s="20">
        <f t="shared" si="7"/>
        <v>18</v>
      </c>
      <c r="E34" s="20">
        <f t="shared" si="7"/>
        <v>29</v>
      </c>
      <c r="F34" s="20">
        <f t="shared" si="7"/>
        <v>30</v>
      </c>
      <c r="G34" s="20">
        <f t="shared" si="7"/>
        <v>29</v>
      </c>
      <c r="H34" s="20">
        <f t="shared" si="7"/>
        <v>12</v>
      </c>
      <c r="I34" s="20">
        <f t="shared" si="7"/>
        <v>14</v>
      </c>
      <c r="J34" s="20">
        <f t="shared" si="7"/>
        <v>28</v>
      </c>
      <c r="K34" s="20">
        <f t="shared" si="7"/>
        <v>19</v>
      </c>
      <c r="L34" s="20">
        <f t="shared" si="7"/>
        <v>19</v>
      </c>
      <c r="M34" s="20">
        <f t="shared" si="7"/>
        <v>19</v>
      </c>
      <c r="N34" s="21">
        <f t="shared" si="7"/>
        <v>15</v>
      </c>
    </row>
  </sheetData>
  <phoneticPr fontId="2"/>
  <pageMargins left="0.78740157480314965" right="0.78740157480314965" top="0.59055118110236227" bottom="0.59055118110236227" header="0" footer="0"/>
  <pageSetup paperSize="9" scale="65" fitToWidth="40" orientation="portrait" blackAndWhite="1"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CBF89-3348-41B9-9F62-9046324C9E65}">
  <sheetPr>
    <tabColor theme="3" tint="0.749992370372631"/>
    <pageSetUpPr fitToPage="1"/>
  </sheetPr>
  <dimension ref="A1:R41"/>
  <sheetViews>
    <sheetView view="pageBreakPreview" topLeftCell="A3" zoomScale="75" zoomScaleNormal="75" zoomScaleSheetLayoutView="75" workbookViewId="0">
      <selection activeCell="A4" sqref="A4"/>
    </sheetView>
  </sheetViews>
  <sheetFormatPr defaultColWidth="8.08984375" defaultRowHeight="14.5"/>
  <cols>
    <col min="1" max="2" width="13.7265625" style="1" customWidth="1"/>
    <col min="3" max="10" width="12.6328125" style="1" customWidth="1"/>
    <col min="11" max="11" width="8.08984375" style="1" customWidth="1"/>
    <col min="12" max="15" width="11.7265625" style="31" hidden="1" customWidth="1"/>
    <col min="16" max="16" width="12.54296875" style="1" hidden="1" customWidth="1"/>
    <col min="17" max="17" width="10.7265625" style="1" hidden="1" customWidth="1"/>
    <col min="18" max="18" width="12.54296875" style="1" hidden="1" customWidth="1"/>
    <col min="19" max="19" width="10.7265625" style="1" customWidth="1"/>
    <col min="20" max="16384" width="8.08984375" style="1"/>
  </cols>
  <sheetData>
    <row r="1" spans="1:18" ht="1.5" hidden="1" customHeight="1"/>
    <row r="2" spans="1:18" ht="1.5" hidden="1" customHeight="1"/>
    <row r="3" spans="1:18" ht="21.5">
      <c r="A3" s="2" t="s">
        <v>45</v>
      </c>
      <c r="B3" s="3"/>
      <c r="C3" s="3"/>
      <c r="D3" s="3"/>
      <c r="E3" s="3"/>
      <c r="F3" s="3"/>
      <c r="G3" s="3"/>
      <c r="H3" s="4"/>
      <c r="I3" s="4"/>
      <c r="J3" s="4" t="s">
        <v>1</v>
      </c>
    </row>
    <row r="4" spans="1:18" ht="20.149999999999999" customHeight="1">
      <c r="A4" s="32" t="s">
        <v>2</v>
      </c>
      <c r="B4" s="32" t="s">
        <v>3</v>
      </c>
      <c r="C4" s="33" t="s">
        <v>46</v>
      </c>
      <c r="D4" s="34"/>
      <c r="E4" s="33" t="s">
        <v>47</v>
      </c>
      <c r="F4" s="34"/>
      <c r="G4" s="33" t="s">
        <v>48</v>
      </c>
      <c r="H4" s="34"/>
      <c r="I4" s="33" t="s">
        <v>49</v>
      </c>
      <c r="J4" s="34"/>
      <c r="K4" s="8"/>
      <c r="L4" s="35"/>
      <c r="M4" s="35"/>
      <c r="N4" s="35"/>
      <c r="O4" s="35"/>
    </row>
    <row r="5" spans="1:18" ht="20.149999999999999" customHeight="1">
      <c r="A5" s="36"/>
      <c r="B5" s="36"/>
      <c r="C5" s="7" t="s">
        <v>50</v>
      </c>
      <c r="D5" s="7" t="s">
        <v>51</v>
      </c>
      <c r="E5" s="7" t="s">
        <v>50</v>
      </c>
      <c r="F5" s="7" t="s">
        <v>51</v>
      </c>
      <c r="G5" s="7" t="s">
        <v>50</v>
      </c>
      <c r="H5" s="7" t="s">
        <v>51</v>
      </c>
      <c r="I5" s="7" t="s">
        <v>50</v>
      </c>
      <c r="J5" s="7" t="s">
        <v>51</v>
      </c>
      <c r="K5" s="8"/>
      <c r="L5" s="37" t="s">
        <v>52</v>
      </c>
      <c r="M5" s="37"/>
      <c r="N5" s="37" t="s">
        <v>53</v>
      </c>
      <c r="O5" s="38"/>
      <c r="P5" s="39" t="s">
        <v>54</v>
      </c>
      <c r="R5" s="39" t="s">
        <v>55</v>
      </c>
    </row>
    <row r="6" spans="1:18" s="13" customFormat="1" ht="40" customHeight="1">
      <c r="A6" s="9" t="s">
        <v>16</v>
      </c>
      <c r="B6" s="10">
        <v>4158</v>
      </c>
      <c r="C6" s="11">
        <v>3238</v>
      </c>
      <c r="D6" s="40">
        <v>29.7</v>
      </c>
      <c r="E6" s="11">
        <v>920</v>
      </c>
      <c r="F6" s="40" t="s">
        <v>56</v>
      </c>
      <c r="G6" s="11">
        <v>3348</v>
      </c>
      <c r="H6" s="40">
        <v>28.5</v>
      </c>
      <c r="I6" s="11">
        <v>810</v>
      </c>
      <c r="J6" s="41">
        <v>40.4</v>
      </c>
      <c r="K6" s="42"/>
      <c r="L6" s="43">
        <f>(SUM(L8:L28)/C6)</f>
        <v>29.714790261760317</v>
      </c>
      <c r="M6" s="44"/>
      <c r="N6" s="43">
        <f>(SUM(N8:N28)/E6)</f>
        <v>42.826439000648918</v>
      </c>
      <c r="O6" s="44"/>
      <c r="P6" s="45">
        <f>(SUM(P8:P28)/G6)</f>
        <v>28.529327662829012</v>
      </c>
      <c r="R6" s="45">
        <f>(SUM(R8:R28)/I6)</f>
        <v>40.405268113231074</v>
      </c>
    </row>
    <row r="7" spans="1:18" s="13" customFormat="1" ht="40" customHeight="1">
      <c r="A7" s="14" t="s">
        <v>17</v>
      </c>
      <c r="B7" s="15">
        <f t="shared" ref="B7:I7" si="0">SUM(B9:B19)</f>
        <v>3872</v>
      </c>
      <c r="C7" s="16">
        <f t="shared" si="0"/>
        <v>3019</v>
      </c>
      <c r="D7" s="46">
        <f>L7</f>
        <v>29.666611460748591</v>
      </c>
      <c r="E7" s="16">
        <f t="shared" si="0"/>
        <v>853</v>
      </c>
      <c r="F7" s="46">
        <f>N7</f>
        <v>42.516021883548255</v>
      </c>
      <c r="G7" s="16">
        <f t="shared" si="0"/>
        <v>3128</v>
      </c>
      <c r="H7" s="46">
        <f>P7</f>
        <v>28.450047953964194</v>
      </c>
      <c r="I7" s="16">
        <f t="shared" si="0"/>
        <v>744</v>
      </c>
      <c r="J7" s="47">
        <f>R7</f>
        <v>40.1817876344086</v>
      </c>
      <c r="K7" s="42"/>
      <c r="L7" s="43">
        <f>(SUM(L9:L19)/C7)</f>
        <v>29.666611460748591</v>
      </c>
      <c r="M7" s="44"/>
      <c r="N7" s="43">
        <f>(SUM(N9:N19)/E7)</f>
        <v>42.516021883548255</v>
      </c>
      <c r="O7" s="44"/>
      <c r="P7" s="48">
        <f>(SUM(P9:P19)/G7)</f>
        <v>28.450047953964194</v>
      </c>
      <c r="R7" s="48">
        <f>(SUM(R9:R19)/I7)</f>
        <v>40.1817876344086</v>
      </c>
    </row>
    <row r="8" spans="1:18" s="13" customFormat="1" ht="40" customHeight="1">
      <c r="A8" s="18" t="s">
        <v>18</v>
      </c>
      <c r="B8" s="19">
        <f t="shared" ref="B8:I8" si="1">SUM(B20:B28)</f>
        <v>286</v>
      </c>
      <c r="C8" s="20">
        <f t="shared" si="1"/>
        <v>219</v>
      </c>
      <c r="D8" s="49">
        <f>L8</f>
        <v>30.240867579908677</v>
      </c>
      <c r="E8" s="20">
        <f t="shared" si="1"/>
        <v>67</v>
      </c>
      <c r="F8" s="49">
        <v>46.1</v>
      </c>
      <c r="G8" s="20">
        <f t="shared" si="1"/>
        <v>220</v>
      </c>
      <c r="H8" s="49">
        <f>P8</f>
        <v>29.522348484848486</v>
      </c>
      <c r="I8" s="20">
        <f t="shared" si="1"/>
        <v>66</v>
      </c>
      <c r="J8" s="50">
        <v>42.3</v>
      </c>
      <c r="K8" s="42"/>
      <c r="L8" s="43">
        <f>(SUM(L20:L28)/C8)</f>
        <v>30.240867579908677</v>
      </c>
      <c r="M8" s="44"/>
      <c r="N8" s="43">
        <f>(SUM(N20:N28)/E8)</f>
        <v>46.090547263681593</v>
      </c>
      <c r="O8" s="44"/>
      <c r="P8" s="48">
        <f>(SUM(P20:P28)/G8)</f>
        <v>29.522348484848486</v>
      </c>
      <c r="R8" s="48">
        <f>(SUM(R20:R28)/I8)</f>
        <v>42.283838383838379</v>
      </c>
    </row>
    <row r="9" spans="1:18" s="13" customFormat="1" ht="40" customHeight="1">
      <c r="A9" s="14" t="s">
        <v>19</v>
      </c>
      <c r="B9" s="15">
        <v>1854</v>
      </c>
      <c r="C9" s="16">
        <v>1454</v>
      </c>
      <c r="D9" s="46">
        <v>29.756648326455757</v>
      </c>
      <c r="E9" s="16">
        <v>400</v>
      </c>
      <c r="F9" s="46">
        <v>42.268541666666671</v>
      </c>
      <c r="G9" s="16">
        <v>1515</v>
      </c>
      <c r="H9" s="46">
        <v>28.661331133113311</v>
      </c>
      <c r="I9" s="16">
        <v>339</v>
      </c>
      <c r="J9" s="47">
        <v>39.990167158308751</v>
      </c>
      <c r="K9" s="42"/>
      <c r="L9" s="51">
        <f t="shared" ref="L9:L28" si="2">C9*D9</f>
        <v>43266.166666666672</v>
      </c>
      <c r="M9" s="51"/>
      <c r="N9" s="51">
        <f>E9*F9</f>
        <v>16907.416666666668</v>
      </c>
      <c r="O9" s="51"/>
      <c r="P9" s="13">
        <f>G9*H9</f>
        <v>43421.916666666664</v>
      </c>
      <c r="R9" s="13">
        <f>I9*J9</f>
        <v>13556.666666666666</v>
      </c>
    </row>
    <row r="10" spans="1:18" s="13" customFormat="1" ht="40" customHeight="1">
      <c r="A10" s="14" t="s">
        <v>20</v>
      </c>
      <c r="B10" s="15">
        <v>439</v>
      </c>
      <c r="C10" s="16">
        <v>355</v>
      </c>
      <c r="D10" s="46">
        <v>29.413615023474179</v>
      </c>
      <c r="E10" s="16">
        <v>84</v>
      </c>
      <c r="F10" s="46">
        <v>43.303571428571423</v>
      </c>
      <c r="G10" s="16">
        <v>358</v>
      </c>
      <c r="H10" s="46">
        <v>28.257448789571693</v>
      </c>
      <c r="I10" s="16">
        <v>81</v>
      </c>
      <c r="J10" s="47">
        <v>39.618312757201643</v>
      </c>
      <c r="K10" s="42"/>
      <c r="L10" s="51">
        <f t="shared" si="2"/>
        <v>10441.833333333334</v>
      </c>
      <c r="M10" s="51"/>
      <c r="N10" s="51">
        <f t="shared" ref="N10:R19" si="3">E10*F10</f>
        <v>3637.4999999999995</v>
      </c>
      <c r="O10" s="51"/>
      <c r="P10" s="13">
        <f t="shared" si="3"/>
        <v>10116.166666666666</v>
      </c>
      <c r="R10" s="13">
        <f t="shared" si="3"/>
        <v>3209.083333333333</v>
      </c>
    </row>
    <row r="11" spans="1:18" s="13" customFormat="1" ht="40" customHeight="1">
      <c r="A11" s="14" t="s">
        <v>21</v>
      </c>
      <c r="B11" s="15">
        <v>173</v>
      </c>
      <c r="C11" s="16">
        <v>143</v>
      </c>
      <c r="D11" s="46">
        <v>29.683566433566437</v>
      </c>
      <c r="E11" s="16">
        <v>30</v>
      </c>
      <c r="F11" s="46">
        <v>43.916666666666664</v>
      </c>
      <c r="G11" s="16">
        <v>137</v>
      </c>
      <c r="H11" s="46">
        <v>28.284063260340631</v>
      </c>
      <c r="I11" s="16">
        <v>36</v>
      </c>
      <c r="J11" s="47">
        <v>40.773148148148145</v>
      </c>
      <c r="K11" s="42"/>
      <c r="L11" s="51">
        <f t="shared" si="2"/>
        <v>4244.7500000000009</v>
      </c>
      <c r="M11" s="51"/>
      <c r="N11" s="51">
        <f t="shared" si="3"/>
        <v>1317.5</v>
      </c>
      <c r="O11" s="51"/>
      <c r="P11" s="13">
        <f t="shared" si="3"/>
        <v>3874.9166666666665</v>
      </c>
      <c r="R11" s="13">
        <f t="shared" si="3"/>
        <v>1467.8333333333333</v>
      </c>
    </row>
    <row r="12" spans="1:18" s="13" customFormat="1" ht="40" customHeight="1">
      <c r="A12" s="14" t="s">
        <v>22</v>
      </c>
      <c r="B12" s="15">
        <v>62</v>
      </c>
      <c r="C12" s="16">
        <v>46</v>
      </c>
      <c r="D12" s="46">
        <v>30.961956521739129</v>
      </c>
      <c r="E12" s="16">
        <v>16</v>
      </c>
      <c r="F12" s="46">
        <v>43.703125</v>
      </c>
      <c r="G12" s="16">
        <v>49</v>
      </c>
      <c r="H12" s="46">
        <v>29.204081632653061</v>
      </c>
      <c r="I12" s="16">
        <v>13</v>
      </c>
      <c r="J12" s="47">
        <v>37.525641025641029</v>
      </c>
      <c r="K12" s="42"/>
      <c r="L12" s="51">
        <f t="shared" si="2"/>
        <v>1424.25</v>
      </c>
      <c r="M12" s="51"/>
      <c r="N12" s="51">
        <f t="shared" si="3"/>
        <v>699.25</v>
      </c>
      <c r="O12" s="51"/>
      <c r="P12" s="13">
        <f t="shared" si="3"/>
        <v>1431</v>
      </c>
      <c r="R12" s="13">
        <f t="shared" si="3"/>
        <v>487.83333333333337</v>
      </c>
    </row>
    <row r="13" spans="1:18" s="13" customFormat="1" ht="40" customHeight="1">
      <c r="A13" s="14" t="s">
        <v>23</v>
      </c>
      <c r="B13" s="15">
        <v>426</v>
      </c>
      <c r="C13" s="16">
        <v>338</v>
      </c>
      <c r="D13" s="46">
        <v>29.135108481262325</v>
      </c>
      <c r="E13" s="16">
        <v>88</v>
      </c>
      <c r="F13" s="46">
        <v>41.907196969696969</v>
      </c>
      <c r="G13" s="16">
        <v>346</v>
      </c>
      <c r="H13" s="46">
        <v>27.604527938342969</v>
      </c>
      <c r="I13" s="16">
        <v>80</v>
      </c>
      <c r="J13" s="47">
        <v>40.588541666666664</v>
      </c>
      <c r="K13" s="42"/>
      <c r="L13" s="51">
        <f t="shared" si="2"/>
        <v>9847.6666666666661</v>
      </c>
      <c r="M13" s="51"/>
      <c r="N13" s="51">
        <f t="shared" si="3"/>
        <v>3687.833333333333</v>
      </c>
      <c r="O13" s="51"/>
      <c r="P13" s="13">
        <f t="shared" si="3"/>
        <v>9551.1666666666679</v>
      </c>
      <c r="R13" s="13">
        <f t="shared" si="3"/>
        <v>3247.083333333333</v>
      </c>
    </row>
    <row r="14" spans="1:18" s="13" customFormat="1" ht="40" customHeight="1">
      <c r="A14" s="14" t="s">
        <v>24</v>
      </c>
      <c r="B14" s="15">
        <v>334</v>
      </c>
      <c r="C14" s="16">
        <v>256</v>
      </c>
      <c r="D14" s="46">
        <v>29.401041666666668</v>
      </c>
      <c r="E14" s="16">
        <v>78</v>
      </c>
      <c r="F14" s="46">
        <v>42.411324786324791</v>
      </c>
      <c r="G14" s="16">
        <v>269</v>
      </c>
      <c r="H14" s="46">
        <v>28.364312267657994</v>
      </c>
      <c r="I14" s="16">
        <v>65</v>
      </c>
      <c r="J14" s="47">
        <v>40.691025641025639</v>
      </c>
      <c r="K14" s="42"/>
      <c r="L14" s="51">
        <f t="shared" si="2"/>
        <v>7526.666666666667</v>
      </c>
      <c r="M14" s="51"/>
      <c r="N14" s="51">
        <f t="shared" si="3"/>
        <v>3308.0833333333335</v>
      </c>
      <c r="O14" s="51"/>
      <c r="P14" s="13">
        <f t="shared" si="3"/>
        <v>7630</v>
      </c>
      <c r="R14" s="13">
        <f t="shared" si="3"/>
        <v>2644.9166666666665</v>
      </c>
    </row>
    <row r="15" spans="1:18" s="13" customFormat="1" ht="40" customHeight="1">
      <c r="A15" s="14" t="s">
        <v>25</v>
      </c>
      <c r="B15" s="15">
        <v>110</v>
      </c>
      <c r="C15" s="16">
        <v>80</v>
      </c>
      <c r="D15" s="46">
        <v>29.126041666666666</v>
      </c>
      <c r="E15" s="16">
        <v>30</v>
      </c>
      <c r="F15" s="46">
        <v>44.513888888888886</v>
      </c>
      <c r="G15" s="16">
        <v>83</v>
      </c>
      <c r="H15" s="46">
        <v>27.767068273092367</v>
      </c>
      <c r="I15" s="16">
        <v>27</v>
      </c>
      <c r="J15" s="47">
        <v>39.885802469135804</v>
      </c>
      <c r="K15" s="42"/>
      <c r="L15" s="51">
        <f t="shared" si="2"/>
        <v>2330.083333333333</v>
      </c>
      <c r="M15" s="51"/>
      <c r="N15" s="51">
        <f t="shared" si="3"/>
        <v>1335.4166666666665</v>
      </c>
      <c r="O15" s="51"/>
      <c r="P15" s="13">
        <f t="shared" si="3"/>
        <v>2304.6666666666665</v>
      </c>
      <c r="R15" s="13">
        <f t="shared" si="3"/>
        <v>1076.9166666666667</v>
      </c>
    </row>
    <row r="16" spans="1:18" s="13" customFormat="1" ht="40" customHeight="1">
      <c r="A16" s="14" t="s">
        <v>26</v>
      </c>
      <c r="B16" s="15">
        <v>76</v>
      </c>
      <c r="C16" s="16">
        <v>56</v>
      </c>
      <c r="D16" s="46">
        <v>30.764880952380953</v>
      </c>
      <c r="E16" s="16">
        <v>20</v>
      </c>
      <c r="F16" s="46">
        <v>43.716666666666669</v>
      </c>
      <c r="G16" s="16">
        <v>60</v>
      </c>
      <c r="H16" s="46">
        <v>28.966666666666669</v>
      </c>
      <c r="I16" s="16">
        <v>16</v>
      </c>
      <c r="J16" s="47">
        <v>45.697916666666664</v>
      </c>
      <c r="K16" s="42"/>
      <c r="L16" s="51">
        <f t="shared" si="2"/>
        <v>1722.8333333333333</v>
      </c>
      <c r="M16" s="51"/>
      <c r="N16" s="51">
        <f t="shared" si="3"/>
        <v>874.33333333333337</v>
      </c>
      <c r="O16" s="51"/>
      <c r="P16" s="13">
        <f t="shared" si="3"/>
        <v>1738</v>
      </c>
      <c r="R16" s="13">
        <f t="shared" si="3"/>
        <v>731.16666666666663</v>
      </c>
    </row>
    <row r="17" spans="1:18" s="13" customFormat="1" ht="40" customHeight="1">
      <c r="A17" s="14" t="s">
        <v>27</v>
      </c>
      <c r="B17" s="15">
        <v>220</v>
      </c>
      <c r="C17" s="16">
        <v>165</v>
      </c>
      <c r="D17" s="46">
        <v>30.118181818181821</v>
      </c>
      <c r="E17" s="16">
        <v>55</v>
      </c>
      <c r="F17" s="46">
        <v>42.601515151515152</v>
      </c>
      <c r="G17" s="16">
        <v>175</v>
      </c>
      <c r="H17" s="46">
        <v>28.726190476190478</v>
      </c>
      <c r="I17" s="16">
        <v>45</v>
      </c>
      <c r="J17" s="47">
        <v>38.796296296296298</v>
      </c>
      <c r="K17" s="42"/>
      <c r="L17" s="51">
        <f t="shared" si="2"/>
        <v>4969.5</v>
      </c>
      <c r="M17" s="51"/>
      <c r="N17" s="51">
        <f t="shared" si="3"/>
        <v>2343.0833333333335</v>
      </c>
      <c r="O17" s="51"/>
      <c r="P17" s="13">
        <f t="shared" si="3"/>
        <v>5027.0833333333339</v>
      </c>
      <c r="R17" s="13">
        <f t="shared" si="3"/>
        <v>1745.8333333333335</v>
      </c>
    </row>
    <row r="18" spans="1:18" s="13" customFormat="1" ht="40" customHeight="1">
      <c r="A18" s="14" t="s">
        <v>28</v>
      </c>
      <c r="B18" s="15">
        <v>90</v>
      </c>
      <c r="C18" s="16">
        <v>63</v>
      </c>
      <c r="D18" s="46">
        <v>30.714285714285712</v>
      </c>
      <c r="E18" s="16">
        <v>27</v>
      </c>
      <c r="F18" s="46">
        <v>41.820987654320987</v>
      </c>
      <c r="G18" s="16">
        <v>66</v>
      </c>
      <c r="H18" s="46">
        <v>28.869949494949495</v>
      </c>
      <c r="I18" s="16">
        <v>24</v>
      </c>
      <c r="J18" s="47">
        <v>42.295138888888893</v>
      </c>
      <c r="K18" s="42"/>
      <c r="L18" s="51">
        <f t="shared" si="2"/>
        <v>1934.9999999999998</v>
      </c>
      <c r="M18" s="51"/>
      <c r="N18" s="51">
        <f t="shared" si="3"/>
        <v>1129.1666666666667</v>
      </c>
      <c r="O18" s="51"/>
      <c r="P18" s="13">
        <f t="shared" si="3"/>
        <v>1905.4166666666667</v>
      </c>
      <c r="R18" s="13">
        <f t="shared" si="3"/>
        <v>1015.0833333333335</v>
      </c>
    </row>
    <row r="19" spans="1:18" s="13" customFormat="1" ht="40" customHeight="1">
      <c r="A19" s="14" t="s">
        <v>29</v>
      </c>
      <c r="B19" s="15">
        <v>88</v>
      </c>
      <c r="C19" s="16">
        <v>63</v>
      </c>
      <c r="D19" s="46">
        <v>29.44047619047619</v>
      </c>
      <c r="E19" s="16">
        <v>25</v>
      </c>
      <c r="F19" s="46">
        <v>41.063333333333333</v>
      </c>
      <c r="G19" s="16">
        <v>70</v>
      </c>
      <c r="H19" s="46">
        <v>28.448809523809526</v>
      </c>
      <c r="I19" s="16">
        <v>18</v>
      </c>
      <c r="J19" s="47">
        <v>39.601851851851855</v>
      </c>
      <c r="K19" s="42"/>
      <c r="L19" s="51">
        <f t="shared" si="2"/>
        <v>1854.75</v>
      </c>
      <c r="M19" s="51"/>
      <c r="N19" s="51">
        <f t="shared" si="3"/>
        <v>1026.5833333333333</v>
      </c>
      <c r="O19" s="51"/>
      <c r="P19" s="13">
        <f t="shared" si="3"/>
        <v>1991.4166666666667</v>
      </c>
      <c r="R19" s="13">
        <f t="shared" si="3"/>
        <v>712.83333333333337</v>
      </c>
    </row>
    <row r="20" spans="1:18" s="13" customFormat="1" ht="40" customHeight="1">
      <c r="A20" s="5" t="s">
        <v>30</v>
      </c>
      <c r="B20" s="22">
        <v>15</v>
      </c>
      <c r="C20" s="23">
        <v>11</v>
      </c>
      <c r="D20" s="52">
        <v>29.757575757575754</v>
      </c>
      <c r="E20" s="23">
        <v>4</v>
      </c>
      <c r="F20" s="52">
        <v>38.6875</v>
      </c>
      <c r="G20" s="23">
        <v>11</v>
      </c>
      <c r="H20" s="52">
        <v>28.053030303030301</v>
      </c>
      <c r="I20" s="23">
        <v>4</v>
      </c>
      <c r="J20" s="53">
        <v>39.270833333333336</v>
      </c>
      <c r="K20" s="42"/>
      <c r="L20" s="51">
        <f t="shared" si="2"/>
        <v>327.33333333333331</v>
      </c>
      <c r="M20" s="51"/>
      <c r="N20" s="51">
        <f>E20*F20</f>
        <v>154.75</v>
      </c>
      <c r="O20" s="51"/>
      <c r="P20" s="13">
        <f>G20*H20</f>
        <v>308.58333333333331</v>
      </c>
      <c r="R20" s="13">
        <f>I20*J20</f>
        <v>157.08333333333334</v>
      </c>
    </row>
    <row r="21" spans="1:18" s="13" customFormat="1" ht="40" customHeight="1">
      <c r="A21" s="6" t="s">
        <v>31</v>
      </c>
      <c r="B21" s="22">
        <v>21</v>
      </c>
      <c r="C21" s="23">
        <v>17</v>
      </c>
      <c r="D21" s="52">
        <v>32.573529411764703</v>
      </c>
      <c r="E21" s="23">
        <v>4</v>
      </c>
      <c r="F21" s="52">
        <v>45.666666666666664</v>
      </c>
      <c r="G21" s="23">
        <v>16</v>
      </c>
      <c r="H21" s="52">
        <v>32.791666666666664</v>
      </c>
      <c r="I21" s="23">
        <v>5</v>
      </c>
      <c r="J21" s="53">
        <v>42.15</v>
      </c>
      <c r="K21" s="42"/>
      <c r="L21" s="51">
        <f t="shared" si="2"/>
        <v>553.75</v>
      </c>
      <c r="M21" s="51"/>
      <c r="N21" s="51">
        <f t="shared" ref="N21:R28" si="4">E21*F21</f>
        <v>182.66666666666666</v>
      </c>
      <c r="O21" s="51"/>
      <c r="P21" s="13">
        <f t="shared" si="4"/>
        <v>524.66666666666663</v>
      </c>
      <c r="R21" s="13">
        <f t="shared" si="4"/>
        <v>210.75</v>
      </c>
    </row>
    <row r="22" spans="1:18" s="13" customFormat="1" ht="40" customHeight="1">
      <c r="A22" s="25" t="s">
        <v>32</v>
      </c>
      <c r="B22" s="15">
        <v>79</v>
      </c>
      <c r="C22" s="16">
        <v>69</v>
      </c>
      <c r="D22" s="46">
        <v>29.253623188405797</v>
      </c>
      <c r="E22" s="16">
        <v>10</v>
      </c>
      <c r="F22" s="46">
        <v>42.541666666666664</v>
      </c>
      <c r="G22" s="16">
        <v>68</v>
      </c>
      <c r="H22" s="46">
        <v>28.408088235294116</v>
      </c>
      <c r="I22" s="16">
        <v>11</v>
      </c>
      <c r="J22" s="47">
        <v>37.840909090909086</v>
      </c>
      <c r="K22" s="42"/>
      <c r="L22" s="51">
        <f t="shared" si="2"/>
        <v>2018.5</v>
      </c>
      <c r="M22" s="51"/>
      <c r="N22" s="51">
        <f t="shared" si="4"/>
        <v>425.41666666666663</v>
      </c>
      <c r="O22" s="51"/>
      <c r="P22" s="13">
        <f t="shared" si="4"/>
        <v>1931.75</v>
      </c>
      <c r="R22" s="13">
        <f t="shared" si="4"/>
        <v>416.24999999999994</v>
      </c>
    </row>
    <row r="23" spans="1:18" s="13" customFormat="1" ht="40" customHeight="1">
      <c r="A23" s="25" t="s">
        <v>33</v>
      </c>
      <c r="B23" s="15">
        <v>55</v>
      </c>
      <c r="C23" s="16">
        <v>39</v>
      </c>
      <c r="D23" s="46">
        <v>31.681623931623932</v>
      </c>
      <c r="E23" s="16">
        <v>16</v>
      </c>
      <c r="F23" s="46">
        <v>43.03125</v>
      </c>
      <c r="G23" s="16">
        <v>44</v>
      </c>
      <c r="H23" s="46">
        <v>31.026515151515152</v>
      </c>
      <c r="I23" s="16">
        <v>11</v>
      </c>
      <c r="J23" s="47">
        <v>40.356060606060602</v>
      </c>
      <c r="K23" s="42"/>
      <c r="L23" s="51">
        <f t="shared" si="2"/>
        <v>1235.5833333333333</v>
      </c>
      <c r="M23" s="51"/>
      <c r="N23" s="51">
        <f t="shared" si="4"/>
        <v>688.5</v>
      </c>
      <c r="O23" s="51"/>
      <c r="P23" s="13">
        <f t="shared" si="4"/>
        <v>1365.1666666666667</v>
      </c>
      <c r="R23" s="13">
        <f t="shared" si="4"/>
        <v>443.91666666666663</v>
      </c>
    </row>
    <row r="24" spans="1:18" s="13" customFormat="1" ht="40" customHeight="1">
      <c r="A24" s="6" t="s">
        <v>34</v>
      </c>
      <c r="B24" s="22">
        <v>25</v>
      </c>
      <c r="C24" s="23">
        <v>18</v>
      </c>
      <c r="D24" s="52">
        <v>31.37037037037037</v>
      </c>
      <c r="E24" s="23">
        <v>7</v>
      </c>
      <c r="F24" s="52">
        <v>55.666666666666664</v>
      </c>
      <c r="G24" s="23">
        <v>18</v>
      </c>
      <c r="H24" s="52">
        <v>31.898148148148149</v>
      </c>
      <c r="I24" s="23">
        <v>7</v>
      </c>
      <c r="J24" s="53">
        <v>55.809523809523803</v>
      </c>
      <c r="K24" s="42"/>
      <c r="L24" s="51">
        <f t="shared" si="2"/>
        <v>564.66666666666663</v>
      </c>
      <c r="M24" s="51"/>
      <c r="N24" s="51">
        <f t="shared" si="4"/>
        <v>389.66666666666663</v>
      </c>
      <c r="O24" s="51"/>
      <c r="P24" s="13">
        <f t="shared" si="4"/>
        <v>574.16666666666663</v>
      </c>
      <c r="R24" s="13">
        <f t="shared" si="4"/>
        <v>390.66666666666663</v>
      </c>
    </row>
    <row r="25" spans="1:18" s="13" customFormat="1" ht="40" customHeight="1">
      <c r="A25" s="6" t="s">
        <v>35</v>
      </c>
      <c r="B25" s="22">
        <v>15</v>
      </c>
      <c r="C25" s="23">
        <v>12</v>
      </c>
      <c r="D25" s="52">
        <v>28.770833333333332</v>
      </c>
      <c r="E25" s="23">
        <v>3</v>
      </c>
      <c r="F25" s="54">
        <v>48.7</v>
      </c>
      <c r="G25" s="23">
        <v>12</v>
      </c>
      <c r="H25" s="52">
        <v>28.854166666666668</v>
      </c>
      <c r="I25" s="23">
        <v>3</v>
      </c>
      <c r="J25" s="53">
        <v>38.222222222222221</v>
      </c>
      <c r="K25" s="42"/>
      <c r="L25" s="51">
        <f t="shared" si="2"/>
        <v>345.25</v>
      </c>
      <c r="M25" s="51"/>
      <c r="N25" s="51">
        <f t="shared" si="4"/>
        <v>146.10000000000002</v>
      </c>
      <c r="O25" s="51"/>
      <c r="P25" s="13">
        <f t="shared" si="4"/>
        <v>346.25</v>
      </c>
      <c r="R25" s="13">
        <f t="shared" si="4"/>
        <v>114.66666666666666</v>
      </c>
    </row>
    <row r="26" spans="1:18" s="13" customFormat="1" ht="40" customHeight="1">
      <c r="A26" s="25" t="s">
        <v>36</v>
      </c>
      <c r="B26" s="15">
        <v>6</v>
      </c>
      <c r="C26" s="16">
        <v>4</v>
      </c>
      <c r="D26" s="46">
        <v>32.479166666666664</v>
      </c>
      <c r="E26" s="16">
        <v>2</v>
      </c>
      <c r="F26" s="55">
        <v>55.9</v>
      </c>
      <c r="G26" s="16">
        <v>3</v>
      </c>
      <c r="H26" s="46">
        <v>29.611111111111111</v>
      </c>
      <c r="I26" s="16">
        <v>3</v>
      </c>
      <c r="J26" s="56">
        <v>48.8</v>
      </c>
      <c r="K26" s="42"/>
      <c r="L26" s="51">
        <f t="shared" si="2"/>
        <v>129.91666666666666</v>
      </c>
      <c r="M26" s="51"/>
      <c r="N26" s="51">
        <f>E26*F26</f>
        <v>111.8</v>
      </c>
      <c r="O26" s="51"/>
      <c r="P26" s="13">
        <f t="shared" si="4"/>
        <v>88.833333333333329</v>
      </c>
      <c r="R26" s="13">
        <f t="shared" si="4"/>
        <v>146.39999999999998</v>
      </c>
    </row>
    <row r="27" spans="1:18" s="13" customFormat="1" ht="40" customHeight="1">
      <c r="A27" s="25" t="s">
        <v>37</v>
      </c>
      <c r="B27" s="15">
        <v>18</v>
      </c>
      <c r="C27" s="16">
        <v>17</v>
      </c>
      <c r="D27" s="46">
        <v>30.132352941176467</v>
      </c>
      <c r="E27" s="16">
        <v>1</v>
      </c>
      <c r="F27" s="46">
        <v>61.75</v>
      </c>
      <c r="G27" s="16">
        <v>16</v>
      </c>
      <c r="H27" s="46">
        <v>27.848958333333332</v>
      </c>
      <c r="I27" s="16">
        <v>2</v>
      </c>
      <c r="J27" s="57">
        <v>42</v>
      </c>
      <c r="K27" s="42"/>
      <c r="L27" s="51">
        <f t="shared" si="2"/>
        <v>512.25</v>
      </c>
      <c r="M27" s="51"/>
      <c r="N27" s="51">
        <f t="shared" si="4"/>
        <v>61.75</v>
      </c>
      <c r="O27" s="51"/>
      <c r="P27" s="13">
        <f t="shared" si="4"/>
        <v>445.58333333333331</v>
      </c>
      <c r="R27" s="13">
        <f t="shared" si="4"/>
        <v>84</v>
      </c>
    </row>
    <row r="28" spans="1:18" s="13" customFormat="1" ht="40" customHeight="1" thickBot="1">
      <c r="A28" s="26" t="s">
        <v>38</v>
      </c>
      <c r="B28" s="27">
        <v>52</v>
      </c>
      <c r="C28" s="28">
        <v>32</v>
      </c>
      <c r="D28" s="58">
        <v>29.234375</v>
      </c>
      <c r="E28" s="28">
        <v>20</v>
      </c>
      <c r="F28" s="58">
        <v>46.370833333333337</v>
      </c>
      <c r="G28" s="28">
        <v>32</v>
      </c>
      <c r="H28" s="58">
        <v>28.434895833333332</v>
      </c>
      <c r="I28" s="28">
        <v>20</v>
      </c>
      <c r="J28" s="59">
        <v>41.35</v>
      </c>
      <c r="K28" s="42"/>
      <c r="L28" s="51">
        <f t="shared" si="2"/>
        <v>935.5</v>
      </c>
      <c r="M28" s="51"/>
      <c r="N28" s="51">
        <f t="shared" si="4"/>
        <v>927.41666666666674</v>
      </c>
      <c r="O28" s="51"/>
      <c r="P28" s="13">
        <f t="shared" si="4"/>
        <v>909.91666666666663</v>
      </c>
      <c r="R28" s="13">
        <f t="shared" si="4"/>
        <v>827</v>
      </c>
    </row>
    <row r="29" spans="1:18" s="13" customFormat="1" ht="40" customHeight="1" thickTop="1">
      <c r="A29" s="25" t="s">
        <v>39</v>
      </c>
      <c r="B29" s="15">
        <f t="shared" ref="B29:I29" si="5">B17</f>
        <v>220</v>
      </c>
      <c r="C29" s="16">
        <f t="shared" si="5"/>
        <v>165</v>
      </c>
      <c r="D29" s="46">
        <v>30.118181818181821</v>
      </c>
      <c r="E29" s="16">
        <f t="shared" si="5"/>
        <v>55</v>
      </c>
      <c r="F29" s="46">
        <v>42.601515151515152</v>
      </c>
      <c r="G29" s="16">
        <f t="shared" si="5"/>
        <v>175</v>
      </c>
      <c r="H29" s="46">
        <v>28.726190476190478</v>
      </c>
      <c r="I29" s="16">
        <f t="shared" si="5"/>
        <v>45</v>
      </c>
      <c r="J29" s="47">
        <v>38.796296296296298</v>
      </c>
      <c r="K29" s="42"/>
      <c r="L29" s="51"/>
      <c r="M29" s="51"/>
      <c r="N29" s="51"/>
      <c r="O29" s="51"/>
    </row>
    <row r="30" spans="1:18" s="13" customFormat="1" ht="40" customHeight="1">
      <c r="A30" s="25" t="s">
        <v>40</v>
      </c>
      <c r="B30" s="15">
        <f t="shared" ref="B30:I30" si="6">B13+B14</f>
        <v>760</v>
      </c>
      <c r="C30" s="16">
        <f t="shared" si="6"/>
        <v>594</v>
      </c>
      <c r="D30" s="46">
        <v>29.249719416386085</v>
      </c>
      <c r="E30" s="16">
        <f t="shared" si="6"/>
        <v>166</v>
      </c>
      <c r="F30" s="46">
        <v>42.144076305220885</v>
      </c>
      <c r="G30" s="16">
        <f t="shared" si="6"/>
        <v>615</v>
      </c>
      <c r="H30" s="46">
        <v>27.936856368563685</v>
      </c>
      <c r="I30" s="16">
        <f t="shared" si="6"/>
        <v>145</v>
      </c>
      <c r="J30" s="47">
        <v>40.634482758620692</v>
      </c>
      <c r="K30" s="42"/>
      <c r="L30" s="51"/>
      <c r="M30" s="51"/>
      <c r="N30" s="51"/>
      <c r="O30" s="51"/>
    </row>
    <row r="31" spans="1:18" s="13" customFormat="1" ht="40" customHeight="1">
      <c r="A31" s="25" t="s">
        <v>41</v>
      </c>
      <c r="B31" s="15">
        <f t="shared" ref="B31:I31" si="7">B10+B20</f>
        <v>454</v>
      </c>
      <c r="C31" s="16">
        <f t="shared" si="7"/>
        <v>366</v>
      </c>
      <c r="D31" s="46">
        <v>29.423952641165755</v>
      </c>
      <c r="E31" s="16">
        <f t="shared" si="7"/>
        <v>88</v>
      </c>
      <c r="F31" s="46">
        <v>43.09375</v>
      </c>
      <c r="G31" s="16">
        <f t="shared" si="7"/>
        <v>369</v>
      </c>
      <c r="H31" s="46">
        <v>28.251355013550135</v>
      </c>
      <c r="I31" s="16">
        <f t="shared" si="7"/>
        <v>85</v>
      </c>
      <c r="J31" s="47">
        <v>39.601960784313725</v>
      </c>
      <c r="K31" s="42"/>
      <c r="L31" s="51"/>
      <c r="M31" s="51"/>
      <c r="N31" s="51"/>
      <c r="O31" s="51"/>
    </row>
    <row r="32" spans="1:18" s="13" customFormat="1" ht="40" customHeight="1">
      <c r="A32" s="25" t="s">
        <v>42</v>
      </c>
      <c r="B32" s="15">
        <f t="shared" ref="B32:I32" si="8">B9+B16+B19+B21+B22+B23</f>
        <v>2173</v>
      </c>
      <c r="C32" s="16">
        <f t="shared" si="8"/>
        <v>1698</v>
      </c>
      <c r="D32" s="46">
        <v>29.830143305850019</v>
      </c>
      <c r="E32" s="16">
        <f t="shared" si="8"/>
        <v>475</v>
      </c>
      <c r="F32" s="46">
        <v>42.326140350877189</v>
      </c>
      <c r="G32" s="16">
        <f t="shared" si="8"/>
        <v>1773</v>
      </c>
      <c r="H32" s="46">
        <v>28.749529986839633</v>
      </c>
      <c r="I32" s="16">
        <f t="shared" si="8"/>
        <v>400</v>
      </c>
      <c r="J32" s="47">
        <v>40.178958333333334</v>
      </c>
      <c r="K32" s="42"/>
      <c r="L32" s="51"/>
      <c r="M32" s="51"/>
      <c r="N32" s="51"/>
      <c r="O32" s="51"/>
    </row>
    <row r="33" spans="1:15" s="13" customFormat="1" ht="40" customHeight="1">
      <c r="A33" s="14" t="s">
        <v>43</v>
      </c>
      <c r="B33" s="15">
        <f t="shared" ref="B33:I33" si="9">B12+B15+B18+B24+B25</f>
        <v>302</v>
      </c>
      <c r="C33" s="16">
        <f t="shared" si="9"/>
        <v>219</v>
      </c>
      <c r="D33" s="46">
        <v>30.133561643835616</v>
      </c>
      <c r="E33" s="16">
        <f t="shared" si="9"/>
        <v>83</v>
      </c>
      <c r="F33" s="46">
        <v>44.574297188755018</v>
      </c>
      <c r="G33" s="16">
        <f t="shared" si="9"/>
        <v>228</v>
      </c>
      <c r="H33" s="46">
        <v>28.778508771929825</v>
      </c>
      <c r="I33" s="16">
        <f t="shared" si="9"/>
        <v>74</v>
      </c>
      <c r="J33" s="47">
        <v>41.691441441441441</v>
      </c>
      <c r="K33" s="42"/>
      <c r="L33" s="51"/>
      <c r="M33" s="51"/>
      <c r="N33" s="51"/>
      <c r="O33" s="51"/>
    </row>
    <row r="34" spans="1:15" s="13" customFormat="1" ht="40" customHeight="1">
      <c r="A34" s="30" t="s">
        <v>44</v>
      </c>
      <c r="B34" s="19">
        <f t="shared" ref="B34:I34" si="10">B11+B26+B27+B28</f>
        <v>249</v>
      </c>
      <c r="C34" s="20">
        <f t="shared" si="10"/>
        <v>196</v>
      </c>
      <c r="D34" s="49">
        <v>29.706207482993197</v>
      </c>
      <c r="E34" s="20">
        <f t="shared" si="10"/>
        <v>53</v>
      </c>
      <c r="F34" s="49">
        <v>45.632075471698109</v>
      </c>
      <c r="G34" s="20">
        <f t="shared" si="10"/>
        <v>188</v>
      </c>
      <c r="H34" s="49">
        <v>28.293882978723403</v>
      </c>
      <c r="I34" s="20">
        <f t="shared" si="10"/>
        <v>61</v>
      </c>
      <c r="J34" s="50">
        <v>41.397540983606554</v>
      </c>
      <c r="K34" s="42"/>
      <c r="L34" s="51"/>
      <c r="M34" s="51"/>
      <c r="N34" s="51"/>
      <c r="O34" s="51"/>
    </row>
    <row r="35" spans="1:15">
      <c r="A35" s="1" t="s">
        <v>57</v>
      </c>
    </row>
    <row r="36" spans="1:15">
      <c r="A36" s="1" t="s">
        <v>58</v>
      </c>
      <c r="C36" s="60"/>
    </row>
    <row r="37" spans="1:15">
      <c r="C37" s="60"/>
    </row>
    <row r="38" spans="1:15">
      <c r="C38" s="60"/>
    </row>
    <row r="39" spans="1:15">
      <c r="C39" s="60"/>
    </row>
    <row r="40" spans="1:15">
      <c r="C40" s="60"/>
    </row>
    <row r="41" spans="1:15">
      <c r="C41" s="60"/>
    </row>
  </sheetData>
  <mergeCells count="7">
    <mergeCell ref="L4:O4"/>
    <mergeCell ref="A4:A5"/>
    <mergeCell ref="B4:B5"/>
    <mergeCell ref="C4:D4"/>
    <mergeCell ref="E4:F4"/>
    <mergeCell ref="G4:H4"/>
    <mergeCell ref="I4:J4"/>
  </mergeCells>
  <phoneticPr fontId="2"/>
  <pageMargins left="0.94" right="0.39" top="0.59055118110236227" bottom="0.59055118110236227" header="0" footer="0"/>
  <pageSetup paperSize="9" scale="64" fitToWidth="0" orientation="portrait" blackAndWhite="1" horizontalDpi="400"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767E7-18D5-4EE7-B9DC-83D6F08760A7}">
  <sheetPr>
    <tabColor theme="3" tint="0.749992370372631"/>
    <pageSetUpPr fitToPage="1"/>
  </sheetPr>
  <dimension ref="A1:N35"/>
  <sheetViews>
    <sheetView view="pageBreakPreview" topLeftCell="A4" zoomScale="75" zoomScaleNormal="75" zoomScaleSheetLayoutView="75" workbookViewId="0">
      <selection activeCell="A4" sqref="A4"/>
    </sheetView>
  </sheetViews>
  <sheetFormatPr defaultColWidth="8.08984375" defaultRowHeight="14.5"/>
  <cols>
    <col min="1" max="1" width="13.7265625" style="1" customWidth="1"/>
    <col min="2" max="2" width="9.6328125" style="1" customWidth="1"/>
    <col min="3" max="14" width="8.7265625" style="1" customWidth="1"/>
    <col min="15" max="16384" width="8.08984375" style="1"/>
  </cols>
  <sheetData>
    <row r="1" spans="1:14" hidden="1"/>
    <row r="2" spans="1:14" hidden="1"/>
    <row r="3" spans="1:14" hidden="1"/>
    <row r="4" spans="1:14" ht="21.5">
      <c r="A4" s="2" t="s">
        <v>59</v>
      </c>
      <c r="B4" s="3"/>
      <c r="C4" s="3"/>
      <c r="D4" s="3"/>
      <c r="E4" s="3"/>
      <c r="F4" s="3"/>
      <c r="G4" s="3"/>
      <c r="H4" s="3"/>
      <c r="I4" s="3"/>
      <c r="L4" s="4"/>
      <c r="M4" s="4"/>
      <c r="N4" s="4" t="s">
        <v>1</v>
      </c>
    </row>
    <row r="5" spans="1:14" s="8" customFormat="1" ht="40" customHeight="1">
      <c r="A5" s="61" t="s">
        <v>2</v>
      </c>
      <c r="B5" s="6" t="s">
        <v>3</v>
      </c>
      <c r="C5" s="6" t="s">
        <v>4</v>
      </c>
      <c r="D5" s="6" t="s">
        <v>5</v>
      </c>
      <c r="E5" s="6" t="s">
        <v>6</v>
      </c>
      <c r="F5" s="6" t="s">
        <v>7</v>
      </c>
      <c r="G5" s="6" t="s">
        <v>8</v>
      </c>
      <c r="H5" s="6" t="s">
        <v>9</v>
      </c>
      <c r="I5" s="6" t="s">
        <v>10</v>
      </c>
      <c r="J5" s="6" t="s">
        <v>11</v>
      </c>
      <c r="K5" s="6" t="s">
        <v>12</v>
      </c>
      <c r="L5" s="6" t="s">
        <v>13</v>
      </c>
      <c r="M5" s="6" t="s">
        <v>14</v>
      </c>
      <c r="N5" s="6" t="s">
        <v>15</v>
      </c>
    </row>
    <row r="6" spans="1:14" s="13" customFormat="1" ht="40" customHeight="1">
      <c r="A6" s="9" t="s">
        <v>16</v>
      </c>
      <c r="B6" s="10">
        <v>1953</v>
      </c>
      <c r="C6" s="11">
        <v>154</v>
      </c>
      <c r="D6" s="11">
        <v>161</v>
      </c>
      <c r="E6" s="11">
        <v>241</v>
      </c>
      <c r="F6" s="11">
        <v>154</v>
      </c>
      <c r="G6" s="11">
        <v>156</v>
      </c>
      <c r="H6" s="11">
        <v>122</v>
      </c>
      <c r="I6" s="11">
        <v>142</v>
      </c>
      <c r="J6" s="11">
        <v>156</v>
      </c>
      <c r="K6" s="11">
        <v>158</v>
      </c>
      <c r="L6" s="11">
        <v>165</v>
      </c>
      <c r="M6" s="11">
        <v>168</v>
      </c>
      <c r="N6" s="12">
        <v>176</v>
      </c>
    </row>
    <row r="7" spans="1:14" s="13" customFormat="1" ht="40" customHeight="1">
      <c r="A7" s="14" t="s">
        <v>17</v>
      </c>
      <c r="B7" s="15">
        <f t="shared" ref="B7:N7" si="0">SUM(B9:B19)</f>
        <v>1801</v>
      </c>
      <c r="C7" s="16">
        <f t="shared" si="0"/>
        <v>140</v>
      </c>
      <c r="D7" s="16">
        <f t="shared" si="0"/>
        <v>154</v>
      </c>
      <c r="E7" s="16">
        <f t="shared" si="0"/>
        <v>222</v>
      </c>
      <c r="F7" s="16">
        <f t="shared" si="0"/>
        <v>137</v>
      </c>
      <c r="G7" s="16">
        <f t="shared" si="0"/>
        <v>144</v>
      </c>
      <c r="H7" s="16">
        <f t="shared" si="0"/>
        <v>112</v>
      </c>
      <c r="I7" s="16">
        <f t="shared" si="0"/>
        <v>132</v>
      </c>
      <c r="J7" s="16">
        <f t="shared" si="0"/>
        <v>138</v>
      </c>
      <c r="K7" s="16">
        <f t="shared" si="0"/>
        <v>144</v>
      </c>
      <c r="L7" s="16">
        <f t="shared" si="0"/>
        <v>155</v>
      </c>
      <c r="M7" s="16">
        <f t="shared" si="0"/>
        <v>153</v>
      </c>
      <c r="N7" s="17">
        <f t="shared" si="0"/>
        <v>170</v>
      </c>
    </row>
    <row r="8" spans="1:14" s="13" customFormat="1" ht="40" customHeight="1">
      <c r="A8" s="18" t="s">
        <v>18</v>
      </c>
      <c r="B8" s="19">
        <f t="shared" ref="B8:N8" si="1">SUM(B20:B28)</f>
        <v>152</v>
      </c>
      <c r="C8" s="20">
        <f t="shared" si="1"/>
        <v>13</v>
      </c>
      <c r="D8" s="20">
        <f t="shared" si="1"/>
        <v>7</v>
      </c>
      <c r="E8" s="20">
        <f t="shared" si="1"/>
        <v>19</v>
      </c>
      <c r="F8" s="20">
        <f t="shared" si="1"/>
        <v>15</v>
      </c>
      <c r="G8" s="20">
        <f t="shared" si="1"/>
        <v>13</v>
      </c>
      <c r="H8" s="20">
        <f t="shared" si="1"/>
        <v>9</v>
      </c>
      <c r="I8" s="20">
        <f t="shared" si="1"/>
        <v>12</v>
      </c>
      <c r="J8" s="20">
        <f t="shared" si="1"/>
        <v>18</v>
      </c>
      <c r="K8" s="20">
        <f t="shared" si="1"/>
        <v>10</v>
      </c>
      <c r="L8" s="20">
        <f t="shared" si="1"/>
        <v>14</v>
      </c>
      <c r="M8" s="20">
        <f t="shared" si="1"/>
        <v>13</v>
      </c>
      <c r="N8" s="21">
        <f t="shared" si="1"/>
        <v>9</v>
      </c>
    </row>
    <row r="9" spans="1:14" s="13" customFormat="1" ht="40" customHeight="1">
      <c r="A9" s="14" t="s">
        <v>19</v>
      </c>
      <c r="B9" s="15">
        <v>801</v>
      </c>
      <c r="C9" s="16">
        <v>68</v>
      </c>
      <c r="D9" s="16">
        <v>68</v>
      </c>
      <c r="E9" s="16">
        <v>100</v>
      </c>
      <c r="F9" s="16">
        <v>65</v>
      </c>
      <c r="G9" s="16">
        <v>59</v>
      </c>
      <c r="H9" s="16">
        <v>50</v>
      </c>
      <c r="I9" s="16">
        <v>55</v>
      </c>
      <c r="J9" s="16">
        <v>67</v>
      </c>
      <c r="K9" s="16">
        <v>63</v>
      </c>
      <c r="L9" s="16">
        <v>64</v>
      </c>
      <c r="M9" s="16">
        <v>64</v>
      </c>
      <c r="N9" s="17">
        <v>78</v>
      </c>
    </row>
    <row r="10" spans="1:14" s="13" customFormat="1" ht="40" customHeight="1">
      <c r="A10" s="14" t="s">
        <v>20</v>
      </c>
      <c r="B10" s="15">
        <v>207</v>
      </c>
      <c r="C10" s="16">
        <v>17</v>
      </c>
      <c r="D10" s="16">
        <v>16</v>
      </c>
      <c r="E10" s="16">
        <v>34</v>
      </c>
      <c r="F10" s="16">
        <v>14</v>
      </c>
      <c r="G10" s="16">
        <v>15</v>
      </c>
      <c r="H10" s="16">
        <v>10</v>
      </c>
      <c r="I10" s="16">
        <v>16</v>
      </c>
      <c r="J10" s="16">
        <v>14</v>
      </c>
      <c r="K10" s="16">
        <v>23</v>
      </c>
      <c r="L10" s="16">
        <v>14</v>
      </c>
      <c r="M10" s="16">
        <v>15</v>
      </c>
      <c r="N10" s="17">
        <v>19</v>
      </c>
    </row>
    <row r="11" spans="1:14" s="13" customFormat="1" ht="40" customHeight="1">
      <c r="A11" s="14" t="s">
        <v>21</v>
      </c>
      <c r="B11" s="15">
        <v>104</v>
      </c>
      <c r="C11" s="16">
        <v>7</v>
      </c>
      <c r="D11" s="16">
        <v>13</v>
      </c>
      <c r="E11" s="16">
        <v>12</v>
      </c>
      <c r="F11" s="16">
        <v>9</v>
      </c>
      <c r="G11" s="16">
        <v>9</v>
      </c>
      <c r="H11" s="16">
        <v>4</v>
      </c>
      <c r="I11" s="16">
        <v>5</v>
      </c>
      <c r="J11" s="16">
        <v>7</v>
      </c>
      <c r="K11" s="16">
        <v>11</v>
      </c>
      <c r="L11" s="16">
        <v>12</v>
      </c>
      <c r="M11" s="16">
        <v>8</v>
      </c>
      <c r="N11" s="17">
        <v>7</v>
      </c>
    </row>
    <row r="12" spans="1:14" s="13" customFormat="1" ht="40" customHeight="1">
      <c r="A12" s="14" t="s">
        <v>22</v>
      </c>
      <c r="B12" s="15">
        <v>33</v>
      </c>
      <c r="C12" s="16">
        <v>3</v>
      </c>
      <c r="D12" s="16">
        <v>3</v>
      </c>
      <c r="E12" s="16">
        <v>2</v>
      </c>
      <c r="F12" s="16">
        <v>4</v>
      </c>
      <c r="G12" s="16">
        <v>2</v>
      </c>
      <c r="H12" s="16">
        <v>1</v>
      </c>
      <c r="I12" s="16">
        <v>3</v>
      </c>
      <c r="J12" s="16">
        <v>2</v>
      </c>
      <c r="K12" s="16">
        <v>0</v>
      </c>
      <c r="L12" s="16">
        <v>5</v>
      </c>
      <c r="M12" s="16">
        <v>5</v>
      </c>
      <c r="N12" s="17">
        <v>3</v>
      </c>
    </row>
    <row r="13" spans="1:14" s="13" customFormat="1" ht="40" customHeight="1">
      <c r="A13" s="14" t="s">
        <v>23</v>
      </c>
      <c r="B13" s="15">
        <v>191</v>
      </c>
      <c r="C13" s="16">
        <v>14</v>
      </c>
      <c r="D13" s="16">
        <v>16</v>
      </c>
      <c r="E13" s="16">
        <v>17</v>
      </c>
      <c r="F13" s="16">
        <v>15</v>
      </c>
      <c r="G13" s="16">
        <v>17</v>
      </c>
      <c r="H13" s="16">
        <v>16</v>
      </c>
      <c r="I13" s="16">
        <v>13</v>
      </c>
      <c r="J13" s="16">
        <v>16</v>
      </c>
      <c r="K13" s="16">
        <v>14</v>
      </c>
      <c r="L13" s="16">
        <v>21</v>
      </c>
      <c r="M13" s="16">
        <v>14</v>
      </c>
      <c r="N13" s="17">
        <v>18</v>
      </c>
    </row>
    <row r="14" spans="1:14" s="13" customFormat="1" ht="40" customHeight="1">
      <c r="A14" s="14" t="s">
        <v>24</v>
      </c>
      <c r="B14" s="15">
        <v>143</v>
      </c>
      <c r="C14" s="16">
        <v>9</v>
      </c>
      <c r="D14" s="16">
        <v>13</v>
      </c>
      <c r="E14" s="16">
        <v>15</v>
      </c>
      <c r="F14" s="16">
        <v>10</v>
      </c>
      <c r="G14" s="16">
        <v>12</v>
      </c>
      <c r="H14" s="16">
        <v>13</v>
      </c>
      <c r="I14" s="16">
        <v>16</v>
      </c>
      <c r="J14" s="16">
        <v>12</v>
      </c>
      <c r="K14" s="16">
        <v>11</v>
      </c>
      <c r="L14" s="16">
        <v>8</v>
      </c>
      <c r="M14" s="16">
        <v>13</v>
      </c>
      <c r="N14" s="17">
        <v>11</v>
      </c>
    </row>
    <row r="15" spans="1:14" s="13" customFormat="1" ht="40" customHeight="1">
      <c r="A15" s="14" t="s">
        <v>25</v>
      </c>
      <c r="B15" s="15">
        <v>61</v>
      </c>
      <c r="C15" s="16">
        <v>6</v>
      </c>
      <c r="D15" s="16">
        <v>5</v>
      </c>
      <c r="E15" s="16">
        <v>3</v>
      </c>
      <c r="F15" s="16">
        <v>4</v>
      </c>
      <c r="G15" s="16">
        <v>8</v>
      </c>
      <c r="H15" s="16">
        <v>4</v>
      </c>
      <c r="I15" s="16">
        <v>2</v>
      </c>
      <c r="J15" s="16">
        <v>4</v>
      </c>
      <c r="K15" s="16">
        <v>3</v>
      </c>
      <c r="L15" s="16">
        <v>8</v>
      </c>
      <c r="M15" s="16">
        <v>5</v>
      </c>
      <c r="N15" s="17">
        <v>9</v>
      </c>
    </row>
    <row r="16" spans="1:14" s="13" customFormat="1" ht="40" customHeight="1">
      <c r="A16" s="14" t="s">
        <v>26</v>
      </c>
      <c r="B16" s="15">
        <v>47</v>
      </c>
      <c r="C16" s="16">
        <v>2</v>
      </c>
      <c r="D16" s="16">
        <v>6</v>
      </c>
      <c r="E16" s="16">
        <v>7</v>
      </c>
      <c r="F16" s="16">
        <v>2</v>
      </c>
      <c r="G16" s="16">
        <v>3</v>
      </c>
      <c r="H16" s="16">
        <v>1</v>
      </c>
      <c r="I16" s="16">
        <v>6</v>
      </c>
      <c r="J16" s="16">
        <v>5</v>
      </c>
      <c r="K16" s="16">
        <v>4</v>
      </c>
      <c r="L16" s="16">
        <v>6</v>
      </c>
      <c r="M16" s="16">
        <v>3</v>
      </c>
      <c r="N16" s="17">
        <v>2</v>
      </c>
    </row>
    <row r="17" spans="1:14" s="13" customFormat="1" ht="40" customHeight="1">
      <c r="A17" s="14" t="s">
        <v>27</v>
      </c>
      <c r="B17" s="15">
        <v>122</v>
      </c>
      <c r="C17" s="16">
        <v>11</v>
      </c>
      <c r="D17" s="16">
        <v>8</v>
      </c>
      <c r="E17" s="16">
        <v>17</v>
      </c>
      <c r="F17" s="16">
        <v>8</v>
      </c>
      <c r="G17" s="16">
        <v>10</v>
      </c>
      <c r="H17" s="16">
        <v>6</v>
      </c>
      <c r="I17" s="16">
        <v>10</v>
      </c>
      <c r="J17" s="16">
        <v>6</v>
      </c>
      <c r="K17" s="16">
        <v>11</v>
      </c>
      <c r="L17" s="16">
        <v>12</v>
      </c>
      <c r="M17" s="16">
        <v>10</v>
      </c>
      <c r="N17" s="17">
        <v>13</v>
      </c>
    </row>
    <row r="18" spans="1:14" s="13" customFormat="1" ht="40" customHeight="1">
      <c r="A18" s="14" t="s">
        <v>28</v>
      </c>
      <c r="B18" s="15">
        <v>38</v>
      </c>
      <c r="C18" s="16">
        <v>1</v>
      </c>
      <c r="D18" s="16">
        <v>1</v>
      </c>
      <c r="E18" s="16">
        <v>7</v>
      </c>
      <c r="F18" s="16">
        <v>3</v>
      </c>
      <c r="G18" s="16">
        <v>4</v>
      </c>
      <c r="H18" s="16">
        <v>3</v>
      </c>
      <c r="I18" s="16">
        <v>2</v>
      </c>
      <c r="J18" s="16">
        <v>3</v>
      </c>
      <c r="K18" s="16">
        <v>2</v>
      </c>
      <c r="L18" s="16">
        <v>1</v>
      </c>
      <c r="M18" s="16">
        <v>5</v>
      </c>
      <c r="N18" s="17">
        <v>6</v>
      </c>
    </row>
    <row r="19" spans="1:14" s="13" customFormat="1" ht="40" customHeight="1">
      <c r="A19" s="14" t="s">
        <v>29</v>
      </c>
      <c r="B19" s="15">
        <v>54</v>
      </c>
      <c r="C19" s="16">
        <v>2</v>
      </c>
      <c r="D19" s="16">
        <v>5</v>
      </c>
      <c r="E19" s="16">
        <v>8</v>
      </c>
      <c r="F19" s="16">
        <v>3</v>
      </c>
      <c r="G19" s="16">
        <v>5</v>
      </c>
      <c r="H19" s="16">
        <v>4</v>
      </c>
      <c r="I19" s="16">
        <v>4</v>
      </c>
      <c r="J19" s="16">
        <v>2</v>
      </c>
      <c r="K19" s="16">
        <v>2</v>
      </c>
      <c r="L19" s="16">
        <v>4</v>
      </c>
      <c r="M19" s="16">
        <v>11</v>
      </c>
      <c r="N19" s="17">
        <v>4</v>
      </c>
    </row>
    <row r="20" spans="1:14" s="13" customFormat="1" ht="40" customHeight="1">
      <c r="A20" s="5" t="s">
        <v>30</v>
      </c>
      <c r="B20" s="22">
        <v>4</v>
      </c>
      <c r="C20" s="23">
        <v>0</v>
      </c>
      <c r="D20" s="23">
        <v>0</v>
      </c>
      <c r="E20" s="23">
        <v>1</v>
      </c>
      <c r="F20" s="23">
        <v>0</v>
      </c>
      <c r="G20" s="23">
        <v>0</v>
      </c>
      <c r="H20" s="23">
        <v>0</v>
      </c>
      <c r="I20" s="23">
        <v>0</v>
      </c>
      <c r="J20" s="23">
        <v>1</v>
      </c>
      <c r="K20" s="23">
        <v>1</v>
      </c>
      <c r="L20" s="23">
        <v>1</v>
      </c>
      <c r="M20" s="23">
        <v>0</v>
      </c>
      <c r="N20" s="24">
        <v>0</v>
      </c>
    </row>
    <row r="21" spans="1:14" s="13" customFormat="1" ht="40" customHeight="1">
      <c r="A21" s="6" t="s">
        <v>31</v>
      </c>
      <c r="B21" s="22">
        <v>6</v>
      </c>
      <c r="C21" s="23">
        <v>1</v>
      </c>
      <c r="D21" s="23">
        <v>0</v>
      </c>
      <c r="E21" s="23">
        <v>1</v>
      </c>
      <c r="F21" s="23">
        <v>0</v>
      </c>
      <c r="G21" s="23">
        <v>0</v>
      </c>
      <c r="H21" s="23">
        <v>0</v>
      </c>
      <c r="I21" s="23">
        <v>1</v>
      </c>
      <c r="J21" s="23">
        <v>2</v>
      </c>
      <c r="K21" s="23">
        <v>0</v>
      </c>
      <c r="L21" s="23">
        <v>1</v>
      </c>
      <c r="M21" s="23">
        <v>0</v>
      </c>
      <c r="N21" s="24">
        <v>0</v>
      </c>
    </row>
    <row r="22" spans="1:14" s="13" customFormat="1" ht="40" customHeight="1">
      <c r="A22" s="25" t="s">
        <v>32</v>
      </c>
      <c r="B22" s="15">
        <v>42</v>
      </c>
      <c r="C22" s="16">
        <v>4</v>
      </c>
      <c r="D22" s="16">
        <v>0</v>
      </c>
      <c r="E22" s="16">
        <v>4</v>
      </c>
      <c r="F22" s="16">
        <v>6</v>
      </c>
      <c r="G22" s="16">
        <v>1</v>
      </c>
      <c r="H22" s="16">
        <v>3</v>
      </c>
      <c r="I22" s="16">
        <v>3</v>
      </c>
      <c r="J22" s="16">
        <v>5</v>
      </c>
      <c r="K22" s="16">
        <v>2</v>
      </c>
      <c r="L22" s="16">
        <v>7</v>
      </c>
      <c r="M22" s="16">
        <v>5</v>
      </c>
      <c r="N22" s="17">
        <v>2</v>
      </c>
    </row>
    <row r="23" spans="1:14" s="13" customFormat="1" ht="40" customHeight="1">
      <c r="A23" s="25" t="s">
        <v>33</v>
      </c>
      <c r="B23" s="15">
        <v>29</v>
      </c>
      <c r="C23" s="16">
        <v>1</v>
      </c>
      <c r="D23" s="16">
        <v>2</v>
      </c>
      <c r="E23" s="16">
        <v>6</v>
      </c>
      <c r="F23" s="16">
        <v>1</v>
      </c>
      <c r="G23" s="16">
        <v>0</v>
      </c>
      <c r="H23" s="16">
        <v>2</v>
      </c>
      <c r="I23" s="16">
        <v>3</v>
      </c>
      <c r="J23" s="16">
        <v>4</v>
      </c>
      <c r="K23" s="16">
        <v>3</v>
      </c>
      <c r="L23" s="16">
        <v>0</v>
      </c>
      <c r="M23" s="16">
        <v>4</v>
      </c>
      <c r="N23" s="17">
        <v>3</v>
      </c>
    </row>
    <row r="24" spans="1:14" s="13" customFormat="1" ht="40" customHeight="1">
      <c r="A24" s="6" t="s">
        <v>34</v>
      </c>
      <c r="B24" s="22">
        <v>17</v>
      </c>
      <c r="C24" s="23">
        <v>2</v>
      </c>
      <c r="D24" s="23">
        <v>2</v>
      </c>
      <c r="E24" s="23">
        <v>3</v>
      </c>
      <c r="F24" s="23">
        <v>2</v>
      </c>
      <c r="G24" s="23">
        <v>3</v>
      </c>
      <c r="H24" s="23">
        <v>1</v>
      </c>
      <c r="I24" s="23">
        <v>1</v>
      </c>
      <c r="J24" s="23">
        <v>0</v>
      </c>
      <c r="K24" s="23">
        <v>0</v>
      </c>
      <c r="L24" s="23">
        <v>1</v>
      </c>
      <c r="M24" s="23">
        <v>0</v>
      </c>
      <c r="N24" s="24">
        <v>2</v>
      </c>
    </row>
    <row r="25" spans="1:14" s="13" customFormat="1" ht="40" customHeight="1">
      <c r="A25" s="6" t="s">
        <v>35</v>
      </c>
      <c r="B25" s="22">
        <v>10</v>
      </c>
      <c r="C25" s="23">
        <v>1</v>
      </c>
      <c r="D25" s="23">
        <v>0</v>
      </c>
      <c r="E25" s="23">
        <v>1</v>
      </c>
      <c r="F25" s="23">
        <v>2</v>
      </c>
      <c r="G25" s="23">
        <v>3</v>
      </c>
      <c r="H25" s="23">
        <v>0</v>
      </c>
      <c r="I25" s="23">
        <v>0</v>
      </c>
      <c r="J25" s="23">
        <v>2</v>
      </c>
      <c r="K25" s="23">
        <v>0</v>
      </c>
      <c r="L25" s="23">
        <v>1</v>
      </c>
      <c r="M25" s="23">
        <v>0</v>
      </c>
      <c r="N25" s="24">
        <v>0</v>
      </c>
    </row>
    <row r="26" spans="1:14" s="13" customFormat="1" ht="40" customHeight="1">
      <c r="A26" s="25" t="s">
        <v>36</v>
      </c>
      <c r="B26" s="15">
        <v>6</v>
      </c>
      <c r="C26" s="16">
        <v>1</v>
      </c>
      <c r="D26" s="16">
        <v>0</v>
      </c>
      <c r="E26" s="16">
        <v>0</v>
      </c>
      <c r="F26" s="16">
        <v>1</v>
      </c>
      <c r="G26" s="16">
        <v>1</v>
      </c>
      <c r="H26" s="16">
        <v>1</v>
      </c>
      <c r="I26" s="16">
        <v>0</v>
      </c>
      <c r="J26" s="16">
        <v>0</v>
      </c>
      <c r="K26" s="16">
        <v>0</v>
      </c>
      <c r="L26" s="16">
        <v>2</v>
      </c>
      <c r="M26" s="16">
        <v>0</v>
      </c>
      <c r="N26" s="17">
        <v>0</v>
      </c>
    </row>
    <row r="27" spans="1:14" s="13" customFormat="1" ht="40" customHeight="1">
      <c r="A27" s="25" t="s">
        <v>37</v>
      </c>
      <c r="B27" s="15">
        <v>11</v>
      </c>
      <c r="C27" s="16">
        <v>3</v>
      </c>
      <c r="D27" s="16">
        <v>0</v>
      </c>
      <c r="E27" s="16">
        <v>0</v>
      </c>
      <c r="F27" s="16">
        <v>0</v>
      </c>
      <c r="G27" s="16">
        <v>2</v>
      </c>
      <c r="H27" s="16">
        <v>2</v>
      </c>
      <c r="I27" s="16">
        <v>0</v>
      </c>
      <c r="J27" s="16">
        <v>1</v>
      </c>
      <c r="K27" s="16">
        <v>0</v>
      </c>
      <c r="L27" s="16">
        <v>0</v>
      </c>
      <c r="M27" s="16">
        <v>2</v>
      </c>
      <c r="N27" s="17">
        <v>1</v>
      </c>
    </row>
    <row r="28" spans="1:14" s="13" customFormat="1" ht="40" customHeight="1" thickBot="1">
      <c r="A28" s="26" t="s">
        <v>38</v>
      </c>
      <c r="B28" s="27">
        <v>27</v>
      </c>
      <c r="C28" s="28">
        <v>0</v>
      </c>
      <c r="D28" s="28">
        <v>3</v>
      </c>
      <c r="E28" s="28">
        <v>3</v>
      </c>
      <c r="F28" s="28">
        <v>3</v>
      </c>
      <c r="G28" s="28">
        <v>3</v>
      </c>
      <c r="H28" s="28">
        <v>0</v>
      </c>
      <c r="I28" s="28">
        <v>4</v>
      </c>
      <c r="J28" s="28">
        <v>3</v>
      </c>
      <c r="K28" s="28">
        <v>4</v>
      </c>
      <c r="L28" s="28">
        <v>1</v>
      </c>
      <c r="M28" s="28">
        <v>2</v>
      </c>
      <c r="N28" s="29">
        <v>1</v>
      </c>
    </row>
    <row r="29" spans="1:14" s="13" customFormat="1" ht="40" customHeight="1" thickTop="1">
      <c r="A29" s="25" t="s">
        <v>39</v>
      </c>
      <c r="B29" s="15">
        <f t="shared" ref="B29:N29" si="2">B17</f>
        <v>122</v>
      </c>
      <c r="C29" s="16">
        <f t="shared" si="2"/>
        <v>11</v>
      </c>
      <c r="D29" s="16">
        <f t="shared" si="2"/>
        <v>8</v>
      </c>
      <c r="E29" s="16">
        <f t="shared" si="2"/>
        <v>17</v>
      </c>
      <c r="F29" s="16">
        <f t="shared" si="2"/>
        <v>8</v>
      </c>
      <c r="G29" s="16">
        <f t="shared" si="2"/>
        <v>10</v>
      </c>
      <c r="H29" s="16">
        <f t="shared" si="2"/>
        <v>6</v>
      </c>
      <c r="I29" s="16">
        <f t="shared" si="2"/>
        <v>10</v>
      </c>
      <c r="J29" s="16">
        <f t="shared" si="2"/>
        <v>6</v>
      </c>
      <c r="K29" s="16">
        <f t="shared" si="2"/>
        <v>11</v>
      </c>
      <c r="L29" s="16">
        <f t="shared" si="2"/>
        <v>12</v>
      </c>
      <c r="M29" s="16">
        <f t="shared" si="2"/>
        <v>10</v>
      </c>
      <c r="N29" s="17">
        <f t="shared" si="2"/>
        <v>13</v>
      </c>
    </row>
    <row r="30" spans="1:14" s="13" customFormat="1" ht="40" customHeight="1">
      <c r="A30" s="25" t="s">
        <v>40</v>
      </c>
      <c r="B30" s="15">
        <f t="shared" ref="B30:N30" si="3">B13+B14</f>
        <v>334</v>
      </c>
      <c r="C30" s="16">
        <f t="shared" si="3"/>
        <v>23</v>
      </c>
      <c r="D30" s="16">
        <f t="shared" si="3"/>
        <v>29</v>
      </c>
      <c r="E30" s="16">
        <f t="shared" si="3"/>
        <v>32</v>
      </c>
      <c r="F30" s="16">
        <f t="shared" si="3"/>
        <v>25</v>
      </c>
      <c r="G30" s="16">
        <f t="shared" si="3"/>
        <v>29</v>
      </c>
      <c r="H30" s="16">
        <f t="shared" si="3"/>
        <v>29</v>
      </c>
      <c r="I30" s="16">
        <f t="shared" si="3"/>
        <v>29</v>
      </c>
      <c r="J30" s="16">
        <f t="shared" si="3"/>
        <v>28</v>
      </c>
      <c r="K30" s="16">
        <f t="shared" si="3"/>
        <v>25</v>
      </c>
      <c r="L30" s="16">
        <f t="shared" si="3"/>
        <v>29</v>
      </c>
      <c r="M30" s="16">
        <f t="shared" si="3"/>
        <v>27</v>
      </c>
      <c r="N30" s="17">
        <f t="shared" si="3"/>
        <v>29</v>
      </c>
    </row>
    <row r="31" spans="1:14" s="13" customFormat="1" ht="40" customHeight="1">
      <c r="A31" s="25" t="s">
        <v>41</v>
      </c>
      <c r="B31" s="15">
        <f t="shared" ref="B31:N31" si="4">B10+B20</f>
        <v>211</v>
      </c>
      <c r="C31" s="16">
        <f t="shared" si="4"/>
        <v>17</v>
      </c>
      <c r="D31" s="16">
        <f t="shared" si="4"/>
        <v>16</v>
      </c>
      <c r="E31" s="16">
        <f t="shared" si="4"/>
        <v>35</v>
      </c>
      <c r="F31" s="16">
        <f t="shared" si="4"/>
        <v>14</v>
      </c>
      <c r="G31" s="16">
        <f t="shared" si="4"/>
        <v>15</v>
      </c>
      <c r="H31" s="16">
        <f t="shared" si="4"/>
        <v>10</v>
      </c>
      <c r="I31" s="16">
        <f t="shared" si="4"/>
        <v>16</v>
      </c>
      <c r="J31" s="16">
        <f t="shared" si="4"/>
        <v>15</v>
      </c>
      <c r="K31" s="16">
        <f t="shared" si="4"/>
        <v>24</v>
      </c>
      <c r="L31" s="16">
        <f t="shared" si="4"/>
        <v>15</v>
      </c>
      <c r="M31" s="16">
        <f t="shared" si="4"/>
        <v>15</v>
      </c>
      <c r="N31" s="17">
        <f t="shared" si="4"/>
        <v>19</v>
      </c>
    </row>
    <row r="32" spans="1:14" s="13" customFormat="1" ht="40" customHeight="1">
      <c r="A32" s="25" t="s">
        <v>42</v>
      </c>
      <c r="B32" s="15">
        <f t="shared" ref="B32:N32" si="5">B9+B16+B19+B21+B22+B23</f>
        <v>979</v>
      </c>
      <c r="C32" s="16">
        <f t="shared" si="5"/>
        <v>78</v>
      </c>
      <c r="D32" s="16">
        <f t="shared" si="5"/>
        <v>81</v>
      </c>
      <c r="E32" s="16">
        <f t="shared" si="5"/>
        <v>126</v>
      </c>
      <c r="F32" s="16">
        <f t="shared" si="5"/>
        <v>77</v>
      </c>
      <c r="G32" s="16">
        <f t="shared" si="5"/>
        <v>68</v>
      </c>
      <c r="H32" s="16">
        <f t="shared" si="5"/>
        <v>60</v>
      </c>
      <c r="I32" s="16">
        <f t="shared" si="5"/>
        <v>72</v>
      </c>
      <c r="J32" s="16">
        <f t="shared" si="5"/>
        <v>85</v>
      </c>
      <c r="K32" s="16">
        <f t="shared" si="5"/>
        <v>74</v>
      </c>
      <c r="L32" s="16">
        <f t="shared" si="5"/>
        <v>82</v>
      </c>
      <c r="M32" s="16">
        <f t="shared" si="5"/>
        <v>87</v>
      </c>
      <c r="N32" s="17">
        <f t="shared" si="5"/>
        <v>89</v>
      </c>
    </row>
    <row r="33" spans="1:14" s="13" customFormat="1" ht="40" customHeight="1">
      <c r="A33" s="14" t="s">
        <v>43</v>
      </c>
      <c r="B33" s="15">
        <f t="shared" ref="B33:N33" si="6">B12+B15+B18+B24+B25</f>
        <v>159</v>
      </c>
      <c r="C33" s="16">
        <f t="shared" si="6"/>
        <v>13</v>
      </c>
      <c r="D33" s="16">
        <f t="shared" si="6"/>
        <v>11</v>
      </c>
      <c r="E33" s="16">
        <f t="shared" si="6"/>
        <v>16</v>
      </c>
      <c r="F33" s="16">
        <f t="shared" si="6"/>
        <v>15</v>
      </c>
      <c r="G33" s="16">
        <f t="shared" si="6"/>
        <v>20</v>
      </c>
      <c r="H33" s="16">
        <f t="shared" si="6"/>
        <v>9</v>
      </c>
      <c r="I33" s="16">
        <f t="shared" si="6"/>
        <v>8</v>
      </c>
      <c r="J33" s="16">
        <f t="shared" si="6"/>
        <v>11</v>
      </c>
      <c r="K33" s="16">
        <f t="shared" si="6"/>
        <v>5</v>
      </c>
      <c r="L33" s="16">
        <f t="shared" si="6"/>
        <v>16</v>
      </c>
      <c r="M33" s="16">
        <f t="shared" si="6"/>
        <v>15</v>
      </c>
      <c r="N33" s="17">
        <f t="shared" si="6"/>
        <v>20</v>
      </c>
    </row>
    <row r="34" spans="1:14" s="13" customFormat="1" ht="40" customHeight="1">
      <c r="A34" s="30" t="s">
        <v>44</v>
      </c>
      <c r="B34" s="19">
        <f t="shared" ref="B34:N34" si="7">B11+B26+B27+B28</f>
        <v>148</v>
      </c>
      <c r="C34" s="20">
        <f t="shared" si="7"/>
        <v>11</v>
      </c>
      <c r="D34" s="20">
        <f t="shared" si="7"/>
        <v>16</v>
      </c>
      <c r="E34" s="20">
        <f t="shared" si="7"/>
        <v>15</v>
      </c>
      <c r="F34" s="20">
        <f t="shared" si="7"/>
        <v>13</v>
      </c>
      <c r="G34" s="20">
        <f t="shared" si="7"/>
        <v>15</v>
      </c>
      <c r="H34" s="20">
        <f t="shared" si="7"/>
        <v>7</v>
      </c>
      <c r="I34" s="20">
        <f t="shared" si="7"/>
        <v>9</v>
      </c>
      <c r="J34" s="20">
        <f t="shared" si="7"/>
        <v>11</v>
      </c>
      <c r="K34" s="20">
        <f t="shared" si="7"/>
        <v>15</v>
      </c>
      <c r="L34" s="20">
        <f t="shared" si="7"/>
        <v>15</v>
      </c>
      <c r="M34" s="20">
        <f t="shared" si="7"/>
        <v>12</v>
      </c>
      <c r="N34" s="21">
        <f t="shared" si="7"/>
        <v>9</v>
      </c>
    </row>
    <row r="35" spans="1:14">
      <c r="A35" s="1" t="s">
        <v>60</v>
      </c>
    </row>
  </sheetData>
  <phoneticPr fontId="2"/>
  <pageMargins left="0.56999999999999995" right="0.78740157480314965" top="0.59055118110236227" bottom="0.59055118110236227" header="0" footer="0"/>
  <pageSetup paperSize="9" scale="65" fitToWidth="0" orientation="portrait" blackAndWhite="1"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２６表</vt:lpstr>
      <vt:lpstr>２７表</vt:lpstr>
      <vt:lpstr>２８表</vt:lpstr>
      <vt:lpstr>'２６表'!Print_Area</vt:lpstr>
      <vt:lpstr>'２７表'!Print_Area</vt:lpstr>
      <vt:lpstr>'２８表'!Print_Area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川村愛香</dc:creator>
  <cp:lastModifiedBy>川村愛香</cp:lastModifiedBy>
  <dcterms:created xsi:type="dcterms:W3CDTF">2025-11-13T06:00:57Z</dcterms:created>
  <dcterms:modified xsi:type="dcterms:W3CDTF">2025-11-13T06:01:38Z</dcterms:modified>
</cp:coreProperties>
</file>