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6年版保健統計年報\第8章\ＨＰ掲載用\"/>
    </mc:Choice>
  </mc:AlternateContent>
  <xr:revisionPtr revIDLastSave="0" documentId="8_{C686363D-84EE-4AAB-80D6-DF11CAB8B64D}" xr6:coauthVersionLast="47" xr6:coauthVersionMax="47" xr10:uidLastSave="{00000000-0000-0000-0000-000000000000}"/>
  <bookViews>
    <workbookView xWindow="-110" yWindow="-110" windowWidth="19420" windowHeight="10300" xr2:uid="{1D6B4518-3AB0-463D-A3B7-887461F7B477}"/>
  </bookViews>
  <sheets>
    <sheet name="９表" sheetId="1" r:id="rId1"/>
    <sheet name="１０表" sheetId="2" r:id="rId2"/>
    <sheet name="１１表" sheetId="3" r:id="rId3"/>
  </sheets>
  <definedNames>
    <definedName name="_xlnm.Print_Area" localSheetId="1">'１０表'!$A$1:$K$34</definedName>
    <definedName name="_xlnm.Print_Area" localSheetId="0">'９表'!$A$1:$K$34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3" l="1"/>
  <c r="G34" i="3"/>
  <c r="F34" i="3"/>
  <c r="E34" i="3"/>
  <c r="D34" i="3"/>
  <c r="C34" i="3"/>
  <c r="B34" i="3"/>
  <c r="H33" i="3"/>
  <c r="G33" i="3"/>
  <c r="F33" i="3"/>
  <c r="E33" i="3"/>
  <c r="D33" i="3"/>
  <c r="C33" i="3"/>
  <c r="B33" i="3"/>
  <c r="H32" i="3"/>
  <c r="G32" i="3"/>
  <c r="F32" i="3"/>
  <c r="E32" i="3"/>
  <c r="D32" i="3"/>
  <c r="C32" i="3"/>
  <c r="B32" i="3"/>
  <c r="H31" i="3"/>
  <c r="G31" i="3"/>
  <c r="F31" i="3"/>
  <c r="E31" i="3"/>
  <c r="D31" i="3"/>
  <c r="C31" i="3"/>
  <c r="B31" i="3"/>
  <c r="H30" i="3"/>
  <c r="G30" i="3"/>
  <c r="F30" i="3"/>
  <c r="E30" i="3"/>
  <c r="D30" i="3"/>
  <c r="C30" i="3"/>
  <c r="B30" i="3"/>
  <c r="H29" i="3"/>
  <c r="G29" i="3"/>
  <c r="F29" i="3"/>
  <c r="E29" i="3"/>
  <c r="D29" i="3"/>
  <c r="C29" i="3"/>
  <c r="B29" i="3"/>
  <c r="H8" i="3"/>
  <c r="G8" i="3"/>
  <c r="F8" i="3"/>
  <c r="E8" i="3"/>
  <c r="D8" i="3"/>
  <c r="C8" i="3"/>
  <c r="B8" i="3"/>
  <c r="H7" i="3"/>
  <c r="G7" i="3"/>
  <c r="F7" i="3"/>
  <c r="E7" i="3"/>
  <c r="D7" i="3"/>
  <c r="C7" i="3"/>
  <c r="B7" i="3"/>
  <c r="H6" i="3"/>
  <c r="G6" i="3"/>
  <c r="F6" i="3"/>
  <c r="E6" i="3"/>
  <c r="D6" i="3"/>
  <c r="C6" i="3"/>
  <c r="B6" i="3"/>
  <c r="K34" i="2"/>
  <c r="J34" i="2"/>
  <c r="I34" i="2"/>
  <c r="H34" i="2"/>
  <c r="G34" i="2"/>
  <c r="F34" i="2"/>
  <c r="E34" i="2"/>
  <c r="D34" i="2"/>
  <c r="C34" i="2"/>
  <c r="B34" i="2"/>
  <c r="K33" i="2"/>
  <c r="J33" i="2"/>
  <c r="I33" i="2"/>
  <c r="H33" i="2"/>
  <c r="G33" i="2"/>
  <c r="F33" i="2"/>
  <c r="E33" i="2"/>
  <c r="D33" i="2"/>
  <c r="C33" i="2"/>
  <c r="B33" i="2"/>
  <c r="K32" i="2"/>
  <c r="J32" i="2"/>
  <c r="I32" i="2"/>
  <c r="H32" i="2"/>
  <c r="G32" i="2"/>
  <c r="F32" i="2"/>
  <c r="E32" i="2"/>
  <c r="D32" i="2"/>
  <c r="C32" i="2"/>
  <c r="B32" i="2"/>
  <c r="K31" i="2"/>
  <c r="J31" i="2"/>
  <c r="I31" i="2"/>
  <c r="H31" i="2"/>
  <c r="G31" i="2"/>
  <c r="F31" i="2"/>
  <c r="E31" i="2"/>
  <c r="D31" i="2"/>
  <c r="C31" i="2"/>
  <c r="B31" i="2"/>
  <c r="K30" i="2"/>
  <c r="J30" i="2"/>
  <c r="I30" i="2"/>
  <c r="H30" i="2"/>
  <c r="G30" i="2"/>
  <c r="F30" i="2"/>
  <c r="E30" i="2"/>
  <c r="D30" i="2"/>
  <c r="C30" i="2"/>
  <c r="B30" i="2"/>
  <c r="K29" i="2"/>
  <c r="J29" i="2"/>
  <c r="I29" i="2"/>
  <c r="H29" i="2"/>
  <c r="G29" i="2"/>
  <c r="F29" i="2"/>
  <c r="E29" i="2"/>
  <c r="D29" i="2"/>
  <c r="C29" i="2"/>
  <c r="B29" i="2"/>
  <c r="K8" i="2"/>
  <c r="J8" i="2"/>
  <c r="I8" i="2"/>
  <c r="H8" i="2"/>
  <c r="G8" i="2"/>
  <c r="F8" i="2"/>
  <c r="E8" i="2"/>
  <c r="D8" i="2"/>
  <c r="C8" i="2"/>
  <c r="B8" i="2"/>
  <c r="K7" i="2"/>
  <c r="J7" i="2"/>
  <c r="I7" i="2"/>
  <c r="H7" i="2"/>
  <c r="G7" i="2"/>
  <c r="F7" i="2"/>
  <c r="E7" i="2"/>
  <c r="D7" i="2"/>
  <c r="C7" i="2"/>
  <c r="B7" i="2"/>
  <c r="K6" i="2"/>
  <c r="J6" i="2"/>
  <c r="I6" i="2"/>
  <c r="H6" i="2"/>
  <c r="G6" i="2"/>
  <c r="F6" i="2"/>
  <c r="E6" i="2"/>
  <c r="D6" i="2"/>
  <c r="C6" i="2"/>
  <c r="B6" i="2"/>
  <c r="K34" i="1"/>
  <c r="J34" i="1"/>
  <c r="I34" i="1"/>
  <c r="H34" i="1"/>
  <c r="G34" i="1"/>
  <c r="F34" i="1"/>
  <c r="E34" i="1"/>
  <c r="D34" i="1"/>
  <c r="C34" i="1"/>
  <c r="B34" i="1"/>
  <c r="K33" i="1"/>
  <c r="J33" i="1"/>
  <c r="I33" i="1"/>
  <c r="H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K29" i="1"/>
  <c r="J29" i="1"/>
  <c r="I29" i="1"/>
  <c r="H29" i="1"/>
  <c r="G29" i="1"/>
  <c r="F29" i="1"/>
  <c r="E29" i="1"/>
  <c r="D29" i="1"/>
  <c r="C29" i="1"/>
  <c r="B29" i="1"/>
  <c r="K8" i="1"/>
  <c r="J8" i="1"/>
  <c r="I8" i="1"/>
  <c r="H8" i="1"/>
  <c r="G8" i="1"/>
  <c r="F8" i="1"/>
  <c r="E8" i="1"/>
  <c r="D8" i="1"/>
  <c r="C8" i="1"/>
  <c r="B8" i="1"/>
  <c r="K7" i="1"/>
  <c r="J7" i="1"/>
  <c r="I7" i="1"/>
  <c r="H7" i="1"/>
  <c r="G7" i="1"/>
  <c r="F7" i="1"/>
  <c r="E7" i="1"/>
  <c r="D7" i="1"/>
  <c r="C7" i="1"/>
  <c r="B7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<sst xmlns="http://schemas.openxmlformats.org/spreadsheetml/2006/main" count="128" uniqueCount="52">
  <si>
    <t>第９表　訪問指導の被訪問指導実人員・指導内容別ー市町別</t>
    <rPh sb="2" eb="3">
      <t>ヒョウ</t>
    </rPh>
    <rPh sb="18" eb="20">
      <t>シドウ</t>
    </rPh>
    <rPh sb="20" eb="22">
      <t>ナイヨウ</t>
    </rPh>
    <rPh sb="24" eb="26">
      <t>シチョウ</t>
    </rPh>
    <rPh sb="26" eb="27">
      <t>ベツ</t>
    </rPh>
    <phoneticPr fontId="3"/>
  </si>
  <si>
    <t>令和5年度</t>
    <phoneticPr fontId="3"/>
  </si>
  <si>
    <t>市町</t>
    <phoneticPr fontId="3"/>
  </si>
  <si>
    <t>被訪問指導実人員</t>
    <rPh sb="0" eb="1">
      <t>ヒ</t>
    </rPh>
    <rPh sb="1" eb="3">
      <t>ホウモン</t>
    </rPh>
    <rPh sb="3" eb="5">
      <t>シドウ</t>
    </rPh>
    <rPh sb="5" eb="6">
      <t>ジツ</t>
    </rPh>
    <rPh sb="6" eb="8">
      <t>ジンイン</t>
    </rPh>
    <phoneticPr fontId="3"/>
  </si>
  <si>
    <t>総数</t>
  </si>
  <si>
    <t>要指導者等</t>
  </si>
  <si>
    <t>個別健康
教育対象者</t>
    <phoneticPr fontId="3"/>
  </si>
  <si>
    <t>閉じこもり予防</t>
  </si>
  <si>
    <t>介護家族者</t>
  </si>
  <si>
    <t>寝たきり者</t>
  </si>
  <si>
    <t>（再掲）</t>
    <rPh sb="1" eb="3">
      <t>サイケイ</t>
    </rPh>
    <phoneticPr fontId="3"/>
  </si>
  <si>
    <t>認知症の者</t>
  </si>
  <si>
    <t>その他</t>
  </si>
  <si>
    <t>口腔衛生
指導</t>
    <phoneticPr fontId="3"/>
  </si>
  <si>
    <t>栄養指導</t>
    <phoneticPr fontId="3"/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</si>
  <si>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</si>
  <si>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</si>
  <si>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</si>
  <si>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</si>
  <si>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</si>
  <si>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</si>
  <si>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</si>
  <si>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</si>
  <si>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</si>
  <si>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</si>
  <si>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</si>
  <si>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</si>
  <si>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</si>
  <si>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</si>
  <si>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</si>
  <si>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</si>
  <si>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</si>
  <si>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</si>
  <si>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</si>
  <si>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</si>
  <si>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</si>
  <si>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</si>
  <si>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</si>
  <si>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</si>
  <si>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今治</t>
  </si>
  <si>
    <t>松山</t>
  </si>
  <si>
    <t>八幡浜大洲</t>
  </si>
  <si>
    <t>宇和島</t>
  </si>
  <si>
    <t>第１０表　訪問指導の被訪問指導延人員・指導内容別ー市町別</t>
    <rPh sb="3" eb="4">
      <t>ヒョウ</t>
    </rPh>
    <rPh sb="15" eb="16">
      <t>ノベ</t>
    </rPh>
    <rPh sb="19" eb="21">
      <t>シドウ</t>
    </rPh>
    <rPh sb="21" eb="23">
      <t>ナイヨウ</t>
    </rPh>
    <rPh sb="25" eb="27">
      <t>シチョウ</t>
    </rPh>
    <rPh sb="27" eb="28">
      <t>ベツ</t>
    </rPh>
    <phoneticPr fontId="3"/>
  </si>
  <si>
    <t>被訪問指導延人員</t>
    <rPh sb="0" eb="1">
      <t>ヒ</t>
    </rPh>
    <rPh sb="1" eb="3">
      <t>ホウモン</t>
    </rPh>
    <rPh sb="3" eb="5">
      <t>シドウ</t>
    </rPh>
    <rPh sb="5" eb="6">
      <t>ノベ</t>
    </rPh>
    <rPh sb="6" eb="8">
      <t>ジンイン</t>
    </rPh>
    <phoneticPr fontId="3"/>
  </si>
  <si>
    <t>第１１表　訪問指導従事者の状況・職種別―市町別</t>
    <phoneticPr fontId="3"/>
  </si>
  <si>
    <t>訪問指導従事者延人員</t>
  </si>
  <si>
    <t>医師</t>
  </si>
  <si>
    <t>保健師</t>
    <rPh sb="0" eb="2">
      <t>ホケン</t>
    </rPh>
    <rPh sb="2" eb="3">
      <t>シ</t>
    </rPh>
    <phoneticPr fontId="3"/>
  </si>
  <si>
    <t>看護師</t>
    <rPh sb="0" eb="2">
      <t>カンゴ</t>
    </rPh>
    <rPh sb="2" eb="3">
      <t>シ</t>
    </rPh>
    <phoneticPr fontId="3"/>
  </si>
  <si>
    <t>管理栄養士及び栄養士</t>
    <rPh sb="0" eb="2">
      <t>カンリ</t>
    </rPh>
    <rPh sb="2" eb="5">
      <t>エイヨウシ</t>
    </rPh>
    <rPh sb="5" eb="6">
      <t>オヨ</t>
    </rPh>
    <phoneticPr fontId="3"/>
  </si>
  <si>
    <t>歯科衛生士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</si>
</sst>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_ ;_ * &quot;△&quot;#,##0_ ;_ * &quot;-&quot;_ ;_ @_ "/>
    <numFmt numFmtId="177" formatCode="_ * #,##0_ ;_ * &quot;△&quot;?,##0_ ;_ * &quot;-&quot;_ ;_ @_ 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8"/>
      <name val="HG創英角ｺﾞｼｯｸUB"/>
      <family val="3"/>
      <charset val="128"/>
    </font>
    <font>
      <sz val="12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name val="明朝"/>
      <family val="1"/>
      <charset val="128"/>
    </font>
    <font>
      <sz val="12"/>
      <name val="ＭＳ ＰＲゴシック"/>
      <family val="3"/>
      <charset val="128"/>
    </font>
    <font>
      <sz val="12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9" fillId="0" borderId="0"/>
  </cellStyleXfs>
  <cellXfs count="48"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5" fillId="0" borderId="0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6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2" xfId="2" applyNumberFormat="1" applyFont="1" applyBorder="1" applyAlignment="1">
      <alignment horizontal="center" vertical="center"/>
    </xf>
    <xf numFmtId="176" fontId="10" fillId="0" borderId="9" xfId="2" applyNumberFormat="1" applyFont="1" applyBorder="1" applyAlignment="1">
      <alignment horizontal="right" vertical="center" shrinkToFit="1"/>
    </xf>
    <xf numFmtId="176" fontId="10" fillId="0" borderId="10" xfId="2" applyNumberFormat="1" applyFont="1" applyBorder="1" applyAlignment="1">
      <alignment horizontal="right" vertical="center" shrinkToFit="1"/>
    </xf>
    <xf numFmtId="176" fontId="10" fillId="0" borderId="11" xfId="2" applyNumberFormat="1" applyFont="1" applyBorder="1" applyAlignment="1">
      <alignment horizontal="right" vertical="center" shrinkToFit="1"/>
    </xf>
    <xf numFmtId="177" fontId="11" fillId="0" borderId="0" xfId="2" applyNumberFormat="1" applyFont="1"/>
    <xf numFmtId="49" fontId="7" fillId="0" borderId="6" xfId="2" applyNumberFormat="1" applyFont="1" applyBorder="1" applyAlignment="1">
      <alignment horizontal="center" vertical="center"/>
    </xf>
    <xf numFmtId="176" fontId="10" fillId="0" borderId="12" xfId="2" applyNumberFormat="1" applyFont="1" applyBorder="1" applyAlignment="1">
      <alignment horizontal="right" vertical="center" shrinkToFit="1"/>
    </xf>
    <xf numFmtId="176" fontId="10" fillId="0" borderId="0" xfId="2" applyNumberFormat="1" applyFont="1" applyAlignment="1">
      <alignment horizontal="right" vertical="center" shrinkToFit="1"/>
    </xf>
    <xf numFmtId="176" fontId="10" fillId="0" borderId="13" xfId="2" applyNumberFormat="1" applyFont="1" applyBorder="1" applyAlignment="1">
      <alignment horizontal="right" vertical="center" shrinkToFit="1"/>
    </xf>
    <xf numFmtId="49" fontId="7" fillId="0" borderId="8" xfId="2" applyNumberFormat="1" applyFont="1" applyBorder="1" applyAlignment="1">
      <alignment horizontal="center" vertical="center"/>
    </xf>
    <xf numFmtId="176" fontId="10" fillId="0" borderId="14" xfId="2" applyNumberFormat="1" applyFont="1" applyBorder="1" applyAlignment="1">
      <alignment horizontal="right" vertical="center" shrinkToFit="1"/>
    </xf>
    <xf numFmtId="176" fontId="10" fillId="0" borderId="1" xfId="2" applyNumberFormat="1" applyFont="1" applyBorder="1" applyAlignment="1">
      <alignment horizontal="right" vertical="center" shrinkToFit="1"/>
    </xf>
    <xf numFmtId="176" fontId="10" fillId="0" borderId="15" xfId="2" applyNumberFormat="1" applyFont="1" applyBorder="1" applyAlignment="1">
      <alignment horizontal="right" vertical="center" shrinkToFit="1"/>
    </xf>
    <xf numFmtId="49" fontId="7" fillId="0" borderId="7" xfId="2" applyNumberFormat="1" applyFont="1" applyBorder="1" applyAlignment="1">
      <alignment horizontal="center" vertical="center"/>
    </xf>
    <xf numFmtId="176" fontId="10" fillId="0" borderId="3" xfId="2" applyNumberFormat="1" applyFont="1" applyBorder="1" applyAlignment="1">
      <alignment horizontal="right" vertical="center" shrinkToFit="1"/>
    </xf>
    <xf numFmtId="176" fontId="10" fillId="0" borderId="4" xfId="2" applyNumberFormat="1" applyFont="1" applyBorder="1" applyAlignment="1">
      <alignment horizontal="right" vertical="center" shrinkToFit="1"/>
    </xf>
    <xf numFmtId="176" fontId="10" fillId="0" borderId="5" xfId="2" applyNumberFormat="1" applyFont="1" applyBorder="1" applyAlignment="1">
      <alignment horizontal="right" vertical="center" shrinkToFit="1"/>
    </xf>
    <xf numFmtId="49" fontId="7" fillId="0" borderId="16" xfId="2" applyNumberFormat="1" applyFont="1" applyBorder="1" applyAlignment="1">
      <alignment horizontal="center" vertical="center"/>
    </xf>
    <xf numFmtId="176" fontId="10" fillId="0" borderId="17" xfId="2" applyNumberFormat="1" applyFont="1" applyBorder="1" applyAlignment="1">
      <alignment horizontal="right" vertical="center" shrinkToFit="1"/>
    </xf>
    <xf numFmtId="176" fontId="10" fillId="0" borderId="18" xfId="2" applyNumberFormat="1" applyFont="1" applyBorder="1" applyAlignment="1">
      <alignment horizontal="right" vertical="center" shrinkToFit="1"/>
    </xf>
    <xf numFmtId="176" fontId="10" fillId="0" borderId="19" xfId="2" applyNumberFormat="1" applyFont="1" applyBorder="1" applyAlignment="1">
      <alignment horizontal="right" vertical="center" shrinkToFit="1"/>
    </xf>
    <xf numFmtId="0" fontId="0" fillId="0" borderId="0" xfId="0" applyAlignment="1">
      <alignment horizontal="distributed" vertical="center"/>
    </xf>
    <xf numFmtId="49" fontId="5" fillId="0" borderId="0" xfId="0" applyNumberFormat="1" applyFont="1" applyAlignment="1">
      <alignment horizontal="right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shrinkToFit="1"/>
    </xf>
    <xf numFmtId="49" fontId="7" fillId="0" borderId="5" xfId="0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ec.2-2" xfId="2" xr:uid="{7EE289F9-9081-4D23-A9E2-C171EADC41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538A4-F8DF-44CD-A9F6-8AF2E612122B}">
  <sheetPr>
    <pageSetUpPr fitToPage="1"/>
  </sheetPr>
  <dimension ref="A1:Q34"/>
  <sheetViews>
    <sheetView tabSelected="1" view="pageBreakPreview" zoomScale="75" zoomScaleNormal="75" zoomScaleSheetLayoutView="75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0.6328125" defaultRowHeight="20.149999999999999" customHeight="1"/>
  <cols>
    <col min="1" max="1" width="11.7265625" style="39" customWidth="1"/>
    <col min="2" max="11" width="12" style="4" customWidth="1"/>
    <col min="12" max="17" width="10.6328125" style="4" customWidth="1"/>
    <col min="18" max="16384" width="10.6328125" style="5"/>
  </cols>
  <sheetData>
    <row r="1" spans="1:11" ht="19">
      <c r="A1" s="1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  <c r="K1" s="3"/>
    </row>
    <row r="2" spans="1:11" ht="3.75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9.5" customHeight="1">
      <c r="A3" s="8" t="s">
        <v>2</v>
      </c>
      <c r="B3" s="9" t="s">
        <v>3</v>
      </c>
      <c r="C3" s="10"/>
      <c r="D3" s="10"/>
      <c r="E3" s="10"/>
      <c r="F3" s="10"/>
      <c r="G3" s="10"/>
      <c r="H3" s="10"/>
      <c r="I3" s="10"/>
      <c r="J3" s="10"/>
      <c r="K3" s="11"/>
    </row>
    <row r="4" spans="1:11" s="15" customFormat="1" ht="28.5" customHeight="1">
      <c r="A4" s="12"/>
      <c r="B4" s="13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/>
      <c r="J4" s="14" t="s">
        <v>11</v>
      </c>
      <c r="K4" s="14" t="s">
        <v>12</v>
      </c>
    </row>
    <row r="5" spans="1:11" s="15" customFormat="1" ht="35.5" customHeight="1">
      <c r="A5" s="16"/>
      <c r="B5" s="13"/>
      <c r="C5" s="14"/>
      <c r="D5" s="14"/>
      <c r="E5" s="14"/>
      <c r="F5" s="14"/>
      <c r="G5" s="14"/>
      <c r="H5" s="17" t="s">
        <v>13</v>
      </c>
      <c r="I5" s="17" t="s">
        <v>14</v>
      </c>
      <c r="J5" s="14"/>
      <c r="K5" s="14"/>
    </row>
    <row r="6" spans="1:11" s="22" customFormat="1" ht="40" customHeight="1">
      <c r="A6" s="18" t="s">
        <v>4</v>
      </c>
      <c r="B6" s="19">
        <f>SUM(B9:B28)</f>
        <v>1309</v>
      </c>
      <c r="C6" s="20">
        <f t="shared" ref="C6:K6" si="0">SUM(C9:C28)</f>
        <v>879</v>
      </c>
      <c r="D6" s="20">
        <f t="shared" si="0"/>
        <v>60</v>
      </c>
      <c r="E6" s="20">
        <f t="shared" si="0"/>
        <v>18</v>
      </c>
      <c r="F6" s="20">
        <f t="shared" si="0"/>
        <v>25</v>
      </c>
      <c r="G6" s="20">
        <f t="shared" si="0"/>
        <v>9</v>
      </c>
      <c r="H6" s="20">
        <f t="shared" si="0"/>
        <v>0</v>
      </c>
      <c r="I6" s="20">
        <f t="shared" si="0"/>
        <v>0</v>
      </c>
      <c r="J6" s="20">
        <f t="shared" si="0"/>
        <v>11</v>
      </c>
      <c r="K6" s="21">
        <f t="shared" si="0"/>
        <v>307</v>
      </c>
    </row>
    <row r="7" spans="1:11" s="22" customFormat="1" ht="40" customHeight="1">
      <c r="A7" s="23" t="s">
        <v>15</v>
      </c>
      <c r="B7" s="24">
        <f>SUM(B9:B19)</f>
        <v>645</v>
      </c>
      <c r="C7" s="25">
        <f t="shared" ref="C7:K7" si="1">SUM(C9:C19)</f>
        <v>403</v>
      </c>
      <c r="D7" s="25">
        <f t="shared" si="1"/>
        <v>1</v>
      </c>
      <c r="E7" s="25">
        <f t="shared" si="1"/>
        <v>14</v>
      </c>
      <c r="F7" s="25">
        <f t="shared" si="1"/>
        <v>14</v>
      </c>
      <c r="G7" s="25">
        <f t="shared" si="1"/>
        <v>2</v>
      </c>
      <c r="H7" s="25">
        <f t="shared" si="1"/>
        <v>0</v>
      </c>
      <c r="I7" s="25">
        <f t="shared" si="1"/>
        <v>0</v>
      </c>
      <c r="J7" s="25">
        <f t="shared" si="1"/>
        <v>1</v>
      </c>
      <c r="K7" s="26">
        <f t="shared" si="1"/>
        <v>210</v>
      </c>
    </row>
    <row r="8" spans="1:11" s="22" customFormat="1" ht="40" customHeight="1">
      <c r="A8" s="27" t="s">
        <v>16</v>
      </c>
      <c r="B8" s="28">
        <f>SUM(B20:B28)</f>
        <v>664</v>
      </c>
      <c r="C8" s="29">
        <f t="shared" ref="C8:K8" si="2">SUM(C20:C28)</f>
        <v>476</v>
      </c>
      <c r="D8" s="29">
        <f t="shared" si="2"/>
        <v>59</v>
      </c>
      <c r="E8" s="29">
        <f t="shared" si="2"/>
        <v>4</v>
      </c>
      <c r="F8" s="29">
        <f t="shared" si="2"/>
        <v>11</v>
      </c>
      <c r="G8" s="29">
        <f t="shared" si="2"/>
        <v>7</v>
      </c>
      <c r="H8" s="29">
        <f t="shared" si="2"/>
        <v>0</v>
      </c>
      <c r="I8" s="29">
        <f t="shared" si="2"/>
        <v>0</v>
      </c>
      <c r="J8" s="29">
        <f t="shared" si="2"/>
        <v>10</v>
      </c>
      <c r="K8" s="30">
        <f t="shared" si="2"/>
        <v>97</v>
      </c>
    </row>
    <row r="9" spans="1:11" s="22" customFormat="1" ht="40" customHeight="1">
      <c r="A9" s="18" t="s">
        <v>17</v>
      </c>
      <c r="B9" s="24">
        <v>23</v>
      </c>
      <c r="C9" s="20">
        <v>5</v>
      </c>
      <c r="D9" s="20">
        <v>0</v>
      </c>
      <c r="E9" s="20">
        <v>1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1">
        <v>17</v>
      </c>
    </row>
    <row r="10" spans="1:11" s="22" customFormat="1" ht="40" customHeight="1">
      <c r="A10" s="23" t="s">
        <v>18</v>
      </c>
      <c r="B10" s="24">
        <v>126</v>
      </c>
      <c r="C10" s="25">
        <v>36</v>
      </c>
      <c r="D10" s="25">
        <v>0</v>
      </c>
      <c r="E10" s="25">
        <v>7</v>
      </c>
      <c r="F10" s="25">
        <v>14</v>
      </c>
      <c r="G10" s="25">
        <v>2</v>
      </c>
      <c r="H10" s="25">
        <v>0</v>
      </c>
      <c r="I10" s="25">
        <v>0</v>
      </c>
      <c r="J10" s="25">
        <v>1</v>
      </c>
      <c r="K10" s="26">
        <v>66</v>
      </c>
    </row>
    <row r="11" spans="1:11" s="22" customFormat="1" ht="40" customHeight="1">
      <c r="A11" s="23" t="s">
        <v>19</v>
      </c>
      <c r="B11" s="24">
        <v>161</v>
      </c>
      <c r="C11" s="25">
        <v>67</v>
      </c>
      <c r="D11" s="25">
        <v>1</v>
      </c>
      <c r="E11" s="25">
        <v>1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6">
        <v>92</v>
      </c>
    </row>
    <row r="12" spans="1:11" s="22" customFormat="1" ht="40" customHeight="1">
      <c r="A12" s="23" t="s">
        <v>20</v>
      </c>
      <c r="B12" s="24">
        <v>9</v>
      </c>
      <c r="C12" s="25">
        <v>3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6">
        <v>6</v>
      </c>
    </row>
    <row r="13" spans="1:11" s="22" customFormat="1" ht="40" customHeight="1">
      <c r="A13" s="23" t="s">
        <v>21</v>
      </c>
      <c r="B13" s="24">
        <v>31</v>
      </c>
      <c r="C13" s="25">
        <v>8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6">
        <v>23</v>
      </c>
    </row>
    <row r="14" spans="1:11" s="22" customFormat="1" ht="40" customHeight="1">
      <c r="A14" s="23" t="s">
        <v>22</v>
      </c>
      <c r="B14" s="24">
        <v>78</v>
      </c>
      <c r="C14" s="25">
        <v>77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6">
        <v>1</v>
      </c>
    </row>
    <row r="15" spans="1:11" s="22" customFormat="1" ht="40" customHeight="1">
      <c r="A15" s="23" t="s">
        <v>23</v>
      </c>
      <c r="B15" s="24">
        <v>15</v>
      </c>
      <c r="C15" s="25">
        <v>14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6">
        <v>1</v>
      </c>
    </row>
    <row r="16" spans="1:11" s="22" customFormat="1" ht="40" customHeight="1">
      <c r="A16" s="23" t="s">
        <v>24</v>
      </c>
      <c r="B16" s="24">
        <v>62</v>
      </c>
      <c r="C16" s="25">
        <v>59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6">
        <v>3</v>
      </c>
    </row>
    <row r="17" spans="1:11" s="22" customFormat="1" ht="40" customHeight="1">
      <c r="A17" s="23" t="s">
        <v>25</v>
      </c>
      <c r="B17" s="24">
        <v>6</v>
      </c>
      <c r="C17" s="25">
        <v>1</v>
      </c>
      <c r="D17" s="25">
        <v>0</v>
      </c>
      <c r="E17" s="25">
        <v>5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6">
        <v>0</v>
      </c>
    </row>
    <row r="18" spans="1:11" s="22" customFormat="1" ht="40" customHeight="1">
      <c r="A18" s="23" t="s">
        <v>26</v>
      </c>
      <c r="B18" s="24">
        <v>18</v>
      </c>
      <c r="C18" s="25">
        <v>18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6">
        <v>0</v>
      </c>
    </row>
    <row r="19" spans="1:11" s="22" customFormat="1" ht="40" customHeight="1">
      <c r="A19" s="23" t="s">
        <v>27</v>
      </c>
      <c r="B19" s="24">
        <v>116</v>
      </c>
      <c r="C19" s="25">
        <v>115</v>
      </c>
      <c r="D19" s="25">
        <v>0</v>
      </c>
      <c r="E19" s="25">
        <v>0</v>
      </c>
      <c r="F19" s="25">
        <v>0</v>
      </c>
      <c r="G19" s="29">
        <v>0</v>
      </c>
      <c r="H19" s="29">
        <v>0</v>
      </c>
      <c r="I19" s="29">
        <v>0</v>
      </c>
      <c r="J19" s="29">
        <v>0</v>
      </c>
      <c r="K19" s="26">
        <v>1</v>
      </c>
    </row>
    <row r="20" spans="1:11" s="22" customFormat="1" ht="40" customHeight="1">
      <c r="A20" s="31" t="s">
        <v>28</v>
      </c>
      <c r="B20" s="32">
        <v>42</v>
      </c>
      <c r="C20" s="33">
        <v>34</v>
      </c>
      <c r="D20" s="33">
        <v>7</v>
      </c>
      <c r="E20" s="33">
        <v>0</v>
      </c>
      <c r="F20" s="33">
        <v>0</v>
      </c>
      <c r="G20" s="25">
        <v>0</v>
      </c>
      <c r="H20" s="25">
        <v>0</v>
      </c>
      <c r="I20" s="25">
        <v>0</v>
      </c>
      <c r="J20" s="25">
        <v>1</v>
      </c>
      <c r="K20" s="34">
        <v>0</v>
      </c>
    </row>
    <row r="21" spans="1:11" s="22" customFormat="1" ht="40" customHeight="1">
      <c r="A21" s="31" t="s">
        <v>29</v>
      </c>
      <c r="B21" s="32">
        <v>24</v>
      </c>
      <c r="C21" s="33">
        <v>21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4">
        <v>3</v>
      </c>
    </row>
    <row r="22" spans="1:11" s="22" customFormat="1" ht="40" customHeight="1">
      <c r="A22" s="23" t="s">
        <v>30</v>
      </c>
      <c r="B22" s="24">
        <v>129</v>
      </c>
      <c r="C22" s="25">
        <v>83</v>
      </c>
      <c r="D22" s="25">
        <v>24</v>
      </c>
      <c r="E22" s="25">
        <v>0</v>
      </c>
      <c r="F22" s="25">
        <v>3</v>
      </c>
      <c r="G22" s="25">
        <v>0</v>
      </c>
      <c r="H22" s="25">
        <v>0</v>
      </c>
      <c r="I22" s="25">
        <v>0</v>
      </c>
      <c r="J22" s="25">
        <v>0</v>
      </c>
      <c r="K22" s="26">
        <v>19</v>
      </c>
    </row>
    <row r="23" spans="1:11" s="22" customFormat="1" ht="40" customHeight="1">
      <c r="A23" s="23" t="s">
        <v>31</v>
      </c>
      <c r="B23" s="24">
        <v>13</v>
      </c>
      <c r="C23" s="25">
        <v>12</v>
      </c>
      <c r="D23" s="25">
        <v>0</v>
      </c>
      <c r="E23" s="25">
        <v>0</v>
      </c>
      <c r="F23" s="25">
        <v>1</v>
      </c>
      <c r="G23" s="25">
        <v>0</v>
      </c>
      <c r="H23" s="25">
        <v>0</v>
      </c>
      <c r="I23" s="25">
        <v>0</v>
      </c>
      <c r="J23" s="25">
        <v>0</v>
      </c>
      <c r="K23" s="26">
        <v>0</v>
      </c>
    </row>
    <row r="24" spans="1:11" s="22" customFormat="1" ht="40" customHeight="1">
      <c r="A24" s="31" t="s">
        <v>32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4">
        <v>0</v>
      </c>
    </row>
    <row r="25" spans="1:11" s="22" customFormat="1" ht="40" customHeight="1">
      <c r="A25" s="31" t="s">
        <v>33</v>
      </c>
      <c r="B25" s="32">
        <v>112</v>
      </c>
      <c r="C25" s="33">
        <v>112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4">
        <v>0</v>
      </c>
    </row>
    <row r="26" spans="1:11" s="22" customFormat="1" ht="40" customHeight="1">
      <c r="A26" s="23" t="s">
        <v>34</v>
      </c>
      <c r="B26" s="24">
        <v>5</v>
      </c>
      <c r="C26" s="25">
        <v>4</v>
      </c>
      <c r="D26" s="25">
        <v>0</v>
      </c>
      <c r="E26" s="25">
        <v>0</v>
      </c>
      <c r="F26" s="25">
        <v>1</v>
      </c>
      <c r="G26" s="25">
        <v>0</v>
      </c>
      <c r="H26" s="25">
        <v>0</v>
      </c>
      <c r="I26" s="25">
        <v>0</v>
      </c>
      <c r="J26" s="25">
        <v>0</v>
      </c>
      <c r="K26" s="26">
        <v>0</v>
      </c>
    </row>
    <row r="27" spans="1:11" s="22" customFormat="1" ht="40" customHeight="1">
      <c r="A27" s="23" t="s">
        <v>35</v>
      </c>
      <c r="B27" s="24">
        <v>328</v>
      </c>
      <c r="C27" s="25">
        <v>200</v>
      </c>
      <c r="D27" s="25">
        <v>28</v>
      </c>
      <c r="E27" s="25">
        <v>4</v>
      </c>
      <c r="F27" s="25">
        <v>6</v>
      </c>
      <c r="G27" s="25">
        <v>7</v>
      </c>
      <c r="H27" s="25">
        <v>0</v>
      </c>
      <c r="I27" s="25">
        <v>0</v>
      </c>
      <c r="J27" s="25">
        <v>9</v>
      </c>
      <c r="K27" s="26">
        <v>74</v>
      </c>
    </row>
    <row r="28" spans="1:11" s="22" customFormat="1" ht="40" customHeight="1" thickBot="1">
      <c r="A28" s="35" t="s">
        <v>36</v>
      </c>
      <c r="B28" s="36">
        <v>11</v>
      </c>
      <c r="C28" s="37">
        <v>10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8">
        <v>1</v>
      </c>
    </row>
    <row r="29" spans="1:11" s="22" customFormat="1" ht="40" customHeight="1" thickTop="1">
      <c r="A29" s="23" t="s">
        <v>37</v>
      </c>
      <c r="B29" s="24">
        <f>B17</f>
        <v>6</v>
      </c>
      <c r="C29" s="25">
        <f t="shared" ref="C29:K29" si="3">C17</f>
        <v>1</v>
      </c>
      <c r="D29" s="25">
        <f t="shared" si="3"/>
        <v>0</v>
      </c>
      <c r="E29" s="25">
        <f t="shared" si="3"/>
        <v>5</v>
      </c>
      <c r="F29" s="25">
        <f t="shared" si="3"/>
        <v>0</v>
      </c>
      <c r="G29" s="25">
        <f t="shared" si="3"/>
        <v>0</v>
      </c>
      <c r="H29" s="25">
        <f t="shared" si="3"/>
        <v>0</v>
      </c>
      <c r="I29" s="25">
        <f t="shared" si="3"/>
        <v>0</v>
      </c>
      <c r="J29" s="25">
        <f t="shared" si="3"/>
        <v>0</v>
      </c>
      <c r="K29" s="26">
        <f t="shared" si="3"/>
        <v>0</v>
      </c>
    </row>
    <row r="30" spans="1:11" s="22" customFormat="1" ht="40" customHeight="1">
      <c r="A30" s="23" t="s">
        <v>38</v>
      </c>
      <c r="B30" s="24">
        <f>B13+B14</f>
        <v>109</v>
      </c>
      <c r="C30" s="25">
        <f t="shared" ref="C30:K30" si="4">C13+C14</f>
        <v>85</v>
      </c>
      <c r="D30" s="25">
        <f t="shared" si="4"/>
        <v>0</v>
      </c>
      <c r="E30" s="25">
        <f t="shared" si="4"/>
        <v>0</v>
      </c>
      <c r="F30" s="25">
        <f t="shared" si="4"/>
        <v>0</v>
      </c>
      <c r="G30" s="25">
        <f t="shared" si="4"/>
        <v>0</v>
      </c>
      <c r="H30" s="25">
        <f t="shared" si="4"/>
        <v>0</v>
      </c>
      <c r="I30" s="25">
        <f t="shared" si="4"/>
        <v>0</v>
      </c>
      <c r="J30" s="25">
        <f t="shared" si="4"/>
        <v>0</v>
      </c>
      <c r="K30" s="26">
        <f t="shared" si="4"/>
        <v>24</v>
      </c>
    </row>
    <row r="31" spans="1:11" s="22" customFormat="1" ht="40" customHeight="1">
      <c r="A31" s="23" t="s">
        <v>39</v>
      </c>
      <c r="B31" s="24">
        <f>B10+B20</f>
        <v>168</v>
      </c>
      <c r="C31" s="25">
        <f t="shared" ref="C31:K31" si="5">C10+C20</f>
        <v>70</v>
      </c>
      <c r="D31" s="25">
        <f t="shared" si="5"/>
        <v>7</v>
      </c>
      <c r="E31" s="25">
        <f t="shared" si="5"/>
        <v>7</v>
      </c>
      <c r="F31" s="25">
        <f t="shared" si="5"/>
        <v>14</v>
      </c>
      <c r="G31" s="25">
        <f t="shared" si="5"/>
        <v>2</v>
      </c>
      <c r="H31" s="25">
        <f t="shared" si="5"/>
        <v>0</v>
      </c>
      <c r="I31" s="25">
        <f t="shared" si="5"/>
        <v>0</v>
      </c>
      <c r="J31" s="25">
        <f t="shared" si="5"/>
        <v>2</v>
      </c>
      <c r="K31" s="26">
        <f t="shared" si="5"/>
        <v>66</v>
      </c>
    </row>
    <row r="32" spans="1:11" s="22" customFormat="1" ht="40" customHeight="1">
      <c r="A32" s="23" t="s">
        <v>40</v>
      </c>
      <c r="B32" s="24">
        <f>B9+B16+B19+B21+B22+B23</f>
        <v>367</v>
      </c>
      <c r="C32" s="25">
        <f t="shared" ref="C32:K32" si="6">C9+C16+C19+C21+C22+C23</f>
        <v>295</v>
      </c>
      <c r="D32" s="25">
        <f t="shared" si="6"/>
        <v>24</v>
      </c>
      <c r="E32" s="25">
        <f t="shared" si="6"/>
        <v>1</v>
      </c>
      <c r="F32" s="25">
        <f t="shared" si="6"/>
        <v>4</v>
      </c>
      <c r="G32" s="25">
        <f t="shared" si="6"/>
        <v>0</v>
      </c>
      <c r="H32" s="25">
        <f t="shared" si="6"/>
        <v>0</v>
      </c>
      <c r="I32" s="25">
        <f t="shared" si="6"/>
        <v>0</v>
      </c>
      <c r="J32" s="25">
        <f t="shared" si="6"/>
        <v>0</v>
      </c>
      <c r="K32" s="26">
        <f t="shared" si="6"/>
        <v>43</v>
      </c>
    </row>
    <row r="33" spans="1:11" s="22" customFormat="1" ht="40" customHeight="1">
      <c r="A33" s="23" t="s">
        <v>41</v>
      </c>
      <c r="B33" s="24">
        <f>B12+B15+B18+B24+B25</f>
        <v>154</v>
      </c>
      <c r="C33" s="25">
        <f t="shared" ref="C33:K33" si="7">C12+C15+C18+C24+C25</f>
        <v>147</v>
      </c>
      <c r="D33" s="25">
        <f t="shared" si="7"/>
        <v>0</v>
      </c>
      <c r="E33" s="25">
        <f t="shared" si="7"/>
        <v>0</v>
      </c>
      <c r="F33" s="25">
        <f t="shared" si="7"/>
        <v>0</v>
      </c>
      <c r="G33" s="25">
        <f t="shared" si="7"/>
        <v>0</v>
      </c>
      <c r="H33" s="25">
        <f t="shared" si="7"/>
        <v>0</v>
      </c>
      <c r="I33" s="25">
        <f t="shared" si="7"/>
        <v>0</v>
      </c>
      <c r="J33" s="25">
        <f t="shared" si="7"/>
        <v>0</v>
      </c>
      <c r="K33" s="26">
        <f t="shared" si="7"/>
        <v>7</v>
      </c>
    </row>
    <row r="34" spans="1:11" s="22" customFormat="1" ht="40" customHeight="1">
      <c r="A34" s="27" t="s">
        <v>42</v>
      </c>
      <c r="B34" s="28">
        <f>B11+B26+B27+B28</f>
        <v>505</v>
      </c>
      <c r="C34" s="29">
        <f t="shared" ref="C34:K34" si="8">C11+C26+C27+C28</f>
        <v>281</v>
      </c>
      <c r="D34" s="29">
        <f t="shared" si="8"/>
        <v>29</v>
      </c>
      <c r="E34" s="29">
        <f t="shared" si="8"/>
        <v>5</v>
      </c>
      <c r="F34" s="29">
        <f t="shared" si="8"/>
        <v>7</v>
      </c>
      <c r="G34" s="29">
        <f t="shared" si="8"/>
        <v>7</v>
      </c>
      <c r="H34" s="29">
        <f t="shared" si="8"/>
        <v>0</v>
      </c>
      <c r="I34" s="29">
        <f t="shared" si="8"/>
        <v>0</v>
      </c>
      <c r="J34" s="29">
        <f t="shared" si="8"/>
        <v>9</v>
      </c>
      <c r="K34" s="30">
        <f t="shared" si="8"/>
        <v>167</v>
      </c>
    </row>
  </sheetData>
  <mergeCells count="12">
    <mergeCell ref="J4:J5"/>
    <mergeCell ref="K4:K5"/>
    <mergeCell ref="J1:K1"/>
    <mergeCell ref="A3:A5"/>
    <mergeCell ref="B3:K3"/>
    <mergeCell ref="B4:B5"/>
    <mergeCell ref="C4:C5"/>
    <mergeCell ref="D4:D5"/>
    <mergeCell ref="E4:E5"/>
    <mergeCell ref="F4:F5"/>
    <mergeCell ref="G4:G5"/>
    <mergeCell ref="H4:I4"/>
  </mergeCells>
  <phoneticPr fontId="3"/>
  <printOptions horizontalCentered="1"/>
  <pageMargins left="0.48" right="0.78740157480314965" top="0.59055118110236227" bottom="0.59055118110236227" header="0" footer="0"/>
  <pageSetup paperSize="9" scale="63" fitToWidth="0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3621A-6826-405C-8574-9FBBCD8F8657}">
  <sheetPr>
    <pageSetUpPr fitToPage="1"/>
  </sheetPr>
  <dimension ref="A1:Q34"/>
  <sheetViews>
    <sheetView view="pageBreakPreview" zoomScale="75" zoomScaleNormal="75" zoomScaleSheetLayoutView="75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0.6328125" defaultRowHeight="20.149999999999999" customHeight="1"/>
  <cols>
    <col min="1" max="1" width="11.7265625" style="39" customWidth="1"/>
    <col min="2" max="11" width="12" style="4" customWidth="1"/>
    <col min="12" max="17" width="10.6328125" style="4" customWidth="1"/>
    <col min="18" max="16384" width="10.6328125" style="5"/>
  </cols>
  <sheetData>
    <row r="1" spans="1:11" ht="19">
      <c r="A1" s="1" t="s">
        <v>43</v>
      </c>
      <c r="B1" s="2"/>
      <c r="C1" s="2"/>
      <c r="D1" s="2"/>
      <c r="E1" s="2"/>
      <c r="F1" s="2"/>
      <c r="G1" s="2"/>
      <c r="H1" s="2"/>
      <c r="I1" s="2"/>
      <c r="J1" s="3" t="s">
        <v>1</v>
      </c>
      <c r="K1" s="3"/>
    </row>
    <row r="2" spans="1:11" ht="3.75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9.5" customHeight="1">
      <c r="A3" s="8" t="s">
        <v>2</v>
      </c>
      <c r="B3" s="9" t="s">
        <v>44</v>
      </c>
      <c r="C3" s="10"/>
      <c r="D3" s="10"/>
      <c r="E3" s="10"/>
      <c r="F3" s="10"/>
      <c r="G3" s="10"/>
      <c r="H3" s="10"/>
      <c r="I3" s="10"/>
      <c r="J3" s="10"/>
      <c r="K3" s="11"/>
    </row>
    <row r="4" spans="1:11" s="15" customFormat="1" ht="28.5" customHeight="1">
      <c r="A4" s="12"/>
      <c r="B4" s="13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/>
      <c r="J4" s="14" t="s">
        <v>11</v>
      </c>
      <c r="K4" s="14" t="s">
        <v>12</v>
      </c>
    </row>
    <row r="5" spans="1:11" s="15" customFormat="1" ht="35.5" customHeight="1">
      <c r="A5" s="16"/>
      <c r="B5" s="13"/>
      <c r="C5" s="14"/>
      <c r="D5" s="14"/>
      <c r="E5" s="14"/>
      <c r="F5" s="14"/>
      <c r="G5" s="14"/>
      <c r="H5" s="17" t="s">
        <v>13</v>
      </c>
      <c r="I5" s="17" t="s">
        <v>14</v>
      </c>
      <c r="J5" s="14"/>
      <c r="K5" s="14"/>
    </row>
    <row r="6" spans="1:11" s="22" customFormat="1" ht="40" customHeight="1">
      <c r="A6" s="18" t="s">
        <v>4</v>
      </c>
      <c r="B6" s="19">
        <f t="shared" ref="B6:K6" si="0">SUM(B9:B28)</f>
        <v>2140</v>
      </c>
      <c r="C6" s="20">
        <f t="shared" si="0"/>
        <v>1321</v>
      </c>
      <c r="D6" s="20">
        <f t="shared" si="0"/>
        <v>83</v>
      </c>
      <c r="E6" s="20">
        <f t="shared" si="0"/>
        <v>31</v>
      </c>
      <c r="F6" s="20">
        <f t="shared" si="0"/>
        <v>56</v>
      </c>
      <c r="G6" s="20">
        <f t="shared" si="0"/>
        <v>15</v>
      </c>
      <c r="H6" s="20">
        <f t="shared" si="0"/>
        <v>0</v>
      </c>
      <c r="I6" s="20">
        <f t="shared" si="0"/>
        <v>0</v>
      </c>
      <c r="J6" s="20">
        <f t="shared" si="0"/>
        <v>49</v>
      </c>
      <c r="K6" s="21">
        <f t="shared" si="0"/>
        <v>585</v>
      </c>
    </row>
    <row r="7" spans="1:11" s="22" customFormat="1" ht="40" customHeight="1">
      <c r="A7" s="23" t="s">
        <v>15</v>
      </c>
      <c r="B7" s="24">
        <f t="shared" ref="B7:K7" si="1">SUM(B9:B19)</f>
        <v>932</v>
      </c>
      <c r="C7" s="25">
        <f t="shared" si="1"/>
        <v>533</v>
      </c>
      <c r="D7" s="25">
        <f t="shared" si="1"/>
        <v>1</v>
      </c>
      <c r="E7" s="25">
        <f t="shared" si="1"/>
        <v>25</v>
      </c>
      <c r="F7" s="25">
        <f t="shared" si="1"/>
        <v>19</v>
      </c>
      <c r="G7" s="25">
        <f t="shared" si="1"/>
        <v>4</v>
      </c>
      <c r="H7" s="25">
        <f t="shared" si="1"/>
        <v>0</v>
      </c>
      <c r="I7" s="25">
        <f t="shared" si="1"/>
        <v>0</v>
      </c>
      <c r="J7" s="25">
        <f t="shared" si="1"/>
        <v>10</v>
      </c>
      <c r="K7" s="26">
        <f t="shared" si="1"/>
        <v>340</v>
      </c>
    </row>
    <row r="8" spans="1:11" s="22" customFormat="1" ht="40" customHeight="1">
      <c r="A8" s="27" t="s">
        <v>16</v>
      </c>
      <c r="B8" s="28">
        <f t="shared" ref="B8:K8" si="2">SUM(B20:B28)</f>
        <v>1208</v>
      </c>
      <c r="C8" s="29">
        <f t="shared" si="2"/>
        <v>788</v>
      </c>
      <c r="D8" s="29">
        <f t="shared" si="2"/>
        <v>82</v>
      </c>
      <c r="E8" s="29">
        <f t="shared" si="2"/>
        <v>6</v>
      </c>
      <c r="F8" s="29">
        <f t="shared" si="2"/>
        <v>37</v>
      </c>
      <c r="G8" s="29">
        <f t="shared" si="2"/>
        <v>11</v>
      </c>
      <c r="H8" s="29">
        <f t="shared" si="2"/>
        <v>0</v>
      </c>
      <c r="I8" s="29">
        <f t="shared" si="2"/>
        <v>0</v>
      </c>
      <c r="J8" s="29">
        <f t="shared" si="2"/>
        <v>39</v>
      </c>
      <c r="K8" s="30">
        <f t="shared" si="2"/>
        <v>245</v>
      </c>
    </row>
    <row r="9" spans="1:11" s="22" customFormat="1" ht="40" customHeight="1">
      <c r="A9" s="18" t="s">
        <v>17</v>
      </c>
      <c r="B9" s="24">
        <v>27</v>
      </c>
      <c r="C9" s="20">
        <v>5</v>
      </c>
      <c r="D9" s="20">
        <v>0</v>
      </c>
      <c r="E9" s="20">
        <v>1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1">
        <v>21</v>
      </c>
    </row>
    <row r="10" spans="1:11" s="22" customFormat="1" ht="40" customHeight="1">
      <c r="A10" s="23" t="s">
        <v>18</v>
      </c>
      <c r="B10" s="24">
        <v>199</v>
      </c>
      <c r="C10" s="25">
        <v>84</v>
      </c>
      <c r="D10" s="25">
        <v>0</v>
      </c>
      <c r="E10" s="25">
        <v>16</v>
      </c>
      <c r="F10" s="25">
        <v>19</v>
      </c>
      <c r="G10" s="25">
        <v>4</v>
      </c>
      <c r="H10" s="25">
        <v>0</v>
      </c>
      <c r="I10" s="25">
        <v>0</v>
      </c>
      <c r="J10" s="25">
        <v>10</v>
      </c>
      <c r="K10" s="26">
        <v>66</v>
      </c>
    </row>
    <row r="11" spans="1:11" s="22" customFormat="1" ht="40" customHeight="1">
      <c r="A11" s="23" t="s">
        <v>19</v>
      </c>
      <c r="B11" s="24">
        <v>174</v>
      </c>
      <c r="C11" s="25">
        <v>76</v>
      </c>
      <c r="D11" s="25">
        <v>1</v>
      </c>
      <c r="E11" s="25">
        <v>3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6">
        <v>94</v>
      </c>
    </row>
    <row r="12" spans="1:11" s="22" customFormat="1" ht="40" customHeight="1">
      <c r="A12" s="23" t="s">
        <v>20</v>
      </c>
      <c r="B12" s="24">
        <v>24</v>
      </c>
      <c r="C12" s="25">
        <v>12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6">
        <v>12</v>
      </c>
    </row>
    <row r="13" spans="1:11" s="22" customFormat="1" ht="40" customHeight="1">
      <c r="A13" s="23" t="s">
        <v>21</v>
      </c>
      <c r="B13" s="24">
        <v>172</v>
      </c>
      <c r="C13" s="25">
        <v>31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6">
        <v>141</v>
      </c>
    </row>
    <row r="14" spans="1:11" s="22" customFormat="1" ht="40" customHeight="1">
      <c r="A14" s="23" t="s">
        <v>22</v>
      </c>
      <c r="B14" s="24">
        <v>78</v>
      </c>
      <c r="C14" s="25">
        <v>77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6">
        <v>1</v>
      </c>
    </row>
    <row r="15" spans="1:11" s="22" customFormat="1" ht="40" customHeight="1">
      <c r="A15" s="23" t="s">
        <v>23</v>
      </c>
      <c r="B15" s="24">
        <v>27</v>
      </c>
      <c r="C15" s="25">
        <v>26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6">
        <v>1</v>
      </c>
    </row>
    <row r="16" spans="1:11" s="22" customFormat="1" ht="40" customHeight="1">
      <c r="A16" s="23" t="s">
        <v>24</v>
      </c>
      <c r="B16" s="24">
        <v>69</v>
      </c>
      <c r="C16" s="25">
        <v>66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6">
        <v>3</v>
      </c>
    </row>
    <row r="17" spans="1:11" s="22" customFormat="1" ht="40" customHeight="1">
      <c r="A17" s="23" t="s">
        <v>25</v>
      </c>
      <c r="B17" s="24">
        <v>6</v>
      </c>
      <c r="C17" s="25">
        <v>1</v>
      </c>
      <c r="D17" s="25">
        <v>0</v>
      </c>
      <c r="E17" s="25">
        <v>5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6">
        <v>0</v>
      </c>
    </row>
    <row r="18" spans="1:11" s="22" customFormat="1" ht="40" customHeight="1">
      <c r="A18" s="23" t="s">
        <v>26</v>
      </c>
      <c r="B18" s="24">
        <v>20</v>
      </c>
      <c r="C18" s="25">
        <v>20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6">
        <v>0</v>
      </c>
    </row>
    <row r="19" spans="1:11" s="22" customFormat="1" ht="40" customHeight="1">
      <c r="A19" s="23" t="s">
        <v>27</v>
      </c>
      <c r="B19" s="24">
        <v>136</v>
      </c>
      <c r="C19" s="25">
        <v>135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6">
        <v>1</v>
      </c>
    </row>
    <row r="20" spans="1:11" s="22" customFormat="1" ht="40" customHeight="1">
      <c r="A20" s="31" t="s">
        <v>28</v>
      </c>
      <c r="B20" s="32">
        <v>76</v>
      </c>
      <c r="C20" s="33">
        <v>57</v>
      </c>
      <c r="D20" s="33">
        <v>15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4</v>
      </c>
      <c r="K20" s="34">
        <v>0</v>
      </c>
    </row>
    <row r="21" spans="1:11" s="22" customFormat="1" ht="40" customHeight="1">
      <c r="A21" s="31" t="s">
        <v>29</v>
      </c>
      <c r="B21" s="32">
        <v>36</v>
      </c>
      <c r="C21" s="33">
        <v>30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4">
        <v>6</v>
      </c>
    </row>
    <row r="22" spans="1:11" s="22" customFormat="1" ht="40" customHeight="1">
      <c r="A22" s="23" t="s">
        <v>30</v>
      </c>
      <c r="B22" s="24">
        <v>171</v>
      </c>
      <c r="C22" s="25">
        <v>90</v>
      </c>
      <c r="D22" s="25">
        <v>34</v>
      </c>
      <c r="E22" s="25">
        <v>0</v>
      </c>
      <c r="F22" s="25">
        <v>4</v>
      </c>
      <c r="G22" s="25">
        <v>0</v>
      </c>
      <c r="H22" s="25">
        <v>0</v>
      </c>
      <c r="I22" s="25">
        <v>0</v>
      </c>
      <c r="J22" s="25">
        <v>0</v>
      </c>
      <c r="K22" s="26">
        <v>43</v>
      </c>
    </row>
    <row r="23" spans="1:11" s="22" customFormat="1" ht="40" customHeight="1">
      <c r="A23" s="23" t="s">
        <v>31</v>
      </c>
      <c r="B23" s="24">
        <v>15</v>
      </c>
      <c r="C23" s="25">
        <v>13</v>
      </c>
      <c r="D23" s="25">
        <v>0</v>
      </c>
      <c r="E23" s="25">
        <v>0</v>
      </c>
      <c r="F23" s="25">
        <v>2</v>
      </c>
      <c r="G23" s="25">
        <v>0</v>
      </c>
      <c r="H23" s="25">
        <v>0</v>
      </c>
      <c r="I23" s="25">
        <v>0</v>
      </c>
      <c r="J23" s="25">
        <v>0</v>
      </c>
      <c r="K23" s="26">
        <v>0</v>
      </c>
    </row>
    <row r="24" spans="1:11" s="22" customFormat="1" ht="40" customHeight="1">
      <c r="A24" s="31" t="s">
        <v>32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4">
        <v>0</v>
      </c>
    </row>
    <row r="25" spans="1:11" s="22" customFormat="1" ht="40" customHeight="1">
      <c r="A25" s="31" t="s">
        <v>33</v>
      </c>
      <c r="B25" s="32">
        <v>162</v>
      </c>
      <c r="C25" s="33">
        <v>162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4">
        <v>0</v>
      </c>
    </row>
    <row r="26" spans="1:11" s="22" customFormat="1" ht="40" customHeight="1">
      <c r="A26" s="23" t="s">
        <v>34</v>
      </c>
      <c r="B26" s="24">
        <v>8</v>
      </c>
      <c r="C26" s="25">
        <v>7</v>
      </c>
      <c r="D26" s="25">
        <v>0</v>
      </c>
      <c r="E26" s="25">
        <v>0</v>
      </c>
      <c r="F26" s="25">
        <v>1</v>
      </c>
      <c r="G26" s="25">
        <v>0</v>
      </c>
      <c r="H26" s="25">
        <v>0</v>
      </c>
      <c r="I26" s="25">
        <v>0</v>
      </c>
      <c r="J26" s="25">
        <v>0</v>
      </c>
      <c r="K26" s="26">
        <v>0</v>
      </c>
    </row>
    <row r="27" spans="1:11" s="22" customFormat="1" ht="40" customHeight="1">
      <c r="A27" s="23" t="s">
        <v>35</v>
      </c>
      <c r="B27" s="24">
        <v>718</v>
      </c>
      <c r="C27" s="25">
        <v>408</v>
      </c>
      <c r="D27" s="25">
        <v>33</v>
      </c>
      <c r="E27" s="25">
        <v>6</v>
      </c>
      <c r="F27" s="25">
        <v>30</v>
      </c>
      <c r="G27" s="25">
        <v>11</v>
      </c>
      <c r="H27" s="25">
        <v>0</v>
      </c>
      <c r="I27" s="25">
        <v>0</v>
      </c>
      <c r="J27" s="25">
        <v>35</v>
      </c>
      <c r="K27" s="26">
        <v>195</v>
      </c>
    </row>
    <row r="28" spans="1:11" s="22" customFormat="1" ht="40" customHeight="1" thickBot="1">
      <c r="A28" s="35" t="s">
        <v>36</v>
      </c>
      <c r="B28" s="36">
        <v>22</v>
      </c>
      <c r="C28" s="37">
        <v>21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8">
        <v>1</v>
      </c>
    </row>
    <row r="29" spans="1:11" s="22" customFormat="1" ht="40" customHeight="1" thickTop="1">
      <c r="A29" s="23" t="s">
        <v>37</v>
      </c>
      <c r="B29" s="24">
        <f t="shared" ref="B29:K29" si="3">B17</f>
        <v>6</v>
      </c>
      <c r="C29" s="25">
        <f t="shared" si="3"/>
        <v>1</v>
      </c>
      <c r="D29" s="25">
        <f t="shared" si="3"/>
        <v>0</v>
      </c>
      <c r="E29" s="25">
        <f t="shared" si="3"/>
        <v>5</v>
      </c>
      <c r="F29" s="25">
        <f t="shared" si="3"/>
        <v>0</v>
      </c>
      <c r="G29" s="25">
        <f t="shared" si="3"/>
        <v>0</v>
      </c>
      <c r="H29" s="25">
        <f t="shared" si="3"/>
        <v>0</v>
      </c>
      <c r="I29" s="25">
        <f t="shared" si="3"/>
        <v>0</v>
      </c>
      <c r="J29" s="25">
        <f t="shared" si="3"/>
        <v>0</v>
      </c>
      <c r="K29" s="26">
        <f t="shared" si="3"/>
        <v>0</v>
      </c>
    </row>
    <row r="30" spans="1:11" s="22" customFormat="1" ht="40" customHeight="1">
      <c r="A30" s="23" t="s">
        <v>38</v>
      </c>
      <c r="B30" s="24">
        <f t="shared" ref="B30:K30" si="4">B13+B14</f>
        <v>250</v>
      </c>
      <c r="C30" s="25">
        <f t="shared" si="4"/>
        <v>108</v>
      </c>
      <c r="D30" s="25">
        <f t="shared" si="4"/>
        <v>0</v>
      </c>
      <c r="E30" s="25">
        <f t="shared" si="4"/>
        <v>0</v>
      </c>
      <c r="F30" s="25">
        <f t="shared" si="4"/>
        <v>0</v>
      </c>
      <c r="G30" s="25">
        <f t="shared" si="4"/>
        <v>0</v>
      </c>
      <c r="H30" s="25">
        <f t="shared" si="4"/>
        <v>0</v>
      </c>
      <c r="I30" s="25">
        <f t="shared" si="4"/>
        <v>0</v>
      </c>
      <c r="J30" s="25">
        <f t="shared" si="4"/>
        <v>0</v>
      </c>
      <c r="K30" s="26">
        <f t="shared" si="4"/>
        <v>142</v>
      </c>
    </row>
    <row r="31" spans="1:11" s="22" customFormat="1" ht="40" customHeight="1">
      <c r="A31" s="23" t="s">
        <v>39</v>
      </c>
      <c r="B31" s="24">
        <f t="shared" ref="B31:K31" si="5">B10+B20</f>
        <v>275</v>
      </c>
      <c r="C31" s="25">
        <f t="shared" si="5"/>
        <v>141</v>
      </c>
      <c r="D31" s="25">
        <f t="shared" si="5"/>
        <v>15</v>
      </c>
      <c r="E31" s="25">
        <f t="shared" si="5"/>
        <v>16</v>
      </c>
      <c r="F31" s="25">
        <f t="shared" si="5"/>
        <v>19</v>
      </c>
      <c r="G31" s="25">
        <f t="shared" si="5"/>
        <v>4</v>
      </c>
      <c r="H31" s="25">
        <f t="shared" si="5"/>
        <v>0</v>
      </c>
      <c r="I31" s="25">
        <f t="shared" si="5"/>
        <v>0</v>
      </c>
      <c r="J31" s="25">
        <f t="shared" si="5"/>
        <v>14</v>
      </c>
      <c r="K31" s="26">
        <f t="shared" si="5"/>
        <v>66</v>
      </c>
    </row>
    <row r="32" spans="1:11" s="22" customFormat="1" ht="40" customHeight="1">
      <c r="A32" s="23" t="s">
        <v>40</v>
      </c>
      <c r="B32" s="24">
        <f t="shared" ref="B32:K32" si="6">B9+B16+B19+B21+B22+B23</f>
        <v>454</v>
      </c>
      <c r="C32" s="25">
        <f t="shared" si="6"/>
        <v>339</v>
      </c>
      <c r="D32" s="25">
        <f t="shared" si="6"/>
        <v>34</v>
      </c>
      <c r="E32" s="25">
        <f t="shared" si="6"/>
        <v>1</v>
      </c>
      <c r="F32" s="25">
        <f t="shared" si="6"/>
        <v>6</v>
      </c>
      <c r="G32" s="25">
        <f t="shared" si="6"/>
        <v>0</v>
      </c>
      <c r="H32" s="25">
        <f t="shared" si="6"/>
        <v>0</v>
      </c>
      <c r="I32" s="25">
        <f t="shared" si="6"/>
        <v>0</v>
      </c>
      <c r="J32" s="25">
        <f t="shared" si="6"/>
        <v>0</v>
      </c>
      <c r="K32" s="26">
        <f t="shared" si="6"/>
        <v>74</v>
      </c>
    </row>
    <row r="33" spans="1:11" s="22" customFormat="1" ht="40" customHeight="1">
      <c r="A33" s="23" t="s">
        <v>41</v>
      </c>
      <c r="B33" s="24">
        <f t="shared" ref="B33:K33" si="7">B12+B15+B18+B24+B25</f>
        <v>233</v>
      </c>
      <c r="C33" s="25">
        <f t="shared" si="7"/>
        <v>220</v>
      </c>
      <c r="D33" s="25">
        <f t="shared" si="7"/>
        <v>0</v>
      </c>
      <c r="E33" s="25">
        <f t="shared" si="7"/>
        <v>0</v>
      </c>
      <c r="F33" s="25">
        <f t="shared" si="7"/>
        <v>0</v>
      </c>
      <c r="G33" s="25">
        <f t="shared" si="7"/>
        <v>0</v>
      </c>
      <c r="H33" s="25">
        <f t="shared" si="7"/>
        <v>0</v>
      </c>
      <c r="I33" s="25">
        <f t="shared" si="7"/>
        <v>0</v>
      </c>
      <c r="J33" s="25">
        <f t="shared" si="7"/>
        <v>0</v>
      </c>
      <c r="K33" s="26">
        <f t="shared" si="7"/>
        <v>13</v>
      </c>
    </row>
    <row r="34" spans="1:11" s="22" customFormat="1" ht="40" customHeight="1">
      <c r="A34" s="27" t="s">
        <v>42</v>
      </c>
      <c r="B34" s="28">
        <f t="shared" ref="B34:K34" si="8">B11+B26+B27+B28</f>
        <v>922</v>
      </c>
      <c r="C34" s="29">
        <f t="shared" si="8"/>
        <v>512</v>
      </c>
      <c r="D34" s="29">
        <f>D11+D26+D27+D28</f>
        <v>34</v>
      </c>
      <c r="E34" s="29">
        <f t="shared" si="8"/>
        <v>9</v>
      </c>
      <c r="F34" s="29">
        <f>F11+F26+F27+F28</f>
        <v>31</v>
      </c>
      <c r="G34" s="29">
        <f t="shared" si="8"/>
        <v>11</v>
      </c>
      <c r="H34" s="29">
        <f t="shared" si="8"/>
        <v>0</v>
      </c>
      <c r="I34" s="29">
        <f t="shared" si="8"/>
        <v>0</v>
      </c>
      <c r="J34" s="29">
        <f t="shared" si="8"/>
        <v>35</v>
      </c>
      <c r="K34" s="30">
        <f t="shared" si="8"/>
        <v>290</v>
      </c>
    </row>
  </sheetData>
  <mergeCells count="12">
    <mergeCell ref="J4:J5"/>
    <mergeCell ref="K4:K5"/>
    <mergeCell ref="J1:K1"/>
    <mergeCell ref="A3:A5"/>
    <mergeCell ref="B3:K3"/>
    <mergeCell ref="B4:B5"/>
    <mergeCell ref="C4:C5"/>
    <mergeCell ref="D4:D5"/>
    <mergeCell ref="E4:E5"/>
    <mergeCell ref="F4:F5"/>
    <mergeCell ref="G4:G5"/>
    <mergeCell ref="H4:I4"/>
  </mergeCells>
  <phoneticPr fontId="3"/>
  <printOptions horizontalCentered="1"/>
  <pageMargins left="0.48" right="0.78740157480314965" top="0.59055118110236227" bottom="0.59055118110236227" header="0" footer="0"/>
  <pageSetup paperSize="9" scale="63" fitToWidth="0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F4CD9-BBDC-4BF3-BC8C-29DB55B75CD7}">
  <sheetPr>
    <pageSetUpPr fitToPage="1"/>
  </sheetPr>
  <dimension ref="A1:I34"/>
  <sheetViews>
    <sheetView view="pageBreakPreview" zoomScale="75" zoomScaleNormal="75" zoomScaleSheetLayoutView="75" workbookViewId="0"/>
  </sheetViews>
  <sheetFormatPr defaultColWidth="10.6328125" defaultRowHeight="20.149999999999999" customHeight="1"/>
  <cols>
    <col min="1" max="1" width="11.7265625" style="39" customWidth="1"/>
    <col min="2" max="2" width="16.90625" style="39" customWidth="1"/>
    <col min="3" max="8" width="16.90625" style="4" customWidth="1"/>
    <col min="9" max="9" width="10.6328125" style="4" customWidth="1"/>
    <col min="10" max="16384" width="10.6328125" style="5"/>
  </cols>
  <sheetData>
    <row r="1" spans="1:8" ht="19">
      <c r="A1" s="1" t="s">
        <v>45</v>
      </c>
      <c r="B1" s="2"/>
      <c r="C1" s="2"/>
      <c r="D1" s="2"/>
      <c r="E1" s="2"/>
      <c r="F1" s="2"/>
      <c r="G1" s="3" t="s">
        <v>1</v>
      </c>
      <c r="H1" s="3"/>
    </row>
    <row r="2" spans="1:8" ht="3.75" customHeight="1">
      <c r="A2" s="6"/>
      <c r="B2" s="2"/>
      <c r="C2" s="2"/>
      <c r="D2" s="2"/>
      <c r="E2" s="2"/>
      <c r="F2" s="2"/>
      <c r="G2" s="2"/>
      <c r="H2" s="40"/>
    </row>
    <row r="3" spans="1:8" ht="3" customHeight="1">
      <c r="A3" s="6"/>
      <c r="B3" s="2"/>
      <c r="C3" s="2"/>
      <c r="D3" s="2"/>
      <c r="E3" s="2"/>
      <c r="F3" s="2"/>
      <c r="G3" s="2"/>
      <c r="H3" s="40"/>
    </row>
    <row r="4" spans="1:8" s="15" customFormat="1" ht="20.149999999999999" customHeight="1">
      <c r="A4" s="8" t="s">
        <v>2</v>
      </c>
      <c r="B4" s="41" t="s">
        <v>46</v>
      </c>
      <c r="C4" s="42"/>
      <c r="D4" s="42"/>
      <c r="E4" s="42"/>
      <c r="F4" s="42"/>
      <c r="G4" s="42"/>
      <c r="H4" s="43"/>
    </row>
    <row r="5" spans="1:8" s="15" customFormat="1" ht="20.149999999999999" customHeight="1">
      <c r="A5" s="16"/>
      <c r="B5" s="44" t="s">
        <v>4</v>
      </c>
      <c r="C5" s="45" t="s">
        <v>47</v>
      </c>
      <c r="D5" s="45" t="s">
        <v>48</v>
      </c>
      <c r="E5" s="45" t="s">
        <v>49</v>
      </c>
      <c r="F5" s="46" t="s">
        <v>50</v>
      </c>
      <c r="G5" s="45" t="s">
        <v>51</v>
      </c>
      <c r="H5" s="47" t="s">
        <v>12</v>
      </c>
    </row>
    <row r="6" spans="1:8" s="22" customFormat="1" ht="40" customHeight="1">
      <c r="A6" s="18" t="s">
        <v>4</v>
      </c>
      <c r="B6" s="19">
        <f t="shared" ref="B6:H6" si="0">SUM(B9:B28)</f>
        <v>2029</v>
      </c>
      <c r="C6" s="20">
        <f t="shared" si="0"/>
        <v>1</v>
      </c>
      <c r="D6" s="20">
        <f t="shared" si="0"/>
        <v>1751</v>
      </c>
      <c r="E6" s="20">
        <f t="shared" si="0"/>
        <v>139</v>
      </c>
      <c r="F6" s="20">
        <f t="shared" si="0"/>
        <v>106</v>
      </c>
      <c r="G6" s="20">
        <f t="shared" si="0"/>
        <v>0</v>
      </c>
      <c r="H6" s="21">
        <f t="shared" si="0"/>
        <v>32</v>
      </c>
    </row>
    <row r="7" spans="1:8" s="22" customFormat="1" ht="40" customHeight="1">
      <c r="A7" s="23" t="s">
        <v>15</v>
      </c>
      <c r="B7" s="24">
        <f t="shared" ref="B7:H7" si="1">SUM(B9:B19)</f>
        <v>869</v>
      </c>
      <c r="C7" s="25">
        <f t="shared" si="1"/>
        <v>0</v>
      </c>
      <c r="D7" s="25">
        <f t="shared" si="1"/>
        <v>756</v>
      </c>
      <c r="E7" s="25">
        <f t="shared" si="1"/>
        <v>50</v>
      </c>
      <c r="F7" s="25">
        <f t="shared" si="1"/>
        <v>63</v>
      </c>
      <c r="G7" s="25">
        <f t="shared" si="1"/>
        <v>0</v>
      </c>
      <c r="H7" s="26">
        <f t="shared" si="1"/>
        <v>0</v>
      </c>
    </row>
    <row r="8" spans="1:8" s="22" customFormat="1" ht="40" customHeight="1">
      <c r="A8" s="27" t="s">
        <v>16</v>
      </c>
      <c r="B8" s="28">
        <f t="shared" ref="B8:H8" si="2">SUM(B20:B28)</f>
        <v>1160</v>
      </c>
      <c r="C8" s="29">
        <f t="shared" si="2"/>
        <v>1</v>
      </c>
      <c r="D8" s="29">
        <f t="shared" si="2"/>
        <v>995</v>
      </c>
      <c r="E8" s="29">
        <f t="shared" si="2"/>
        <v>89</v>
      </c>
      <c r="F8" s="29">
        <f t="shared" si="2"/>
        <v>43</v>
      </c>
      <c r="G8" s="29">
        <f t="shared" si="2"/>
        <v>0</v>
      </c>
      <c r="H8" s="30">
        <f t="shared" si="2"/>
        <v>32</v>
      </c>
    </row>
    <row r="9" spans="1:8" s="22" customFormat="1" ht="40" customHeight="1">
      <c r="A9" s="18" t="s">
        <v>17</v>
      </c>
      <c r="B9" s="24">
        <v>23</v>
      </c>
      <c r="C9" s="20">
        <v>0</v>
      </c>
      <c r="D9" s="20">
        <v>23</v>
      </c>
      <c r="E9" s="20">
        <v>0</v>
      </c>
      <c r="F9" s="20">
        <v>0</v>
      </c>
      <c r="G9" s="20">
        <v>0</v>
      </c>
      <c r="H9" s="21">
        <v>0</v>
      </c>
    </row>
    <row r="10" spans="1:8" s="22" customFormat="1" ht="40" customHeight="1">
      <c r="A10" s="23" t="s">
        <v>18</v>
      </c>
      <c r="B10" s="24">
        <v>199</v>
      </c>
      <c r="C10" s="25">
        <v>0</v>
      </c>
      <c r="D10" s="25">
        <v>199</v>
      </c>
      <c r="E10" s="25">
        <v>0</v>
      </c>
      <c r="F10" s="25">
        <v>0</v>
      </c>
      <c r="G10" s="25">
        <v>0</v>
      </c>
      <c r="H10" s="26">
        <v>0</v>
      </c>
    </row>
    <row r="11" spans="1:8" s="22" customFormat="1" ht="40" customHeight="1">
      <c r="A11" s="23" t="s">
        <v>19</v>
      </c>
      <c r="B11" s="24">
        <v>115</v>
      </c>
      <c r="C11" s="25">
        <v>0</v>
      </c>
      <c r="D11" s="25">
        <v>112</v>
      </c>
      <c r="E11" s="25">
        <v>1</v>
      </c>
      <c r="F11" s="25">
        <v>2</v>
      </c>
      <c r="G11" s="25">
        <v>0</v>
      </c>
      <c r="H11" s="26">
        <v>0</v>
      </c>
    </row>
    <row r="12" spans="1:8" s="22" customFormat="1" ht="40" customHeight="1">
      <c r="A12" s="23" t="s">
        <v>20</v>
      </c>
      <c r="B12" s="24">
        <v>24</v>
      </c>
      <c r="C12" s="25">
        <v>0</v>
      </c>
      <c r="D12" s="25">
        <v>12</v>
      </c>
      <c r="E12" s="25">
        <v>0</v>
      </c>
      <c r="F12" s="25">
        <v>12</v>
      </c>
      <c r="G12" s="25">
        <v>0</v>
      </c>
      <c r="H12" s="26">
        <v>0</v>
      </c>
    </row>
    <row r="13" spans="1:8" s="22" customFormat="1" ht="40" customHeight="1">
      <c r="A13" s="23" t="s">
        <v>21</v>
      </c>
      <c r="B13" s="24">
        <v>172</v>
      </c>
      <c r="C13" s="25">
        <v>0</v>
      </c>
      <c r="D13" s="25">
        <v>172</v>
      </c>
      <c r="E13" s="25">
        <v>0</v>
      </c>
      <c r="F13" s="25">
        <v>0</v>
      </c>
      <c r="G13" s="25">
        <v>0</v>
      </c>
      <c r="H13" s="26">
        <v>0</v>
      </c>
    </row>
    <row r="14" spans="1:8" s="22" customFormat="1" ht="40" customHeight="1">
      <c r="A14" s="23" t="s">
        <v>22</v>
      </c>
      <c r="B14" s="24">
        <v>78</v>
      </c>
      <c r="C14" s="25">
        <v>0</v>
      </c>
      <c r="D14" s="25">
        <v>17</v>
      </c>
      <c r="E14" s="25">
        <v>48</v>
      </c>
      <c r="F14" s="25">
        <v>13</v>
      </c>
      <c r="G14" s="25">
        <v>0</v>
      </c>
      <c r="H14" s="26">
        <v>0</v>
      </c>
    </row>
    <row r="15" spans="1:8" s="22" customFormat="1" ht="40" customHeight="1">
      <c r="A15" s="23" t="s">
        <v>23</v>
      </c>
      <c r="B15" s="24">
        <v>22</v>
      </c>
      <c r="C15" s="25">
        <v>0</v>
      </c>
      <c r="D15" s="25">
        <v>22</v>
      </c>
      <c r="E15" s="25">
        <v>0</v>
      </c>
      <c r="F15" s="25">
        <v>0</v>
      </c>
      <c r="G15" s="25">
        <v>0</v>
      </c>
      <c r="H15" s="26">
        <v>0</v>
      </c>
    </row>
    <row r="16" spans="1:8" s="22" customFormat="1" ht="40" customHeight="1">
      <c r="A16" s="23" t="s">
        <v>24</v>
      </c>
      <c r="B16" s="24">
        <v>73</v>
      </c>
      <c r="C16" s="25">
        <v>0</v>
      </c>
      <c r="D16" s="25">
        <v>69</v>
      </c>
      <c r="E16" s="25">
        <v>0</v>
      </c>
      <c r="F16" s="25">
        <v>4</v>
      </c>
      <c r="G16" s="25">
        <v>0</v>
      </c>
      <c r="H16" s="26">
        <v>0</v>
      </c>
    </row>
    <row r="17" spans="1:8" s="22" customFormat="1" ht="40" customHeight="1">
      <c r="A17" s="23" t="s">
        <v>25</v>
      </c>
      <c r="B17" s="24">
        <v>7</v>
      </c>
      <c r="C17" s="25">
        <v>0</v>
      </c>
      <c r="D17" s="25">
        <v>6</v>
      </c>
      <c r="E17" s="25">
        <v>1</v>
      </c>
      <c r="F17" s="25">
        <v>0</v>
      </c>
      <c r="G17" s="25">
        <v>0</v>
      </c>
      <c r="H17" s="26">
        <v>0</v>
      </c>
    </row>
    <row r="18" spans="1:8" s="22" customFormat="1" ht="40" customHeight="1">
      <c r="A18" s="23" t="s">
        <v>26</v>
      </c>
      <c r="B18" s="24">
        <v>20</v>
      </c>
      <c r="C18" s="25">
        <v>0</v>
      </c>
      <c r="D18" s="25">
        <v>20</v>
      </c>
      <c r="E18" s="25">
        <v>0</v>
      </c>
      <c r="F18" s="25">
        <v>0</v>
      </c>
      <c r="G18" s="25">
        <v>0</v>
      </c>
      <c r="H18" s="26">
        <v>0</v>
      </c>
    </row>
    <row r="19" spans="1:8" s="22" customFormat="1" ht="40" customHeight="1">
      <c r="A19" s="23" t="s">
        <v>27</v>
      </c>
      <c r="B19" s="24">
        <v>136</v>
      </c>
      <c r="C19" s="25">
        <v>0</v>
      </c>
      <c r="D19" s="25">
        <v>104</v>
      </c>
      <c r="E19" s="25">
        <v>0</v>
      </c>
      <c r="F19" s="25">
        <v>32</v>
      </c>
      <c r="G19" s="25">
        <v>0</v>
      </c>
      <c r="H19" s="26">
        <v>0</v>
      </c>
    </row>
    <row r="20" spans="1:8" s="22" customFormat="1" ht="40" customHeight="1">
      <c r="A20" s="31" t="s">
        <v>28</v>
      </c>
      <c r="B20" s="32">
        <v>76</v>
      </c>
      <c r="C20" s="33">
        <v>0</v>
      </c>
      <c r="D20" s="33">
        <v>54</v>
      </c>
      <c r="E20" s="33">
        <v>0</v>
      </c>
      <c r="F20" s="33">
        <v>14</v>
      </c>
      <c r="G20" s="33">
        <v>0</v>
      </c>
      <c r="H20" s="34">
        <v>8</v>
      </c>
    </row>
    <row r="21" spans="1:8" s="22" customFormat="1" ht="40" customHeight="1">
      <c r="A21" s="31" t="s">
        <v>29</v>
      </c>
      <c r="B21" s="32">
        <v>34</v>
      </c>
      <c r="C21" s="33">
        <v>0</v>
      </c>
      <c r="D21" s="33">
        <v>34</v>
      </c>
      <c r="E21" s="33">
        <v>0</v>
      </c>
      <c r="F21" s="33">
        <v>0</v>
      </c>
      <c r="G21" s="33">
        <v>0</v>
      </c>
      <c r="H21" s="34">
        <v>0</v>
      </c>
    </row>
    <row r="22" spans="1:8" s="22" customFormat="1" ht="40" customHeight="1">
      <c r="A22" s="23" t="s">
        <v>30</v>
      </c>
      <c r="B22" s="24">
        <v>195</v>
      </c>
      <c r="C22" s="25">
        <v>1</v>
      </c>
      <c r="D22" s="25">
        <v>162</v>
      </c>
      <c r="E22" s="25">
        <v>4</v>
      </c>
      <c r="F22" s="25">
        <v>4</v>
      </c>
      <c r="G22" s="25">
        <v>0</v>
      </c>
      <c r="H22" s="26">
        <v>24</v>
      </c>
    </row>
    <row r="23" spans="1:8" s="22" customFormat="1" ht="40" customHeight="1">
      <c r="A23" s="23" t="s">
        <v>31</v>
      </c>
      <c r="B23" s="24">
        <v>15</v>
      </c>
      <c r="C23" s="25">
        <v>0</v>
      </c>
      <c r="D23" s="25">
        <v>12</v>
      </c>
      <c r="E23" s="25">
        <v>1</v>
      </c>
      <c r="F23" s="25">
        <v>2</v>
      </c>
      <c r="G23" s="25">
        <v>0</v>
      </c>
      <c r="H23" s="26">
        <v>0</v>
      </c>
    </row>
    <row r="24" spans="1:8" s="22" customFormat="1" ht="40" customHeight="1">
      <c r="A24" s="31" t="s">
        <v>32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4">
        <v>0</v>
      </c>
    </row>
    <row r="25" spans="1:8" s="22" customFormat="1" ht="40" customHeight="1">
      <c r="A25" s="31" t="s">
        <v>33</v>
      </c>
      <c r="B25" s="32">
        <v>95</v>
      </c>
      <c r="C25" s="33">
        <v>0</v>
      </c>
      <c r="D25" s="33">
        <v>11</v>
      </c>
      <c r="E25" s="33">
        <v>84</v>
      </c>
      <c r="F25" s="33">
        <v>0</v>
      </c>
      <c r="G25" s="33">
        <v>0</v>
      </c>
      <c r="H25" s="34">
        <v>0</v>
      </c>
    </row>
    <row r="26" spans="1:8" s="22" customFormat="1" ht="40" customHeight="1">
      <c r="A26" s="23" t="s">
        <v>34</v>
      </c>
      <c r="B26" s="24">
        <v>5</v>
      </c>
      <c r="C26" s="25">
        <v>0</v>
      </c>
      <c r="D26" s="25">
        <v>5</v>
      </c>
      <c r="E26" s="25">
        <v>0</v>
      </c>
      <c r="F26" s="25">
        <v>0</v>
      </c>
      <c r="G26" s="25">
        <v>0</v>
      </c>
      <c r="H26" s="26">
        <v>0</v>
      </c>
    </row>
    <row r="27" spans="1:8" s="22" customFormat="1" ht="40" customHeight="1">
      <c r="A27" s="23" t="s">
        <v>35</v>
      </c>
      <c r="B27" s="24">
        <v>718</v>
      </c>
      <c r="C27" s="25">
        <v>0</v>
      </c>
      <c r="D27" s="25">
        <v>708</v>
      </c>
      <c r="E27" s="25">
        <v>0</v>
      </c>
      <c r="F27" s="25">
        <v>10</v>
      </c>
      <c r="G27" s="25">
        <v>0</v>
      </c>
      <c r="H27" s="26">
        <v>0</v>
      </c>
    </row>
    <row r="28" spans="1:8" s="22" customFormat="1" ht="40" customHeight="1" thickBot="1">
      <c r="A28" s="35" t="s">
        <v>36</v>
      </c>
      <c r="B28" s="36">
        <v>22</v>
      </c>
      <c r="C28" s="37">
        <v>0</v>
      </c>
      <c r="D28" s="37">
        <v>9</v>
      </c>
      <c r="E28" s="37">
        <v>0</v>
      </c>
      <c r="F28" s="37">
        <v>13</v>
      </c>
      <c r="G28" s="37">
        <v>0</v>
      </c>
      <c r="H28" s="38">
        <v>0</v>
      </c>
    </row>
    <row r="29" spans="1:8" s="22" customFormat="1" ht="40" customHeight="1" thickTop="1">
      <c r="A29" s="23" t="s">
        <v>37</v>
      </c>
      <c r="B29" s="24">
        <f t="shared" ref="B29:H29" si="3">B17</f>
        <v>7</v>
      </c>
      <c r="C29" s="25">
        <f t="shared" si="3"/>
        <v>0</v>
      </c>
      <c r="D29" s="25">
        <f t="shared" si="3"/>
        <v>6</v>
      </c>
      <c r="E29" s="25">
        <f t="shared" si="3"/>
        <v>1</v>
      </c>
      <c r="F29" s="25">
        <f t="shared" si="3"/>
        <v>0</v>
      </c>
      <c r="G29" s="25">
        <f t="shared" si="3"/>
        <v>0</v>
      </c>
      <c r="H29" s="26">
        <f t="shared" si="3"/>
        <v>0</v>
      </c>
    </row>
    <row r="30" spans="1:8" s="22" customFormat="1" ht="40" customHeight="1">
      <c r="A30" s="23" t="s">
        <v>38</v>
      </c>
      <c r="B30" s="24">
        <f t="shared" ref="B30:H30" si="4">B13+B14</f>
        <v>250</v>
      </c>
      <c r="C30" s="25">
        <f t="shared" si="4"/>
        <v>0</v>
      </c>
      <c r="D30" s="25">
        <f t="shared" si="4"/>
        <v>189</v>
      </c>
      <c r="E30" s="25">
        <f t="shared" si="4"/>
        <v>48</v>
      </c>
      <c r="F30" s="25">
        <f t="shared" si="4"/>
        <v>13</v>
      </c>
      <c r="G30" s="25">
        <f t="shared" si="4"/>
        <v>0</v>
      </c>
      <c r="H30" s="26">
        <f t="shared" si="4"/>
        <v>0</v>
      </c>
    </row>
    <row r="31" spans="1:8" s="22" customFormat="1" ht="40" customHeight="1">
      <c r="A31" s="23" t="s">
        <v>39</v>
      </c>
      <c r="B31" s="24">
        <f t="shared" ref="B31:H31" si="5">B10+B20</f>
        <v>275</v>
      </c>
      <c r="C31" s="25">
        <f t="shared" si="5"/>
        <v>0</v>
      </c>
      <c r="D31" s="25">
        <f t="shared" si="5"/>
        <v>253</v>
      </c>
      <c r="E31" s="25">
        <f t="shared" si="5"/>
        <v>0</v>
      </c>
      <c r="F31" s="25">
        <f t="shared" si="5"/>
        <v>14</v>
      </c>
      <c r="G31" s="25">
        <f t="shared" si="5"/>
        <v>0</v>
      </c>
      <c r="H31" s="26">
        <f t="shared" si="5"/>
        <v>8</v>
      </c>
    </row>
    <row r="32" spans="1:8" s="22" customFormat="1" ht="40" customHeight="1">
      <c r="A32" s="23" t="s">
        <v>40</v>
      </c>
      <c r="B32" s="24">
        <f t="shared" ref="B32:H32" si="6">B9+B16+B19+B21+B22+B23</f>
        <v>476</v>
      </c>
      <c r="C32" s="25">
        <f t="shared" si="6"/>
        <v>1</v>
      </c>
      <c r="D32" s="25">
        <f t="shared" si="6"/>
        <v>404</v>
      </c>
      <c r="E32" s="25">
        <f t="shared" si="6"/>
        <v>5</v>
      </c>
      <c r="F32" s="25">
        <f t="shared" si="6"/>
        <v>42</v>
      </c>
      <c r="G32" s="25">
        <f t="shared" si="6"/>
        <v>0</v>
      </c>
      <c r="H32" s="26">
        <f t="shared" si="6"/>
        <v>24</v>
      </c>
    </row>
    <row r="33" spans="1:8" s="22" customFormat="1" ht="40" customHeight="1">
      <c r="A33" s="23" t="s">
        <v>41</v>
      </c>
      <c r="B33" s="24">
        <f t="shared" ref="B33:H33" si="7">B12+B15+B18+B24+B25</f>
        <v>161</v>
      </c>
      <c r="C33" s="25">
        <f t="shared" si="7"/>
        <v>0</v>
      </c>
      <c r="D33" s="25">
        <f t="shared" si="7"/>
        <v>65</v>
      </c>
      <c r="E33" s="25">
        <f t="shared" si="7"/>
        <v>84</v>
      </c>
      <c r="F33" s="25">
        <f t="shared" si="7"/>
        <v>12</v>
      </c>
      <c r="G33" s="25">
        <f t="shared" si="7"/>
        <v>0</v>
      </c>
      <c r="H33" s="26">
        <f t="shared" si="7"/>
        <v>0</v>
      </c>
    </row>
    <row r="34" spans="1:8" s="22" customFormat="1" ht="40" customHeight="1">
      <c r="A34" s="27" t="s">
        <v>42</v>
      </c>
      <c r="B34" s="28">
        <f t="shared" ref="B34:H34" si="8">B11+B26+B27+B28</f>
        <v>860</v>
      </c>
      <c r="C34" s="29">
        <f t="shared" si="8"/>
        <v>0</v>
      </c>
      <c r="D34" s="29">
        <f t="shared" si="8"/>
        <v>834</v>
      </c>
      <c r="E34" s="29">
        <f t="shared" si="8"/>
        <v>1</v>
      </c>
      <c r="F34" s="29">
        <f t="shared" si="8"/>
        <v>25</v>
      </c>
      <c r="G34" s="29">
        <f t="shared" si="8"/>
        <v>0</v>
      </c>
      <c r="H34" s="30">
        <f t="shared" si="8"/>
        <v>0</v>
      </c>
    </row>
  </sheetData>
  <mergeCells count="3">
    <mergeCell ref="G1:H1"/>
    <mergeCell ref="A4:A5"/>
    <mergeCell ref="B4:H4"/>
  </mergeCells>
  <phoneticPr fontId="3"/>
  <printOptions horizontalCentered="1"/>
  <pageMargins left="0.78740157480314965" right="0.78740157480314965" top="0.59055118110236227" bottom="0.59055118110236227" header="0" footer="0"/>
  <pageSetup paperSize="9" scale="65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９表</vt:lpstr>
      <vt:lpstr>１０表</vt:lpstr>
      <vt:lpstr>１１表</vt:lpstr>
      <vt:lpstr>'１０表'!Print_Area</vt:lpstr>
      <vt:lpstr>'９表'!Print_Area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川村愛香</dc:creator>
  <cp:lastModifiedBy>川村愛香</cp:lastModifiedBy>
  <dcterms:created xsi:type="dcterms:W3CDTF">2025-12-01T09:15:56Z</dcterms:created>
  <dcterms:modified xsi:type="dcterms:W3CDTF">2025-12-01T09:16:18Z</dcterms:modified>
</cp:coreProperties>
</file>