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4.197.22\県立病院課共有\山内\R7\07_各種照会\R8.1.21〆経営比較分析表\【経営比較分析表】2024_380008_46_060\"/>
    </mc:Choice>
  </mc:AlternateContent>
  <xr:revisionPtr revIDLastSave="0" documentId="13_ncr:1_{1C5F1E8A-9531-45BC-88EA-505C701ABCBF}" xr6:coauthVersionLast="47" xr6:coauthVersionMax="47" xr10:uidLastSave="{00000000-0000-0000-0000-000000000000}"/>
  <workbookProtection workbookAlgorithmName="SHA-512" workbookHashValue="A0HLj82RAJ6vw4oTdxovlEB/ySksAYCw1m36/GJ3fP6TocPyupChWepLtet/W+LMuocPhlbheeeyuo6aOEQFnA==" workbookSaltValue="VZyf6pL+sZt4xG5h/2HF/A==" workbookSpinCount="100000" lockStructure="1"/>
  <bookViews>
    <workbookView xWindow="28680" yWindow="-18780" windowWidth="18240" windowHeight="283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KV78" i="4"/>
  <c r="KU54" i="4"/>
  <c r="KU32" i="4"/>
  <c r="HI78" i="4"/>
  <c r="HG54" i="4"/>
  <c r="HG32" i="4"/>
  <c r="DV78" i="4"/>
  <c r="DS54" i="4"/>
  <c r="DS32" i="4"/>
  <c r="AE78" i="4"/>
  <c r="AE54" i="4"/>
  <c r="AE32" i="4"/>
  <c r="P78" i="4"/>
  <c r="P54" i="4"/>
  <c r="P32" i="4"/>
  <c r="KG78" i="4"/>
  <c r="KF54" i="4"/>
  <c r="KF32" i="4"/>
  <c r="GT78" i="4"/>
  <c r="GR54" i="4"/>
  <c r="GR32" i="4"/>
  <c r="DG78" i="4"/>
  <c r="DD54" i="4"/>
  <c r="DD32" i="4"/>
  <c r="HX78" i="4"/>
  <c r="HV54" i="4"/>
  <c r="HV32" i="4"/>
  <c r="EK78" i="4"/>
  <c r="EH54" i="4"/>
  <c r="EH32" i="4"/>
  <c r="AT78" i="4"/>
  <c r="AT54" i="4"/>
  <c r="AT32" i="4"/>
  <c r="LK78" i="4"/>
  <c r="LJ54" i="4"/>
  <c r="LJ32"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<sst xmlns="http://schemas.openxmlformats.org/spreadsheetml/2006/main" count="344" uniqueCount="189">
  <si>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</si>
  <si>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</si>
  <si>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</si>
  <si>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</si>
  <si>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</si>
  <si>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</si>
  <si>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</si>
  <si>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</si>
  <si>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</si>
  <si>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</si>
  <si>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</si>
  <si>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</si>
  <si>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</si>
  <si>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</si>
  <si>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</si>
  <si>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</si>
  <si>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</si>
  <si>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</si>
  <si>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</si>
  <si>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</si>
  <si>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</si>
  <si>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</si>
  <si>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</si>
  <si>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</si>
  <si>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</si>
  <si>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</si>
  <si>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</si>
  <si>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</si>
  <si>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</si>
  <si>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</si>
  <si>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</si>
  <si>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</si>
  <si>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</si>
  <si>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</si>
  <si>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</si>
  <si>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</si>
  <si>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</si>
  <si>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</si>
  <si>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</si>
  <si>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</si>
  <si>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</si>
  <si>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</si>
  <si>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</si>
  <si>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</si>
  <si>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</si>
  <si>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</si>
  <si>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</si>
  <si>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</si>
  <si>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</si>
  <si>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</si>
  <si>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</si>
  <si>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</si>
  <si>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</si>
  <si>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</si>
  <si>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</si>
  <si>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</si>
  <si>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</si>
  <si>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</si>
  <si>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</si>
  <si>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</si>
  <si>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</si>
  <si>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</si>
  <si>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</si>
  <si>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</si>
  <si>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</si>
  <si>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</si>
  <si>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</si>
  <si>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</si>
  <si>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</si>
  <si>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</si>
  <si>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</si>
  <si>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</si>
  <si>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</si>
  <si>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</si>
  <si>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</si>
  <si>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</si>
  <si>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</si>
  <si>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</si>
  <si>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</si>
  <si>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</si>
  <si>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</si>
  <si>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</si>
  <si>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</si>
  <si>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</si>
  <si>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</si>
  <si>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</si>
  <si>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</si>
  <si>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</si>
  <si>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</si>
  <si>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</si>
  <si>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</si>
  <si>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</si>
  <si>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</si>
  <si>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</si>
  <si>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</si>
  <si>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</si>
  <si>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</si>
  <si>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</si>
  <si>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</si>
  <si>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</si>
  <si>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</si>
  <si>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</si>
  <si>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</si>
  <si>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</si>
  <si>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</si>
  <si>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</si>
  <si>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</si>
  <si>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</si>
  <si>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</si>
  <si>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</si>
  <si>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</si>
  <si>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</si>
  <si>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</si>
  <si>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</si>
  <si>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</si>
  <si>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</si>
  <si>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</si>
  <si>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</si>
  <si>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</si>
  <si>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</si>
  <si>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</si>
  <si>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</si>
  <si>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</si>
  <si>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</si>
  <si>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</si>
  <si>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</si>
  <si>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</si>
  <si>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</si>
  <si>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</si>
  <si>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</si>
  <si>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</si>
  <si>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</si>
  <si>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</si>
  <si>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</si>
  <si>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</si>
  <si>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</si>
  <si>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</si>
  <si>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</si>
  <si>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</si>
  <si>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</si>
  <si>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</si>
  <si>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</si>
  <si>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</si>
  <si>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</si>
  <si>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</si>
  <si>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</si>
  <si>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</si>
  <si>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</si>
  <si>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</si>
  <si>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</si>
  <si>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</si>
  <si>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</si>
  <si>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</si>
  <si>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</si>
  <si>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</si>
  <si>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</si>
  <si>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</si>
  <si>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</si>
  <si>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</si>
  <si>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</si>
  <si>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</si>
  <si>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</si>
  <si>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</si>
  <si>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</si>
  <si>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</si>
  <si>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</si>
  <si>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</si>
  <si>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</si>
  <si>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中央病院</t>
  </si>
  <si>
    <t>条例全部</t>
  </si>
  <si>
    <t>病院事業</t>
  </si>
  <si>
    <t>一般病院</t>
  </si>
  <si>
    <t>500床以上</t>
  </si>
  <si>
    <t>自治体職員</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</si>
  <si>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</si>
  <si>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</si>
  <si>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</si>
  <si>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</si>
  <si>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</si>
  <si>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</si>
  <si>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</si>
  <si>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</si>
  <si>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</si>
  <si>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</si>
  <si>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</si>
  <si>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高度救命救急センター、総合周産期母子医療センターを併設し、三次救急、周産期、小児の高度救急医療、がん、脳神経疾患、心臓疾患等の高度急性期医療、骨髄移植等の質の高い医療や災害医療、感染症医療等を提供する県下の基幹病院、及び県下における医療人材育成に係る拠点病院である。</t>
    <phoneticPr fontId="5"/>
  </si>
  <si>
    <t xml:space="preserve"> 平成25年度に新病院へ建替えを行ったことから、有形固定資産減価償却率については、類似病院の平均値を下回っている。器械備品減価償却率については、類似病院の平均値を上回っており、経営への影響を考慮しながら計画的に医療機器等の更新を行っていく予定である。</t>
  </si>
  <si>
    <t>　経常収支比率は、令和５年度に引き続き100％を下回り、赤字決算となった。また、平成25年の新病院建替の際に整備した医療機器等の減価償却が進んでおり、順次更新していることから、影響を注視する必要がある。
　愛媛県公営企業管理局では、県立４病院を対象とし、令和３年度から令和７年度までの５年間を実施期間とする「第２次愛媛県立病院中期経営戦略」につき、計画期間を２年延長した令和９年度までの収支改善計画の改定を令和６年３月に行い、当該戦略に基づき全力で収支改善に取り組んできたところ。しかし、公定価格である診療報酬で経営しているため、物価や賃金の上昇を他に転嫁できないなどの構造的な問題により、経営努力のみでは対応できない状況であることから、当該収支改善計画の見直しについても検討を進め、今後とも、県立病院が地域医療の最後の砦としての役割を果たすことができるように経営の安定化に努める。</t>
    <rPh sb="1" eb="5">
      <t>ケイジョウシュウシ</t>
    </rPh>
    <rPh sb="5" eb="7">
      <t>ヒリツ</t>
    </rPh>
    <rPh sb="9" eb="11">
      <t>レイワ</t>
    </rPh>
    <rPh sb="12" eb="14">
      <t>ネンド</t>
    </rPh>
    <rPh sb="15" eb="16">
      <t>ヒ</t>
    </rPh>
    <rPh sb="17" eb="18">
      <t>ツヅ</t>
    </rPh>
    <rPh sb="24" eb="26">
      <t>シタマワ</t>
    </rPh>
    <rPh sb="28" eb="30">
      <t>アカジ</t>
    </rPh>
    <rPh sb="30" eb="32">
      <t>ケッサン</t>
    </rPh>
    <rPh sb="40" eb="42">
      <t>ヘイセイ</t>
    </rPh>
    <rPh sb="174" eb="176">
      <t>ケイカク</t>
    </rPh>
    <rPh sb="176" eb="178">
      <t>キカン</t>
    </rPh>
    <rPh sb="180" eb="181">
      <t>ネン</t>
    </rPh>
    <rPh sb="181" eb="183">
      <t>エンチョウ</t>
    </rPh>
    <rPh sb="185" eb="187">
      <t>レイワ</t>
    </rPh>
    <rPh sb="188" eb="190">
      <t>ネンド</t>
    </rPh>
    <rPh sb="203" eb="205">
      <t>レイワ</t>
    </rPh>
    <rPh sb="206" eb="207">
      <t>ネン</t>
    </rPh>
    <rPh sb="208" eb="209">
      <t>ツキ</t>
    </rPh>
    <rPh sb="221" eb="223">
      <t>ゼンリョク</t>
    </rPh>
    <rPh sb="224" eb="226">
      <t>シュウシ</t>
    </rPh>
    <rPh sb="226" eb="228">
      <t>カイゼン</t>
    </rPh>
    <rPh sb="229" eb="230">
      <t>ト</t>
    </rPh>
    <rPh sb="231" eb="232">
      <t>ク</t>
    </rPh>
    <rPh sb="244" eb="248">
      <t>コウテイカカク</t>
    </rPh>
    <rPh sb="251" eb="255">
      <t>シンリョウホウシュウ</t>
    </rPh>
    <rPh sb="256" eb="258">
      <t>ケイエイ</t>
    </rPh>
    <rPh sb="265" eb="267">
      <t>ブッカ</t>
    </rPh>
    <rPh sb="268" eb="270">
      <t>チンギン</t>
    </rPh>
    <rPh sb="271" eb="273">
      <t>ジョウショウ</t>
    </rPh>
    <rPh sb="274" eb="275">
      <t>ホカ</t>
    </rPh>
    <rPh sb="276" eb="278">
      <t>テンカ</t>
    </rPh>
    <rPh sb="285" eb="288">
      <t>コウゾウテキ</t>
    </rPh>
    <rPh sb="289" eb="291">
      <t>モンダイ</t>
    </rPh>
    <rPh sb="295" eb="297">
      <t>ケイエイ</t>
    </rPh>
    <rPh sb="297" eb="299">
      <t>ドリョク</t>
    </rPh>
    <rPh sb="303" eb="305">
      <t>タイオウ</t>
    </rPh>
    <rPh sb="309" eb="311">
      <t>ジョウキョウ</t>
    </rPh>
    <rPh sb="319" eb="321">
      <t>トウガイ</t>
    </rPh>
    <rPh sb="321" eb="323">
      <t>シュウシ</t>
    </rPh>
    <rPh sb="323" eb="327">
      <t>カイゼンケイカク</t>
    </rPh>
    <rPh sb="328" eb="330">
      <t>ミナオ</t>
    </rPh>
    <rPh sb="336" eb="338">
      <t>ケントウ</t>
    </rPh>
    <rPh sb="339" eb="340">
      <t>スス</t>
    </rPh>
    <rPh sb="342" eb="344">
      <t>コンゴ</t>
    </rPh>
    <rPh sb="347" eb="349">
      <t>ケンリツ</t>
    </rPh>
    <rPh sb="349" eb="351">
      <t>ビョウイン</t>
    </rPh>
    <rPh sb="352" eb="356">
      <t>チイキイリョウ</t>
    </rPh>
    <rPh sb="357" eb="359">
      <t>サイゴ</t>
    </rPh>
    <rPh sb="360" eb="361">
      <t>トリデ</t>
    </rPh>
    <rPh sb="365" eb="367">
      <t>ヤクワリ</t>
    </rPh>
    <rPh sb="368" eb="369">
      <t>ハ</t>
    </rPh>
    <rPh sb="380" eb="382">
      <t>ケイエイ</t>
    </rPh>
    <rPh sb="383" eb="386">
      <t>アンテイカ</t>
    </rPh>
    <rPh sb="387" eb="388">
      <t>ツト</t>
    </rPh>
    <phoneticPr fontId="5"/>
  </si>
  <si>
    <t>　令和６年度の収益については、紹介・予約制の浸透に伴う外来患者数の減少や、５類移行に伴う新型コロナ関係補助金の大幅減により一般会計負担金が減少したものの、診療科に縛られない弾力的な病床運用の取り組みや、早期退院の増加等回転率の上昇により、入院患者数および入院・外来単価が上昇し、収益全体で増収となった。しかし、物価高騰や賃金上昇に伴う給与費、材料費、委託費等の増加によって、費用全体が増加した。この結果、費用の増が収益の増を上回り、前年度より収支が悪化し、経常収支比率及び医業収支比率ともに類似病院の平均値を下回った。
　材料費対医業収益比率は年々増加傾向にあり、類似病院の平均値を上回っていることから、更なる医業収益の確保及び経費縮減等により効率的な運営を図る必要がある。</t>
    <rPh sb="1" eb="3">
      <t>レイワ</t>
    </rPh>
    <rPh sb="4" eb="6">
      <t>ネンド</t>
    </rPh>
    <rPh sb="7" eb="9">
      <t>シュウエキ</t>
    </rPh>
    <rPh sb="22" eb="24">
      <t>シントウ</t>
    </rPh>
    <rPh sb="25" eb="26">
      <t>トモナ</t>
    </rPh>
    <rPh sb="27" eb="32">
      <t>ガイライカンジャスウ</t>
    </rPh>
    <rPh sb="33" eb="35">
      <t>ゲンショウ</t>
    </rPh>
    <rPh sb="77" eb="80">
      <t>シンリョウカ</t>
    </rPh>
    <rPh sb="81" eb="82">
      <t>シバ</t>
    </rPh>
    <rPh sb="86" eb="88">
      <t>ダンリョク</t>
    </rPh>
    <rPh sb="88" eb="89">
      <t>テキ</t>
    </rPh>
    <rPh sb="90" eb="94">
      <t>ビョウショウウンヨウ</t>
    </rPh>
    <rPh sb="95" eb="96">
      <t>ト</t>
    </rPh>
    <rPh sb="97" eb="98">
      <t>ク</t>
    </rPh>
    <rPh sb="101" eb="105">
      <t>ソウキタイイン</t>
    </rPh>
    <rPh sb="106" eb="108">
      <t>ゾウカ</t>
    </rPh>
    <rPh sb="108" eb="109">
      <t>ナド</t>
    </rPh>
    <rPh sb="109" eb="112">
      <t>カイテンリツ</t>
    </rPh>
    <rPh sb="113" eb="115">
      <t>ジョウショウ</t>
    </rPh>
    <rPh sb="119" eb="124">
      <t>ニュウインカンジャスウ</t>
    </rPh>
    <rPh sb="127" eb="129">
      <t>ニュウイン</t>
    </rPh>
    <rPh sb="130" eb="132">
      <t>ガイライ</t>
    </rPh>
    <rPh sb="139" eb="141">
      <t>シュウエキ</t>
    </rPh>
    <rPh sb="141" eb="143">
      <t>ゼンタイ</t>
    </rPh>
    <rPh sb="144" eb="146">
      <t>ゾウシュウ</t>
    </rPh>
    <rPh sb="187" eb="191">
      <t>ヒヨウゼンタイ</t>
    </rPh>
    <rPh sb="192" eb="194">
      <t>ゾウカ</t>
    </rPh>
    <rPh sb="202" eb="204">
      <t>ヒヨウ</t>
    </rPh>
    <rPh sb="205" eb="206">
      <t>ゾウ</t>
    </rPh>
    <rPh sb="207" eb="209">
      <t>シュウエキ</t>
    </rPh>
    <rPh sb="210" eb="211">
      <t>ゾウ</t>
    </rPh>
    <rPh sb="212" eb="214">
      <t>ウワマワ</t>
    </rPh>
    <rPh sb="216" eb="218">
      <t>ゼンネン</t>
    </rPh>
    <rPh sb="218" eb="219">
      <t>ド</t>
    </rPh>
    <rPh sb="224" eb="226">
      <t>アッカ</t>
    </rPh>
    <rPh sb="254" eb="256">
      <t>シタマワヒヨウカンジャスウゾウカザイリョウヒゾウカブッカコウトウコウネツスイヒトウケイヒゾウカケッカシュウエキゾウヒヨウゾウウワマワシュウシカイゼンケイジョウシュウシヒリツオヨイギョウシュウシヒリツルイジビョウインヘイキンチウワマワオオムケンゼンケイエイカクホザイリョウヒタイイギョウシュウエキヒリツネンネンゾウカケイコウルイジビョウインヘイキンチウワマワサラケイヒシュクゲンオヨイギョウシュウエキカクホトウコウリツテキウンエイハカヒツヨウ</t>
    </rPh>
    <rPh sb="312" eb="313">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</si>
</sst>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c:v>
                </c:pt>
                <c:pt idx="1">
                  <c:v>59.1</c:v>
                </c:pt>
                <c:pt idx="2">
                  <c:v>62.4</c:v>
                </c:pt>
                <c:pt idx="3">
                  <c:v>60.3</c:v>
                </c:pt>
                <c:pt idx="4">
                  <c:v>60.8</c:v>
                </c:pt>
              </c:numCache>
            </c:numRef>
          </c:val>
          <c:extLst>
            <c:ext xmlns:c16="http://schemas.microsoft.com/office/drawing/2014/chart" uri="{C3380CC4-5D6E-409C-BE32-E72D297353CC}">
              <c16:uniqueId val="{00000000-853D-4E9C-801E-2674CA720A5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853D-4E9C-801E-2674CA720A5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23430</c:v>
                </c:pt>
                <c:pt idx="1">
                  <c:v>24732</c:v>
                </c:pt>
                <c:pt idx="2">
                  <c:v>25968</c:v>
                </c:pt>
                <c:pt idx="3">
                  <c:v>26613</c:v>
                </c:pt>
                <c:pt idx="4">
                  <c:v>27020</c:v>
                </c:pt>
              </c:numCache>
            </c:numRef>
          </c:val>
          <c:extLst>
            <c:ext xmlns:c16="http://schemas.microsoft.com/office/drawing/2014/chart" uri="{C3380CC4-5D6E-409C-BE32-E72D297353CC}">
              <c16:uniqueId val="{00000000-1907-41BE-B083-C47E5DB4419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1907-41BE-B083-C47E5DB4419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93001</c:v>
                </c:pt>
                <c:pt idx="1">
                  <c:v>95578</c:v>
                </c:pt>
                <c:pt idx="2">
                  <c:v>96786</c:v>
                </c:pt>
                <c:pt idx="3">
                  <c:v>102001</c:v>
                </c:pt>
                <c:pt idx="4">
                  <c:v>105918</c:v>
                </c:pt>
              </c:numCache>
            </c:numRef>
          </c:val>
          <c:extLst>
            <c:ext xmlns:c16="http://schemas.microsoft.com/office/drawing/2014/chart" uri="{C3380CC4-5D6E-409C-BE32-E72D297353CC}">
              <c16:uniqueId val="{00000000-A9B1-47FF-A7C8-4ACDEF715AB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9B1-47FF-A7C8-4ACDEF715AB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E73-432B-A3AD-84F3814E878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E73-432B-A3AD-84F3814E878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88.6</c:v>
                </c:pt>
                <c:pt idx="1">
                  <c:v>88.7</c:v>
                </c:pt>
                <c:pt idx="2">
                  <c:v>90.1</c:v>
                </c:pt>
                <c:pt idx="3">
                  <c:v>88.4</c:v>
                </c:pt>
                <c:pt idx="4">
                  <c:v>87.2</c:v>
                </c:pt>
              </c:numCache>
            </c:numRef>
          </c:val>
          <c:extLst>
            <c:ext xmlns:c16="http://schemas.microsoft.com/office/drawing/2014/chart" uri="{C3380CC4-5D6E-409C-BE32-E72D297353CC}">
              <c16:uniqueId val="{00000000-4AA8-4F2D-A94E-739BC8F336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4AA8-4F2D-A94E-739BC8F336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91.4</c:v>
                </c:pt>
                <c:pt idx="1">
                  <c:v>91.4</c:v>
                </c:pt>
                <c:pt idx="2">
                  <c:v>92.7</c:v>
                </c:pt>
                <c:pt idx="3">
                  <c:v>91</c:v>
                </c:pt>
                <c:pt idx="4">
                  <c:v>89.7</c:v>
                </c:pt>
              </c:numCache>
            </c:numRef>
          </c:val>
          <c:extLst>
            <c:ext xmlns:c16="http://schemas.microsoft.com/office/drawing/2014/chart" uri="{C3380CC4-5D6E-409C-BE32-E72D297353CC}">
              <c16:uniqueId val="{00000000-2CCE-45F7-81FD-1E3A0580598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2CCE-45F7-81FD-1E3A0580598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101.4</c:v>
                </c:pt>
                <c:pt idx="1">
                  <c:v>106.4</c:v>
                </c:pt>
                <c:pt idx="2">
                  <c:v>108</c:v>
                </c:pt>
                <c:pt idx="3">
                  <c:v>96.3</c:v>
                </c:pt>
                <c:pt idx="4">
                  <c:v>94.8</c:v>
                </c:pt>
              </c:numCache>
            </c:numRef>
          </c:val>
          <c:extLst>
            <c:ext xmlns:c16="http://schemas.microsoft.com/office/drawing/2014/chart" uri="{C3380CC4-5D6E-409C-BE32-E72D297353CC}">
              <c16:uniqueId val="{00000000-4F7B-4026-B0B2-D494EC0FD48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4F7B-4026-B0B2-D494EC0FD48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41.6</c:v>
                </c:pt>
                <c:pt idx="1">
                  <c:v>44.9</c:v>
                </c:pt>
                <c:pt idx="2">
                  <c:v>48.7</c:v>
                </c:pt>
                <c:pt idx="3">
                  <c:v>52</c:v>
                </c:pt>
                <c:pt idx="4">
                  <c:v>53</c:v>
                </c:pt>
              </c:numCache>
            </c:numRef>
          </c:val>
          <c:extLst>
            <c:ext xmlns:c16="http://schemas.microsoft.com/office/drawing/2014/chart" uri="{C3380CC4-5D6E-409C-BE32-E72D297353CC}">
              <c16:uniqueId val="{00000000-9788-4339-A059-73314C4EF8A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9788-4339-A059-73314C4EF8A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81.5</c:v>
                </c:pt>
                <c:pt idx="1">
                  <c:v>81.900000000000006</c:v>
                </c:pt>
                <c:pt idx="2">
                  <c:v>81.900000000000006</c:v>
                </c:pt>
                <c:pt idx="3">
                  <c:v>78.099999999999994</c:v>
                </c:pt>
                <c:pt idx="4">
                  <c:v>73.099999999999994</c:v>
                </c:pt>
              </c:numCache>
            </c:numRef>
          </c:val>
          <c:extLst>
            <c:ext xmlns:c16="http://schemas.microsoft.com/office/drawing/2014/chart" uri="{C3380CC4-5D6E-409C-BE32-E72D297353CC}">
              <c16:uniqueId val="{00000000-51EE-48B0-B9CE-7DBF194DB6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1EE-48B0-B9CE-7DBF194DB6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57178626</c:v>
                </c:pt>
                <c:pt idx="1">
                  <c:v>57956543</c:v>
                </c:pt>
                <c:pt idx="2">
                  <c:v>58581404</c:v>
                </c:pt>
                <c:pt idx="3">
                  <c:v>59329501</c:v>
                </c:pt>
                <c:pt idx="4">
                  <c:v>60708583</c:v>
                </c:pt>
              </c:numCache>
            </c:numRef>
          </c:val>
          <c:extLst>
            <c:ext xmlns:c16="http://schemas.microsoft.com/office/drawing/2014/chart" uri="{C3380CC4-5D6E-409C-BE32-E72D297353CC}">
              <c16:uniqueId val="{00000000-F4DD-4F4F-8ADB-770FF81DFAF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F4DD-4F4F-8ADB-770FF81DFAF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32.6</c:v>
                </c:pt>
                <c:pt idx="1">
                  <c:v>32.9</c:v>
                </c:pt>
                <c:pt idx="2">
                  <c:v>33.799999999999997</c:v>
                </c:pt>
                <c:pt idx="3">
                  <c:v>34.799999999999997</c:v>
                </c:pt>
                <c:pt idx="4">
                  <c:v>35.4</c:v>
                </c:pt>
              </c:numCache>
            </c:numRef>
          </c:val>
          <c:extLst>
            <c:ext xmlns:c16="http://schemas.microsoft.com/office/drawing/2014/chart" uri="{C3380CC4-5D6E-409C-BE32-E72D297353CC}">
              <c16:uniqueId val="{00000000-1CD7-40F6-BB33-108B06BE576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1CD7-40F6-BB33-108B06BE576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51.4</c:v>
                </c:pt>
                <c:pt idx="1">
                  <c:v>51.6</c:v>
                </c:pt>
                <c:pt idx="2">
                  <c:v>49</c:v>
                </c:pt>
                <c:pt idx="3">
                  <c:v>49.7</c:v>
                </c:pt>
                <c:pt idx="4">
                  <c:v>50.5</c:v>
                </c:pt>
              </c:numCache>
            </c:numRef>
          </c:val>
          <c:extLst>
            <c:ext xmlns:c16="http://schemas.microsoft.com/office/drawing/2014/chart" uri="{C3380CC4-5D6E-409C-BE32-E72D297353CC}">
              <c16:uniqueId val="{00000000-7C63-498D-8932-122883B80E4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7C63-498D-8932-122883B80E4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Y1" zoomScaleNormal="100" zoomScaleSheetLayoutView="70" workbookViewId="0">
      <selection activeCell="NJ52" sqref="NJ52:NX53"/>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愛媛県　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824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3</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827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1296359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75928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520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520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101.4</v>
      </c>
      <c r="Q33" s="70"/>
      <c r="R33" s="70"/>
      <c r="S33" s="70"/>
      <c r="T33" s="70"/>
      <c r="U33" s="70"/>
      <c r="V33" s="70"/>
      <c r="W33" s="70"/>
      <c r="X33" s="70"/>
      <c r="Y33" s="70"/>
      <c r="Z33" s="70"/>
      <c r="AA33" s="70"/>
      <c r="AB33" s="70"/>
      <c r="AC33" s="70"/>
      <c r="AD33" s="71"/>
      <c r="AE33" s="69">
        <f>データ!AJ7</f>
        <v>106.4</v>
      </c>
      <c r="AF33" s="70"/>
      <c r="AG33" s="70"/>
      <c r="AH33" s="70"/>
      <c r="AI33" s="70"/>
      <c r="AJ33" s="70"/>
      <c r="AK33" s="70"/>
      <c r="AL33" s="70"/>
      <c r="AM33" s="70"/>
      <c r="AN33" s="70"/>
      <c r="AO33" s="70"/>
      <c r="AP33" s="70"/>
      <c r="AQ33" s="70"/>
      <c r="AR33" s="70"/>
      <c r="AS33" s="71"/>
      <c r="AT33" s="69">
        <f>データ!AK7</f>
        <v>108</v>
      </c>
      <c r="AU33" s="70"/>
      <c r="AV33" s="70"/>
      <c r="AW33" s="70"/>
      <c r="AX33" s="70"/>
      <c r="AY33" s="70"/>
      <c r="AZ33" s="70"/>
      <c r="BA33" s="70"/>
      <c r="BB33" s="70"/>
      <c r="BC33" s="70"/>
      <c r="BD33" s="70"/>
      <c r="BE33" s="70"/>
      <c r="BF33" s="70"/>
      <c r="BG33" s="70"/>
      <c r="BH33" s="71"/>
      <c r="BI33" s="69">
        <f>データ!AL7</f>
        <v>96.3</v>
      </c>
      <c r="BJ33" s="70"/>
      <c r="BK33" s="70"/>
      <c r="BL33" s="70"/>
      <c r="BM33" s="70"/>
      <c r="BN33" s="70"/>
      <c r="BO33" s="70"/>
      <c r="BP33" s="70"/>
      <c r="BQ33" s="70"/>
      <c r="BR33" s="70"/>
      <c r="BS33" s="70"/>
      <c r="BT33" s="70"/>
      <c r="BU33" s="70"/>
      <c r="BV33" s="70"/>
      <c r="BW33" s="71"/>
      <c r="BX33" s="69">
        <f>データ!AM7</f>
        <v>94.8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91.4</v>
      </c>
      <c r="DE33" s="70"/>
      <c r="DF33" s="70"/>
      <c r="DG33" s="70"/>
      <c r="DH33" s="70"/>
      <c r="DI33" s="70"/>
      <c r="DJ33" s="70"/>
      <c r="DK33" s="70"/>
      <c r="DL33" s="70"/>
      <c r="DM33" s="70"/>
      <c r="DN33" s="70"/>
      <c r="DO33" s="70"/>
      <c r="DP33" s="70"/>
      <c r="DQ33" s="70"/>
      <c r="DR33" s="71"/>
      <c r="DS33" s="69">
        <f>データ!AU7</f>
        <v>91.4</v>
      </c>
      <c r="DT33" s="70"/>
      <c r="DU33" s="70"/>
      <c r="DV33" s="70"/>
      <c r="DW33" s="70"/>
      <c r="DX33" s="70"/>
      <c r="DY33" s="70"/>
      <c r="DZ33" s="70"/>
      <c r="EA33" s="70"/>
      <c r="EB33" s="70"/>
      <c r="EC33" s="70"/>
      <c r="ED33" s="70"/>
      <c r="EE33" s="70"/>
      <c r="EF33" s="70"/>
      <c r="EG33" s="71"/>
      <c r="EH33" s="69">
        <f>データ!AV7</f>
        <v>92.7</v>
      </c>
      <c r="EI33" s="70"/>
      <c r="EJ33" s="70"/>
      <c r="EK33" s="70"/>
      <c r="EL33" s="70"/>
      <c r="EM33" s="70"/>
      <c r="EN33" s="70"/>
      <c r="EO33" s="70"/>
      <c r="EP33" s="70"/>
      <c r="EQ33" s="70"/>
      <c r="ER33" s="70"/>
      <c r="ES33" s="70"/>
      <c r="ET33" s="70"/>
      <c r="EU33" s="70"/>
      <c r="EV33" s="71"/>
      <c r="EW33" s="69">
        <f>データ!AW7</f>
        <v>91</v>
      </c>
      <c r="EX33" s="70"/>
      <c r="EY33" s="70"/>
      <c r="EZ33" s="70"/>
      <c r="FA33" s="70"/>
      <c r="FB33" s="70"/>
      <c r="FC33" s="70"/>
      <c r="FD33" s="70"/>
      <c r="FE33" s="70"/>
      <c r="FF33" s="70"/>
      <c r="FG33" s="70"/>
      <c r="FH33" s="70"/>
      <c r="FI33" s="70"/>
      <c r="FJ33" s="70"/>
      <c r="FK33" s="71"/>
      <c r="FL33" s="69">
        <f>データ!AX7</f>
        <v>89.7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88.6</v>
      </c>
      <c r="GS33" s="70"/>
      <c r="GT33" s="70"/>
      <c r="GU33" s="70"/>
      <c r="GV33" s="70"/>
      <c r="GW33" s="70"/>
      <c r="GX33" s="70"/>
      <c r="GY33" s="70"/>
      <c r="GZ33" s="70"/>
      <c r="HA33" s="70"/>
      <c r="HB33" s="70"/>
      <c r="HC33" s="70"/>
      <c r="HD33" s="70"/>
      <c r="HE33" s="70"/>
      <c r="HF33" s="71"/>
      <c r="HG33" s="69">
        <f>データ!BF7</f>
        <v>88.7</v>
      </c>
      <c r="HH33" s="70"/>
      <c r="HI33" s="70"/>
      <c r="HJ33" s="70"/>
      <c r="HK33" s="70"/>
      <c r="HL33" s="70"/>
      <c r="HM33" s="70"/>
      <c r="HN33" s="70"/>
      <c r="HO33" s="70"/>
      <c r="HP33" s="70"/>
      <c r="HQ33" s="70"/>
      <c r="HR33" s="70"/>
      <c r="HS33" s="70"/>
      <c r="HT33" s="70"/>
      <c r="HU33" s="71"/>
      <c r="HV33" s="69">
        <f>データ!BG7</f>
        <v>90.1</v>
      </c>
      <c r="HW33" s="70"/>
      <c r="HX33" s="70"/>
      <c r="HY33" s="70"/>
      <c r="HZ33" s="70"/>
      <c r="IA33" s="70"/>
      <c r="IB33" s="70"/>
      <c r="IC33" s="70"/>
      <c r="ID33" s="70"/>
      <c r="IE33" s="70"/>
      <c r="IF33" s="70"/>
      <c r="IG33" s="70"/>
      <c r="IH33" s="70"/>
      <c r="II33" s="70"/>
      <c r="IJ33" s="71"/>
      <c r="IK33" s="69">
        <f>データ!BH7</f>
        <v>88.4</v>
      </c>
      <c r="IL33" s="70"/>
      <c r="IM33" s="70"/>
      <c r="IN33" s="70"/>
      <c r="IO33" s="70"/>
      <c r="IP33" s="70"/>
      <c r="IQ33" s="70"/>
      <c r="IR33" s="70"/>
      <c r="IS33" s="70"/>
      <c r="IT33" s="70"/>
      <c r="IU33" s="70"/>
      <c r="IV33" s="70"/>
      <c r="IW33" s="70"/>
      <c r="IX33" s="70"/>
      <c r="IY33" s="71"/>
      <c r="IZ33" s="69">
        <f>データ!BI7</f>
        <v>87.2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v>
      </c>
      <c r="KG33" s="70"/>
      <c r="KH33" s="70"/>
      <c r="KI33" s="70"/>
      <c r="KJ33" s="70"/>
      <c r="KK33" s="70"/>
      <c r="KL33" s="70"/>
      <c r="KM33" s="70"/>
      <c r="KN33" s="70"/>
      <c r="KO33" s="70"/>
      <c r="KP33" s="70"/>
      <c r="KQ33" s="70"/>
      <c r="KR33" s="70"/>
      <c r="KS33" s="70"/>
      <c r="KT33" s="71"/>
      <c r="KU33" s="69">
        <f>データ!BQ7</f>
        <v>59.1</v>
      </c>
      <c r="KV33" s="70"/>
      <c r="KW33" s="70"/>
      <c r="KX33" s="70"/>
      <c r="KY33" s="70"/>
      <c r="KZ33" s="70"/>
      <c r="LA33" s="70"/>
      <c r="LB33" s="70"/>
      <c r="LC33" s="70"/>
      <c r="LD33" s="70"/>
      <c r="LE33" s="70"/>
      <c r="LF33" s="70"/>
      <c r="LG33" s="70"/>
      <c r="LH33" s="70"/>
      <c r="LI33" s="71"/>
      <c r="LJ33" s="69">
        <f>データ!BR7</f>
        <v>62.4</v>
      </c>
      <c r="LK33" s="70"/>
      <c r="LL33" s="70"/>
      <c r="LM33" s="70"/>
      <c r="LN33" s="70"/>
      <c r="LO33" s="70"/>
      <c r="LP33" s="70"/>
      <c r="LQ33" s="70"/>
      <c r="LR33" s="70"/>
      <c r="LS33" s="70"/>
      <c r="LT33" s="70"/>
      <c r="LU33" s="70"/>
      <c r="LV33" s="70"/>
      <c r="LW33" s="70"/>
      <c r="LX33" s="71"/>
      <c r="LY33" s="69">
        <f>データ!BS7</f>
        <v>60.3</v>
      </c>
      <c r="LZ33" s="70"/>
      <c r="MA33" s="70"/>
      <c r="MB33" s="70"/>
      <c r="MC33" s="70"/>
      <c r="MD33" s="70"/>
      <c r="ME33" s="70"/>
      <c r="MF33" s="70"/>
      <c r="MG33" s="70"/>
      <c r="MH33" s="70"/>
      <c r="MI33" s="70"/>
      <c r="MJ33" s="70"/>
      <c r="MK33" s="70"/>
      <c r="ML33" s="70"/>
      <c r="MM33" s="71"/>
      <c r="MN33" s="69">
        <f>データ!BT7</f>
        <v>60.8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93001</v>
      </c>
      <c r="Q55" s="67"/>
      <c r="R55" s="67"/>
      <c r="S55" s="67"/>
      <c r="T55" s="67"/>
      <c r="U55" s="67"/>
      <c r="V55" s="67"/>
      <c r="W55" s="67"/>
      <c r="X55" s="67"/>
      <c r="Y55" s="67"/>
      <c r="Z55" s="67"/>
      <c r="AA55" s="67"/>
      <c r="AB55" s="67"/>
      <c r="AC55" s="67"/>
      <c r="AD55" s="68"/>
      <c r="AE55" s="66">
        <f>データ!CB7</f>
        <v>95578</v>
      </c>
      <c r="AF55" s="67"/>
      <c r="AG55" s="67"/>
      <c r="AH55" s="67"/>
      <c r="AI55" s="67"/>
      <c r="AJ55" s="67"/>
      <c r="AK55" s="67"/>
      <c r="AL55" s="67"/>
      <c r="AM55" s="67"/>
      <c r="AN55" s="67"/>
      <c r="AO55" s="67"/>
      <c r="AP55" s="67"/>
      <c r="AQ55" s="67"/>
      <c r="AR55" s="67"/>
      <c r="AS55" s="68"/>
      <c r="AT55" s="66">
        <f>データ!CC7</f>
        <v>96786</v>
      </c>
      <c r="AU55" s="67"/>
      <c r="AV55" s="67"/>
      <c r="AW55" s="67"/>
      <c r="AX55" s="67"/>
      <c r="AY55" s="67"/>
      <c r="AZ55" s="67"/>
      <c r="BA55" s="67"/>
      <c r="BB55" s="67"/>
      <c r="BC55" s="67"/>
      <c r="BD55" s="67"/>
      <c r="BE55" s="67"/>
      <c r="BF55" s="67"/>
      <c r="BG55" s="67"/>
      <c r="BH55" s="68"/>
      <c r="BI55" s="66">
        <f>データ!CD7</f>
        <v>102001</v>
      </c>
      <c r="BJ55" s="67"/>
      <c r="BK55" s="67"/>
      <c r="BL55" s="67"/>
      <c r="BM55" s="67"/>
      <c r="BN55" s="67"/>
      <c r="BO55" s="67"/>
      <c r="BP55" s="67"/>
      <c r="BQ55" s="67"/>
      <c r="BR55" s="67"/>
      <c r="BS55" s="67"/>
      <c r="BT55" s="67"/>
      <c r="BU55" s="67"/>
      <c r="BV55" s="67"/>
      <c r="BW55" s="68"/>
      <c r="BX55" s="66">
        <f>データ!CE7</f>
        <v>105918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23430</v>
      </c>
      <c r="DE55" s="67"/>
      <c r="DF55" s="67"/>
      <c r="DG55" s="67"/>
      <c r="DH55" s="67"/>
      <c r="DI55" s="67"/>
      <c r="DJ55" s="67"/>
      <c r="DK55" s="67"/>
      <c r="DL55" s="67"/>
      <c r="DM55" s="67"/>
      <c r="DN55" s="67"/>
      <c r="DO55" s="67"/>
      <c r="DP55" s="67"/>
      <c r="DQ55" s="67"/>
      <c r="DR55" s="68"/>
      <c r="DS55" s="66">
        <f>データ!CM7</f>
        <v>24732</v>
      </c>
      <c r="DT55" s="67"/>
      <c r="DU55" s="67"/>
      <c r="DV55" s="67"/>
      <c r="DW55" s="67"/>
      <c r="DX55" s="67"/>
      <c r="DY55" s="67"/>
      <c r="DZ55" s="67"/>
      <c r="EA55" s="67"/>
      <c r="EB55" s="67"/>
      <c r="EC55" s="67"/>
      <c r="ED55" s="67"/>
      <c r="EE55" s="67"/>
      <c r="EF55" s="67"/>
      <c r="EG55" s="68"/>
      <c r="EH55" s="66">
        <f>データ!CN7</f>
        <v>25968</v>
      </c>
      <c r="EI55" s="67"/>
      <c r="EJ55" s="67"/>
      <c r="EK55" s="67"/>
      <c r="EL55" s="67"/>
      <c r="EM55" s="67"/>
      <c r="EN55" s="67"/>
      <c r="EO55" s="67"/>
      <c r="EP55" s="67"/>
      <c r="EQ55" s="67"/>
      <c r="ER55" s="67"/>
      <c r="ES55" s="67"/>
      <c r="ET55" s="67"/>
      <c r="EU55" s="67"/>
      <c r="EV55" s="68"/>
      <c r="EW55" s="66">
        <f>データ!CO7</f>
        <v>26613</v>
      </c>
      <c r="EX55" s="67"/>
      <c r="EY55" s="67"/>
      <c r="EZ55" s="67"/>
      <c r="FA55" s="67"/>
      <c r="FB55" s="67"/>
      <c r="FC55" s="67"/>
      <c r="FD55" s="67"/>
      <c r="FE55" s="67"/>
      <c r="FF55" s="67"/>
      <c r="FG55" s="67"/>
      <c r="FH55" s="67"/>
      <c r="FI55" s="67"/>
      <c r="FJ55" s="67"/>
      <c r="FK55" s="68"/>
      <c r="FL55" s="66">
        <f>データ!CP7</f>
        <v>27020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51.4</v>
      </c>
      <c r="GS55" s="70"/>
      <c r="GT55" s="70"/>
      <c r="GU55" s="70"/>
      <c r="GV55" s="70"/>
      <c r="GW55" s="70"/>
      <c r="GX55" s="70"/>
      <c r="GY55" s="70"/>
      <c r="GZ55" s="70"/>
      <c r="HA55" s="70"/>
      <c r="HB55" s="70"/>
      <c r="HC55" s="70"/>
      <c r="HD55" s="70"/>
      <c r="HE55" s="70"/>
      <c r="HF55" s="71"/>
      <c r="HG55" s="69">
        <f>データ!CX7</f>
        <v>51.6</v>
      </c>
      <c r="HH55" s="70"/>
      <c r="HI55" s="70"/>
      <c r="HJ55" s="70"/>
      <c r="HK55" s="70"/>
      <c r="HL55" s="70"/>
      <c r="HM55" s="70"/>
      <c r="HN55" s="70"/>
      <c r="HO55" s="70"/>
      <c r="HP55" s="70"/>
      <c r="HQ55" s="70"/>
      <c r="HR55" s="70"/>
      <c r="HS55" s="70"/>
      <c r="HT55" s="70"/>
      <c r="HU55" s="71"/>
      <c r="HV55" s="69">
        <f>データ!CY7</f>
        <v>49</v>
      </c>
      <c r="HW55" s="70"/>
      <c r="HX55" s="70"/>
      <c r="HY55" s="70"/>
      <c r="HZ55" s="70"/>
      <c r="IA55" s="70"/>
      <c r="IB55" s="70"/>
      <c r="IC55" s="70"/>
      <c r="ID55" s="70"/>
      <c r="IE55" s="70"/>
      <c r="IF55" s="70"/>
      <c r="IG55" s="70"/>
      <c r="IH55" s="70"/>
      <c r="II55" s="70"/>
      <c r="IJ55" s="71"/>
      <c r="IK55" s="69">
        <f>データ!CZ7</f>
        <v>49.7</v>
      </c>
      <c r="IL55" s="70"/>
      <c r="IM55" s="70"/>
      <c r="IN55" s="70"/>
      <c r="IO55" s="70"/>
      <c r="IP55" s="70"/>
      <c r="IQ55" s="70"/>
      <c r="IR55" s="70"/>
      <c r="IS55" s="70"/>
      <c r="IT55" s="70"/>
      <c r="IU55" s="70"/>
      <c r="IV55" s="70"/>
      <c r="IW55" s="70"/>
      <c r="IX55" s="70"/>
      <c r="IY55" s="71"/>
      <c r="IZ55" s="69">
        <f>データ!DA7</f>
        <v>50.5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32.6</v>
      </c>
      <c r="KG55" s="70"/>
      <c r="KH55" s="70"/>
      <c r="KI55" s="70"/>
      <c r="KJ55" s="70"/>
      <c r="KK55" s="70"/>
      <c r="KL55" s="70"/>
      <c r="KM55" s="70"/>
      <c r="KN55" s="70"/>
      <c r="KO55" s="70"/>
      <c r="KP55" s="70"/>
      <c r="KQ55" s="70"/>
      <c r="KR55" s="70"/>
      <c r="KS55" s="70"/>
      <c r="KT55" s="71"/>
      <c r="KU55" s="69">
        <f>データ!DI7</f>
        <v>32.9</v>
      </c>
      <c r="KV55" s="70"/>
      <c r="KW55" s="70"/>
      <c r="KX55" s="70"/>
      <c r="KY55" s="70"/>
      <c r="KZ55" s="70"/>
      <c r="LA55" s="70"/>
      <c r="LB55" s="70"/>
      <c r="LC55" s="70"/>
      <c r="LD55" s="70"/>
      <c r="LE55" s="70"/>
      <c r="LF55" s="70"/>
      <c r="LG55" s="70"/>
      <c r="LH55" s="70"/>
      <c r="LI55" s="71"/>
      <c r="LJ55" s="69">
        <f>データ!DJ7</f>
        <v>33.799999999999997</v>
      </c>
      <c r="LK55" s="70"/>
      <c r="LL55" s="70"/>
      <c r="LM55" s="70"/>
      <c r="LN55" s="70"/>
      <c r="LO55" s="70"/>
      <c r="LP55" s="70"/>
      <c r="LQ55" s="70"/>
      <c r="LR55" s="70"/>
      <c r="LS55" s="70"/>
      <c r="LT55" s="70"/>
      <c r="LU55" s="70"/>
      <c r="LV55" s="70"/>
      <c r="LW55" s="70"/>
      <c r="LX55" s="71"/>
      <c r="LY55" s="69">
        <f>データ!DK7</f>
        <v>34.799999999999997</v>
      </c>
      <c r="LZ55" s="70"/>
      <c r="MA55" s="70"/>
      <c r="MB55" s="70"/>
      <c r="MC55" s="70"/>
      <c r="MD55" s="70"/>
      <c r="ME55" s="70"/>
      <c r="MF55" s="70"/>
      <c r="MG55" s="70"/>
      <c r="MH55" s="70"/>
      <c r="MI55" s="70"/>
      <c r="MJ55" s="70"/>
      <c r="MK55" s="70"/>
      <c r="ML55" s="70"/>
      <c r="MM55" s="71"/>
      <c r="MN55" s="69">
        <f>データ!DL7</f>
        <v>35.4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41.6</v>
      </c>
      <c r="DH79" s="70"/>
      <c r="DI79" s="70"/>
      <c r="DJ79" s="70"/>
      <c r="DK79" s="70"/>
      <c r="DL79" s="70"/>
      <c r="DM79" s="70"/>
      <c r="DN79" s="70"/>
      <c r="DO79" s="70"/>
      <c r="DP79" s="70"/>
      <c r="DQ79" s="70"/>
      <c r="DR79" s="70"/>
      <c r="DS79" s="70"/>
      <c r="DT79" s="70"/>
      <c r="DU79" s="71"/>
      <c r="DV79" s="69">
        <f>データ!EE7</f>
        <v>44.9</v>
      </c>
      <c r="DW79" s="70"/>
      <c r="DX79" s="70"/>
      <c r="DY79" s="70"/>
      <c r="DZ79" s="70"/>
      <c r="EA79" s="70"/>
      <c r="EB79" s="70"/>
      <c r="EC79" s="70"/>
      <c r="ED79" s="70"/>
      <c r="EE79" s="70"/>
      <c r="EF79" s="70"/>
      <c r="EG79" s="70"/>
      <c r="EH79" s="70"/>
      <c r="EI79" s="70"/>
      <c r="EJ79" s="71"/>
      <c r="EK79" s="69">
        <f>データ!EF7</f>
        <v>48.7</v>
      </c>
      <c r="EL79" s="70"/>
      <c r="EM79" s="70"/>
      <c r="EN79" s="70"/>
      <c r="EO79" s="70"/>
      <c r="EP79" s="70"/>
      <c r="EQ79" s="70"/>
      <c r="ER79" s="70"/>
      <c r="ES79" s="70"/>
      <c r="ET79" s="70"/>
      <c r="EU79" s="70"/>
      <c r="EV79" s="70"/>
      <c r="EW79" s="70"/>
      <c r="EX79" s="70"/>
      <c r="EY79" s="71"/>
      <c r="EZ79" s="69">
        <f>データ!EG7</f>
        <v>52</v>
      </c>
      <c r="FA79" s="70"/>
      <c r="FB79" s="70"/>
      <c r="FC79" s="70"/>
      <c r="FD79" s="70"/>
      <c r="FE79" s="70"/>
      <c r="FF79" s="70"/>
      <c r="FG79" s="70"/>
      <c r="FH79" s="70"/>
      <c r="FI79" s="70"/>
      <c r="FJ79" s="70"/>
      <c r="FK79" s="70"/>
      <c r="FL79" s="70"/>
      <c r="FM79" s="70"/>
      <c r="FN79" s="71"/>
      <c r="FO79" s="69">
        <f>データ!EH7</f>
        <v>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81.5</v>
      </c>
      <c r="GU79" s="70"/>
      <c r="GV79" s="70"/>
      <c r="GW79" s="70"/>
      <c r="GX79" s="70"/>
      <c r="GY79" s="70"/>
      <c r="GZ79" s="70"/>
      <c r="HA79" s="70"/>
      <c r="HB79" s="70"/>
      <c r="HC79" s="70"/>
      <c r="HD79" s="70"/>
      <c r="HE79" s="70"/>
      <c r="HF79" s="70"/>
      <c r="HG79" s="70"/>
      <c r="HH79" s="71"/>
      <c r="HI79" s="69">
        <f>データ!EP7</f>
        <v>81.900000000000006</v>
      </c>
      <c r="HJ79" s="70"/>
      <c r="HK79" s="70"/>
      <c r="HL79" s="70"/>
      <c r="HM79" s="70"/>
      <c r="HN79" s="70"/>
      <c r="HO79" s="70"/>
      <c r="HP79" s="70"/>
      <c r="HQ79" s="70"/>
      <c r="HR79" s="70"/>
      <c r="HS79" s="70"/>
      <c r="HT79" s="70"/>
      <c r="HU79" s="70"/>
      <c r="HV79" s="70"/>
      <c r="HW79" s="71"/>
      <c r="HX79" s="69">
        <f>データ!EQ7</f>
        <v>81.900000000000006</v>
      </c>
      <c r="HY79" s="70"/>
      <c r="HZ79" s="70"/>
      <c r="IA79" s="70"/>
      <c r="IB79" s="70"/>
      <c r="IC79" s="70"/>
      <c r="ID79" s="70"/>
      <c r="IE79" s="70"/>
      <c r="IF79" s="70"/>
      <c r="IG79" s="70"/>
      <c r="IH79" s="70"/>
      <c r="II79" s="70"/>
      <c r="IJ79" s="70"/>
      <c r="IK79" s="70"/>
      <c r="IL79" s="71"/>
      <c r="IM79" s="69">
        <f>データ!ER7</f>
        <v>78.099999999999994</v>
      </c>
      <c r="IN79" s="70"/>
      <c r="IO79" s="70"/>
      <c r="IP79" s="70"/>
      <c r="IQ79" s="70"/>
      <c r="IR79" s="70"/>
      <c r="IS79" s="70"/>
      <c r="IT79" s="70"/>
      <c r="IU79" s="70"/>
      <c r="IV79" s="70"/>
      <c r="IW79" s="70"/>
      <c r="IX79" s="70"/>
      <c r="IY79" s="70"/>
      <c r="IZ79" s="70"/>
      <c r="JA79" s="71"/>
      <c r="JB79" s="69">
        <f>データ!ES7</f>
        <v>73.099999999999994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57178626</v>
      </c>
      <c r="KH79" s="67"/>
      <c r="KI79" s="67"/>
      <c r="KJ79" s="67"/>
      <c r="KK79" s="67"/>
      <c r="KL79" s="67"/>
      <c r="KM79" s="67"/>
      <c r="KN79" s="67"/>
      <c r="KO79" s="67"/>
      <c r="KP79" s="67"/>
      <c r="KQ79" s="67"/>
      <c r="KR79" s="67"/>
      <c r="KS79" s="67"/>
      <c r="KT79" s="67"/>
      <c r="KU79" s="68"/>
      <c r="KV79" s="66">
        <f>データ!FA7</f>
        <v>57956543</v>
      </c>
      <c r="KW79" s="67"/>
      <c r="KX79" s="67"/>
      <c r="KY79" s="67"/>
      <c r="KZ79" s="67"/>
      <c r="LA79" s="67"/>
      <c r="LB79" s="67"/>
      <c r="LC79" s="67"/>
      <c r="LD79" s="67"/>
      <c r="LE79" s="67"/>
      <c r="LF79" s="67"/>
      <c r="LG79" s="67"/>
      <c r="LH79" s="67"/>
      <c r="LI79" s="67"/>
      <c r="LJ79" s="68"/>
      <c r="LK79" s="66">
        <f>データ!FB7</f>
        <v>58581404</v>
      </c>
      <c r="LL79" s="67"/>
      <c r="LM79" s="67"/>
      <c r="LN79" s="67"/>
      <c r="LO79" s="67"/>
      <c r="LP79" s="67"/>
      <c r="LQ79" s="67"/>
      <c r="LR79" s="67"/>
      <c r="LS79" s="67"/>
      <c r="LT79" s="67"/>
      <c r="LU79" s="67"/>
      <c r="LV79" s="67"/>
      <c r="LW79" s="67"/>
      <c r="LX79" s="67"/>
      <c r="LY79" s="68"/>
      <c r="LZ79" s="66">
        <f>データ!FC7</f>
        <v>59329501</v>
      </c>
      <c r="MA79" s="67"/>
      <c r="MB79" s="67"/>
      <c r="MC79" s="67"/>
      <c r="MD79" s="67"/>
      <c r="ME79" s="67"/>
      <c r="MF79" s="67"/>
      <c r="MG79" s="67"/>
      <c r="MH79" s="67"/>
      <c r="MI79" s="67"/>
      <c r="MJ79" s="67"/>
      <c r="MK79" s="67"/>
      <c r="ML79" s="67"/>
      <c r="MM79" s="67"/>
      <c r="MN79" s="68"/>
      <c r="MO79" s="66">
        <f>データ!FD7</f>
        <v>60708583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t="13.25"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t="13.25"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CfEkple2hljYkpEbR97PeHCORNw746LWy7vLTwR3WomTcuN29gKXpI3XhFErn0q28ywIIRwLpkZC9Btb0KOpw==" saltValue="5vq5n5ZRXrVfzbIVQ651d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160</v>
      </c>
      <c r="BS5" s="49" t="s">
        <v>161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162</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163</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152</v>
      </c>
      <c r="ET5" s="49" t="s">
        <v>153</v>
      </c>
      <c r="EU5" s="49" t="s">
        <v>154</v>
      </c>
      <c r="EV5" s="49" t="s">
        <v>155</v>
      </c>
      <c r="EW5" s="49" t="s">
        <v>156</v>
      </c>
      <c r="EX5" s="49" t="s">
        <v>157</v>
      </c>
      <c r="EY5" s="49" t="s">
        <v>164</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380008</v>
      </c>
      <c r="D6" s="50">
        <f t="shared" si="2"/>
        <v>46</v>
      </c>
      <c r="E6" s="50">
        <f t="shared" si="2"/>
        <v>6</v>
      </c>
      <c r="F6" s="50">
        <f t="shared" si="2"/>
        <v>0</v>
      </c>
      <c r="G6" s="50">
        <f t="shared" si="2"/>
        <v>1</v>
      </c>
      <c r="H6" s="147" t="str">
        <f>IF(H8&lt;&gt;I8,H8,"")&amp;IF(I8&lt;&gt;J8,I8,"")&amp;"　"&amp;J8</f>
        <v>愛媛県　中央病院</v>
      </c>
      <c r="I6" s="148"/>
      <c r="J6" s="149"/>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34</v>
      </c>
      <c r="R6" s="50" t="str">
        <f t="shared" si="3"/>
        <v>対象</v>
      </c>
      <c r="S6" s="50" t="str">
        <f t="shared" si="3"/>
        <v>透 I 未 訓 ガ</v>
      </c>
      <c r="T6" s="50" t="str">
        <f t="shared" si="3"/>
        <v>救 臨 が 感 へ 災 地 輪</v>
      </c>
      <c r="U6" s="51">
        <f>U8</f>
        <v>1296359</v>
      </c>
      <c r="V6" s="51">
        <f>V8</f>
        <v>75928</v>
      </c>
      <c r="W6" s="50" t="str">
        <f>W8</f>
        <v>非該当</v>
      </c>
      <c r="X6" s="50" t="str">
        <f t="shared" ref="X6" si="4">X8</f>
        <v>非該当</v>
      </c>
      <c r="Y6" s="50" t="str">
        <f t="shared" si="3"/>
        <v>７：１</v>
      </c>
      <c r="Z6" s="51">
        <f t="shared" si="3"/>
        <v>824</v>
      </c>
      <c r="AA6" s="51" t="str">
        <f t="shared" si="3"/>
        <v>-</v>
      </c>
      <c r="AB6" s="51" t="str">
        <f t="shared" si="3"/>
        <v>-</v>
      </c>
      <c r="AC6" s="51" t="str">
        <f t="shared" si="3"/>
        <v>-</v>
      </c>
      <c r="AD6" s="51">
        <f t="shared" si="3"/>
        <v>3</v>
      </c>
      <c r="AE6" s="51">
        <f t="shared" si="3"/>
        <v>827</v>
      </c>
      <c r="AF6" s="51">
        <f t="shared" si="3"/>
        <v>520</v>
      </c>
      <c r="AG6" s="51" t="str">
        <f t="shared" si="3"/>
        <v>-</v>
      </c>
      <c r="AH6" s="51">
        <f t="shared" si="3"/>
        <v>520</v>
      </c>
      <c r="AI6" s="52">
        <f>IF(AI8="-",NA(),AI8)</f>
        <v>101.4</v>
      </c>
      <c r="AJ6" s="52">
        <f t="shared" ref="AJ6:AR6" si="5">IF(AJ8="-",NA(),AJ8)</f>
        <v>106.4</v>
      </c>
      <c r="AK6" s="52">
        <f t="shared" si="5"/>
        <v>108</v>
      </c>
      <c r="AL6" s="52">
        <f t="shared" si="5"/>
        <v>96.3</v>
      </c>
      <c r="AM6" s="52">
        <f t="shared" si="5"/>
        <v>94.8</v>
      </c>
      <c r="AN6" s="52">
        <f t="shared" si="5"/>
        <v>102.9</v>
      </c>
      <c r="AO6" s="52">
        <f t="shared" si="5"/>
        <v>106.1</v>
      </c>
      <c r="AP6" s="52">
        <f t="shared" si="5"/>
        <v>102.9</v>
      </c>
      <c r="AQ6" s="52">
        <f t="shared" si="5"/>
        <v>97.4</v>
      </c>
      <c r="AR6" s="52">
        <f t="shared" si="5"/>
        <v>95</v>
      </c>
      <c r="AS6" s="52" t="str">
        <f>IF(AS8="-","【-】","【"&amp;SUBSTITUTE(TEXT(AS8,"#,##0.0"),"-","△")&amp;"】")</f>
        <v>【93.7】</v>
      </c>
      <c r="AT6" s="52">
        <f>IF(AT8="-",NA(),AT8)</f>
        <v>91.4</v>
      </c>
      <c r="AU6" s="52">
        <f t="shared" ref="AU6:BC6" si="6">IF(AU8="-",NA(),AU8)</f>
        <v>91.4</v>
      </c>
      <c r="AV6" s="52">
        <f t="shared" si="6"/>
        <v>92.7</v>
      </c>
      <c r="AW6" s="52">
        <f t="shared" si="6"/>
        <v>91</v>
      </c>
      <c r="AX6" s="52">
        <f t="shared" si="6"/>
        <v>89.7</v>
      </c>
      <c r="AY6" s="52">
        <f t="shared" si="6"/>
        <v>88.7</v>
      </c>
      <c r="AZ6" s="52">
        <f t="shared" si="6"/>
        <v>90.6</v>
      </c>
      <c r="BA6" s="52">
        <f t="shared" si="6"/>
        <v>90.6</v>
      </c>
      <c r="BB6" s="52">
        <f t="shared" si="6"/>
        <v>91.5</v>
      </c>
      <c r="BC6" s="52">
        <f t="shared" si="6"/>
        <v>90.4</v>
      </c>
      <c r="BD6" s="52" t="str">
        <f>IF(BD8="-","【-】","【"&amp;SUBSTITUTE(TEXT(BD8,"#,##0.0"),"-","△")&amp;"】")</f>
        <v>【85.2】</v>
      </c>
      <c r="BE6" s="52">
        <f>IF(BE8="-",NA(),BE8)</f>
        <v>88.6</v>
      </c>
      <c r="BF6" s="52">
        <f t="shared" ref="BF6:BN6" si="7">IF(BF8="-",NA(),BF8)</f>
        <v>88.7</v>
      </c>
      <c r="BG6" s="52">
        <f t="shared" si="7"/>
        <v>90.1</v>
      </c>
      <c r="BH6" s="52">
        <f t="shared" si="7"/>
        <v>88.4</v>
      </c>
      <c r="BI6" s="52">
        <f t="shared" si="7"/>
        <v>87.2</v>
      </c>
      <c r="BJ6" s="52">
        <f t="shared" si="7"/>
        <v>86.5</v>
      </c>
      <c r="BK6" s="52">
        <f t="shared" si="7"/>
        <v>88.6</v>
      </c>
      <c r="BL6" s="52">
        <f t="shared" si="7"/>
        <v>88.6</v>
      </c>
      <c r="BM6" s="52">
        <f t="shared" si="7"/>
        <v>89.5</v>
      </c>
      <c r="BN6" s="52">
        <f t="shared" si="7"/>
        <v>88.3</v>
      </c>
      <c r="BO6" s="52" t="str">
        <f>IF(BO8="-","【-】","【"&amp;SUBSTITUTE(TEXT(BO8,"#,##0.0"),"-","△")&amp;"】")</f>
        <v>【82.6】</v>
      </c>
      <c r="BP6" s="52">
        <f>IF(BP8="-",NA(),BP8)</f>
        <v>62</v>
      </c>
      <c r="BQ6" s="52">
        <f t="shared" ref="BQ6:BY6" si="8">IF(BQ8="-",NA(),BQ8)</f>
        <v>59.1</v>
      </c>
      <c r="BR6" s="52">
        <f t="shared" si="8"/>
        <v>62.4</v>
      </c>
      <c r="BS6" s="52">
        <f t="shared" si="8"/>
        <v>60.3</v>
      </c>
      <c r="BT6" s="52">
        <f t="shared" si="8"/>
        <v>60.8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93001</v>
      </c>
      <c r="CB6" s="53">
        <f t="shared" ref="CB6:CJ6" si="9">IF(CB8="-",NA(),CB8)</f>
        <v>95578</v>
      </c>
      <c r="CC6" s="53">
        <f t="shared" si="9"/>
        <v>96786</v>
      </c>
      <c r="CD6" s="53">
        <f t="shared" si="9"/>
        <v>102001</v>
      </c>
      <c r="CE6" s="53">
        <f t="shared" si="9"/>
        <v>105918</v>
      </c>
      <c r="CF6" s="53">
        <f t="shared" si="9"/>
        <v>75766</v>
      </c>
      <c r="CG6" s="53">
        <f t="shared" si="9"/>
        <v>79610</v>
      </c>
      <c r="CH6" s="53">
        <f t="shared" si="9"/>
        <v>82275</v>
      </c>
      <c r="CI6" s="53">
        <f t="shared" si="9"/>
        <v>83606</v>
      </c>
      <c r="CJ6" s="53">
        <f t="shared" si="9"/>
        <v>85381</v>
      </c>
      <c r="CK6" s="52" t="str">
        <f>IF(CK8="-","【-】","【"&amp;SUBSTITUTE(TEXT(CK8,"#,##0"),"-","△")&amp;"】")</f>
        <v>【63,608】</v>
      </c>
      <c r="CL6" s="53">
        <f>IF(CL8="-",NA(),CL8)</f>
        <v>23430</v>
      </c>
      <c r="CM6" s="53">
        <f t="shared" ref="CM6:CU6" si="10">IF(CM8="-",NA(),CM8)</f>
        <v>24732</v>
      </c>
      <c r="CN6" s="53">
        <f t="shared" si="10"/>
        <v>25968</v>
      </c>
      <c r="CO6" s="53">
        <f t="shared" si="10"/>
        <v>26613</v>
      </c>
      <c r="CP6" s="53">
        <f t="shared" si="10"/>
        <v>27020</v>
      </c>
      <c r="CQ6" s="53">
        <f t="shared" si="10"/>
        <v>22637</v>
      </c>
      <c r="CR6" s="53">
        <f t="shared" si="10"/>
        <v>23244</v>
      </c>
      <c r="CS6" s="53">
        <f t="shared" si="10"/>
        <v>23704</v>
      </c>
      <c r="CT6" s="53">
        <f t="shared" si="10"/>
        <v>25007</v>
      </c>
      <c r="CU6" s="53">
        <f t="shared" si="10"/>
        <v>25545</v>
      </c>
      <c r="CV6" s="52" t="str">
        <f>IF(CV8="-","【-】","【"&amp;SUBSTITUTE(TEXT(CV8,"#,##0"),"-","△")&amp;"】")</f>
        <v>【18,510】</v>
      </c>
      <c r="CW6" s="52">
        <f>IF(CW8="-",NA(),CW8)</f>
        <v>51.4</v>
      </c>
      <c r="CX6" s="52">
        <f t="shared" ref="CX6:DF6" si="11">IF(CX8="-",NA(),CX8)</f>
        <v>51.6</v>
      </c>
      <c r="CY6" s="52">
        <f t="shared" si="11"/>
        <v>49</v>
      </c>
      <c r="CZ6" s="52">
        <f t="shared" si="11"/>
        <v>49.7</v>
      </c>
      <c r="DA6" s="52">
        <f t="shared" si="11"/>
        <v>50.5</v>
      </c>
      <c r="DB6" s="52">
        <f t="shared" si="11"/>
        <v>51.8</v>
      </c>
      <c r="DC6" s="52">
        <f t="shared" si="11"/>
        <v>49.6</v>
      </c>
      <c r="DD6" s="52">
        <f t="shared" si="11"/>
        <v>48.8</v>
      </c>
      <c r="DE6" s="52">
        <f t="shared" si="11"/>
        <v>48.6</v>
      </c>
      <c r="DF6" s="52">
        <f t="shared" si="11"/>
        <v>49.8</v>
      </c>
      <c r="DG6" s="52" t="str">
        <f>IF(DG8="-","【-】","【"&amp;SUBSTITUTE(TEXT(DG8,"#,##0.0"),"-","△")&amp;"】")</f>
        <v>【57.7】</v>
      </c>
      <c r="DH6" s="52">
        <f>IF(DH8="-",NA(),DH8)</f>
        <v>32.6</v>
      </c>
      <c r="DI6" s="52">
        <f t="shared" ref="DI6:DQ6" si="12">IF(DI8="-",NA(),DI8)</f>
        <v>32.9</v>
      </c>
      <c r="DJ6" s="52">
        <f t="shared" si="12"/>
        <v>33.799999999999997</v>
      </c>
      <c r="DK6" s="52">
        <f t="shared" si="12"/>
        <v>34.799999999999997</v>
      </c>
      <c r="DL6" s="52">
        <f t="shared" si="12"/>
        <v>35.4</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41.6</v>
      </c>
      <c r="EE6" s="52">
        <f t="shared" ref="EE6:EM6" si="14">IF(EE8="-",NA(),EE8)</f>
        <v>44.9</v>
      </c>
      <c r="EF6" s="52">
        <f t="shared" si="14"/>
        <v>48.7</v>
      </c>
      <c r="EG6" s="52">
        <f t="shared" si="14"/>
        <v>52</v>
      </c>
      <c r="EH6" s="52">
        <f t="shared" si="14"/>
        <v>53</v>
      </c>
      <c r="EI6" s="52">
        <f t="shared" si="14"/>
        <v>54</v>
      </c>
      <c r="EJ6" s="52">
        <f t="shared" si="14"/>
        <v>55.4</v>
      </c>
      <c r="EK6" s="52">
        <f t="shared" si="14"/>
        <v>55.5</v>
      </c>
      <c r="EL6" s="52">
        <f t="shared" si="14"/>
        <v>56</v>
      </c>
      <c r="EM6" s="52">
        <f t="shared" si="14"/>
        <v>57.4</v>
      </c>
      <c r="EN6" s="52" t="str">
        <f>IF(EN8="-","【-】","【"&amp;SUBSTITUTE(TEXT(EN8,"#,##0.0"),"-","△")&amp;"】")</f>
        <v>【58.0】</v>
      </c>
      <c r="EO6" s="52">
        <f>IF(EO8="-",NA(),EO8)</f>
        <v>81.5</v>
      </c>
      <c r="EP6" s="52">
        <f t="shared" ref="EP6:EX6" si="15">IF(EP8="-",NA(),EP8)</f>
        <v>81.900000000000006</v>
      </c>
      <c r="EQ6" s="52">
        <f t="shared" si="15"/>
        <v>81.900000000000006</v>
      </c>
      <c r="ER6" s="52">
        <f t="shared" si="15"/>
        <v>78.099999999999994</v>
      </c>
      <c r="ES6" s="52">
        <f t="shared" si="15"/>
        <v>73.099999999999994</v>
      </c>
      <c r="ET6" s="52">
        <f t="shared" si="15"/>
        <v>69.2</v>
      </c>
      <c r="EU6" s="52">
        <f t="shared" si="15"/>
        <v>70.8</v>
      </c>
      <c r="EV6" s="52">
        <f t="shared" si="15"/>
        <v>70.7</v>
      </c>
      <c r="EW6" s="52">
        <f t="shared" si="15"/>
        <v>70.3</v>
      </c>
      <c r="EX6" s="52">
        <f t="shared" si="15"/>
        <v>69.900000000000006</v>
      </c>
      <c r="EY6" s="52" t="str">
        <f>IF(EY8="-","【-】","【"&amp;SUBSTITUTE(TEXT(EY8,"#,##0.0"),"-","△")&amp;"】")</f>
        <v>【70.8】</v>
      </c>
      <c r="EZ6" s="53">
        <f>IF(EZ8="-",NA(),EZ8)</f>
        <v>57178626</v>
      </c>
      <c r="FA6" s="53">
        <f t="shared" ref="FA6:FI6" si="16">IF(FA8="-",NA(),FA8)</f>
        <v>57956543</v>
      </c>
      <c r="FB6" s="53">
        <f t="shared" si="16"/>
        <v>58581404</v>
      </c>
      <c r="FC6" s="53">
        <f t="shared" si="16"/>
        <v>59329501</v>
      </c>
      <c r="FD6" s="53">
        <f t="shared" si="16"/>
        <v>60708583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380008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34</v>
      </c>
      <c r="R7" s="50" t="str">
        <f t="shared" si="17"/>
        <v>対象</v>
      </c>
      <c r="S7" s="50" t="str">
        <f t="shared" si="17"/>
        <v>透 I 未 訓 ガ</v>
      </c>
      <c r="T7" s="50" t="str">
        <f t="shared" si="17"/>
        <v>救 臨 が 感 へ 災 地 輪</v>
      </c>
      <c r="U7" s="51">
        <f>U8</f>
        <v>1296359</v>
      </c>
      <c r="V7" s="51">
        <f>V8</f>
        <v>75928</v>
      </c>
      <c r="W7" s="50" t="str">
        <f>W8</f>
        <v>非該当</v>
      </c>
      <c r="X7" s="50" t="str">
        <f t="shared" si="17"/>
        <v>非該当</v>
      </c>
      <c r="Y7" s="50" t="str">
        <f t="shared" si="17"/>
        <v>７：１</v>
      </c>
      <c r="Z7" s="51">
        <f t="shared" si="17"/>
        <v>824</v>
      </c>
      <c r="AA7" s="51" t="str">
        <f t="shared" si="17"/>
        <v>-</v>
      </c>
      <c r="AB7" s="51" t="str">
        <f t="shared" si="17"/>
        <v>-</v>
      </c>
      <c r="AC7" s="51" t="str">
        <f t="shared" si="17"/>
        <v>-</v>
      </c>
      <c r="AD7" s="51">
        <f t="shared" si="17"/>
        <v>3</v>
      </c>
      <c r="AE7" s="51">
        <f t="shared" si="17"/>
        <v>827</v>
      </c>
      <c r="AF7" s="51">
        <f t="shared" si="17"/>
        <v>520</v>
      </c>
      <c r="AG7" s="51" t="str">
        <f t="shared" si="17"/>
        <v>-</v>
      </c>
      <c r="AH7" s="51">
        <f t="shared" si="17"/>
        <v>520</v>
      </c>
      <c r="AI7" s="52">
        <f>AI8</f>
        <v>101.4</v>
      </c>
      <c r="AJ7" s="52">
        <f t="shared" ref="AJ7:AR7" si="18">AJ8</f>
        <v>106.4</v>
      </c>
      <c r="AK7" s="52">
        <f t="shared" si="18"/>
        <v>108</v>
      </c>
      <c r="AL7" s="52">
        <f t="shared" si="18"/>
        <v>96.3</v>
      </c>
      <c r="AM7" s="52">
        <f t="shared" si="18"/>
        <v>94.8</v>
      </c>
      <c r="AN7" s="52">
        <f t="shared" si="18"/>
        <v>102.9</v>
      </c>
      <c r="AO7" s="52">
        <f t="shared" si="18"/>
        <v>106.1</v>
      </c>
      <c r="AP7" s="52">
        <f t="shared" si="18"/>
        <v>102.9</v>
      </c>
      <c r="AQ7" s="52">
        <f t="shared" si="18"/>
        <v>97.4</v>
      </c>
      <c r="AR7" s="52">
        <f t="shared" si="18"/>
        <v>95</v>
      </c>
      <c r="AS7" s="52"/>
      <c r="AT7" s="52">
        <f>AT8</f>
        <v>91.4</v>
      </c>
      <c r="AU7" s="52">
        <f t="shared" ref="AU7:BC7" si="19">AU8</f>
        <v>91.4</v>
      </c>
      <c r="AV7" s="52">
        <f t="shared" si="19"/>
        <v>92.7</v>
      </c>
      <c r="AW7" s="52">
        <f t="shared" si="19"/>
        <v>91</v>
      </c>
      <c r="AX7" s="52">
        <f t="shared" si="19"/>
        <v>89.7</v>
      </c>
      <c r="AY7" s="52">
        <f t="shared" si="19"/>
        <v>88.7</v>
      </c>
      <c r="AZ7" s="52">
        <f t="shared" si="19"/>
        <v>90.6</v>
      </c>
      <c r="BA7" s="52">
        <f t="shared" si="19"/>
        <v>90.6</v>
      </c>
      <c r="BB7" s="52">
        <f t="shared" si="19"/>
        <v>91.5</v>
      </c>
      <c r="BC7" s="52">
        <f t="shared" si="19"/>
        <v>90.4</v>
      </c>
      <c r="BD7" s="52"/>
      <c r="BE7" s="52">
        <f>BE8</f>
        <v>88.6</v>
      </c>
      <c r="BF7" s="52">
        <f t="shared" ref="BF7:BN7" si="20">BF8</f>
        <v>88.7</v>
      </c>
      <c r="BG7" s="52">
        <f t="shared" si="20"/>
        <v>90.1</v>
      </c>
      <c r="BH7" s="52">
        <f t="shared" si="20"/>
        <v>88.4</v>
      </c>
      <c r="BI7" s="52">
        <f t="shared" si="20"/>
        <v>87.2</v>
      </c>
      <c r="BJ7" s="52">
        <f t="shared" si="20"/>
        <v>86.5</v>
      </c>
      <c r="BK7" s="52">
        <f t="shared" si="20"/>
        <v>88.6</v>
      </c>
      <c r="BL7" s="52">
        <f t="shared" si="20"/>
        <v>88.6</v>
      </c>
      <c r="BM7" s="52">
        <f t="shared" si="20"/>
        <v>89.5</v>
      </c>
      <c r="BN7" s="52">
        <f t="shared" si="20"/>
        <v>88.3</v>
      </c>
      <c r="BO7" s="52"/>
      <c r="BP7" s="52">
        <f>BP8</f>
        <v>62</v>
      </c>
      <c r="BQ7" s="52">
        <f t="shared" ref="BQ7:BY7" si="21">BQ8</f>
        <v>59.1</v>
      </c>
      <c r="BR7" s="52">
        <f t="shared" si="21"/>
        <v>62.4</v>
      </c>
      <c r="BS7" s="52">
        <f t="shared" si="21"/>
        <v>60.3</v>
      </c>
      <c r="BT7" s="52">
        <f t="shared" si="21"/>
        <v>60.8</v>
      </c>
      <c r="BU7" s="52">
        <f t="shared" si="21"/>
        <v>70.599999999999994</v>
      </c>
      <c r="BV7" s="52">
        <f t="shared" si="21"/>
        <v>71.400000000000006</v>
      </c>
      <c r="BW7" s="52">
        <f t="shared" si="21"/>
        <v>72.2</v>
      </c>
      <c r="BX7" s="52">
        <f t="shared" si="21"/>
        <v>74.400000000000006</v>
      </c>
      <c r="BY7" s="52">
        <f t="shared" si="21"/>
        <v>76.3</v>
      </c>
      <c r="BZ7" s="52"/>
      <c r="CA7" s="53">
        <f>CA8</f>
        <v>93001</v>
      </c>
      <c r="CB7" s="53">
        <f t="shared" ref="CB7:CJ7" si="22">CB8</f>
        <v>95578</v>
      </c>
      <c r="CC7" s="53">
        <f t="shared" si="22"/>
        <v>96786</v>
      </c>
      <c r="CD7" s="53">
        <f t="shared" si="22"/>
        <v>102001</v>
      </c>
      <c r="CE7" s="53">
        <f t="shared" si="22"/>
        <v>105918</v>
      </c>
      <c r="CF7" s="53">
        <f t="shared" si="22"/>
        <v>75766</v>
      </c>
      <c r="CG7" s="53">
        <f t="shared" si="22"/>
        <v>79610</v>
      </c>
      <c r="CH7" s="53">
        <f t="shared" si="22"/>
        <v>82275</v>
      </c>
      <c r="CI7" s="53">
        <f t="shared" si="22"/>
        <v>83606</v>
      </c>
      <c r="CJ7" s="53">
        <f t="shared" si="22"/>
        <v>85381</v>
      </c>
      <c r="CK7" s="52"/>
      <c r="CL7" s="53">
        <f>CL8</f>
        <v>23430</v>
      </c>
      <c r="CM7" s="53">
        <f t="shared" ref="CM7:CU7" si="23">CM8</f>
        <v>24732</v>
      </c>
      <c r="CN7" s="53">
        <f t="shared" si="23"/>
        <v>25968</v>
      </c>
      <c r="CO7" s="53">
        <f t="shared" si="23"/>
        <v>26613</v>
      </c>
      <c r="CP7" s="53">
        <f t="shared" si="23"/>
        <v>27020</v>
      </c>
      <c r="CQ7" s="53">
        <f t="shared" si="23"/>
        <v>22637</v>
      </c>
      <c r="CR7" s="53">
        <f t="shared" si="23"/>
        <v>23244</v>
      </c>
      <c r="CS7" s="53">
        <f t="shared" si="23"/>
        <v>23704</v>
      </c>
      <c r="CT7" s="53">
        <f t="shared" si="23"/>
        <v>25007</v>
      </c>
      <c r="CU7" s="53">
        <f t="shared" si="23"/>
        <v>25545</v>
      </c>
      <c r="CV7" s="52"/>
      <c r="CW7" s="52">
        <f>CW8</f>
        <v>51.4</v>
      </c>
      <c r="CX7" s="52">
        <f t="shared" ref="CX7:DF7" si="24">CX8</f>
        <v>51.6</v>
      </c>
      <c r="CY7" s="52">
        <f t="shared" si="24"/>
        <v>49</v>
      </c>
      <c r="CZ7" s="52">
        <f t="shared" si="24"/>
        <v>49.7</v>
      </c>
      <c r="DA7" s="52">
        <f t="shared" si="24"/>
        <v>50.5</v>
      </c>
      <c r="DB7" s="52">
        <f t="shared" si="24"/>
        <v>51.8</v>
      </c>
      <c r="DC7" s="52">
        <f t="shared" si="24"/>
        <v>49.6</v>
      </c>
      <c r="DD7" s="52">
        <f t="shared" si="24"/>
        <v>48.8</v>
      </c>
      <c r="DE7" s="52">
        <f t="shared" si="24"/>
        <v>48.6</v>
      </c>
      <c r="DF7" s="52">
        <f t="shared" si="24"/>
        <v>49.8</v>
      </c>
      <c r="DG7" s="52"/>
      <c r="DH7" s="52">
        <f>DH8</f>
        <v>32.6</v>
      </c>
      <c r="DI7" s="52">
        <f t="shared" ref="DI7:DQ7" si="25">DI8</f>
        <v>32.9</v>
      </c>
      <c r="DJ7" s="52">
        <f t="shared" si="25"/>
        <v>33.799999999999997</v>
      </c>
      <c r="DK7" s="52">
        <f t="shared" si="25"/>
        <v>34.799999999999997</v>
      </c>
      <c r="DL7" s="52">
        <f t="shared" si="25"/>
        <v>35.4</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41.6</v>
      </c>
      <c r="EE7" s="52">
        <f t="shared" ref="EE7:EM7" si="27">EE8</f>
        <v>44.9</v>
      </c>
      <c r="EF7" s="52">
        <f t="shared" si="27"/>
        <v>48.7</v>
      </c>
      <c r="EG7" s="52">
        <f t="shared" si="27"/>
        <v>52</v>
      </c>
      <c r="EH7" s="52">
        <f t="shared" si="27"/>
        <v>53</v>
      </c>
      <c r="EI7" s="52">
        <f t="shared" si="27"/>
        <v>54</v>
      </c>
      <c r="EJ7" s="52">
        <f t="shared" si="27"/>
        <v>55.4</v>
      </c>
      <c r="EK7" s="52">
        <f t="shared" si="27"/>
        <v>55.5</v>
      </c>
      <c r="EL7" s="52">
        <f t="shared" si="27"/>
        <v>56</v>
      </c>
      <c r="EM7" s="52">
        <f t="shared" si="27"/>
        <v>57.4</v>
      </c>
      <c r="EN7" s="52"/>
      <c r="EO7" s="52">
        <f>EO8</f>
        <v>81.5</v>
      </c>
      <c r="EP7" s="52">
        <f t="shared" ref="EP7:EX7" si="28">EP8</f>
        <v>81.900000000000006</v>
      </c>
      <c r="EQ7" s="52">
        <f t="shared" si="28"/>
        <v>81.900000000000006</v>
      </c>
      <c r="ER7" s="52">
        <f t="shared" si="28"/>
        <v>78.099999999999994</v>
      </c>
      <c r="ES7" s="52">
        <f t="shared" si="28"/>
        <v>73.099999999999994</v>
      </c>
      <c r="ET7" s="52">
        <f t="shared" si="28"/>
        <v>69.2</v>
      </c>
      <c r="EU7" s="52">
        <f t="shared" si="28"/>
        <v>70.8</v>
      </c>
      <c r="EV7" s="52">
        <f t="shared" si="28"/>
        <v>70.7</v>
      </c>
      <c r="EW7" s="52">
        <f t="shared" si="28"/>
        <v>70.3</v>
      </c>
      <c r="EX7" s="52">
        <f t="shared" si="28"/>
        <v>69.900000000000006</v>
      </c>
      <c r="EY7" s="52"/>
      <c r="EZ7" s="53">
        <f>EZ8</f>
        <v>57178626</v>
      </c>
      <c r="FA7" s="53">
        <f t="shared" ref="FA7:FI7" si="29">FA8</f>
        <v>57956543</v>
      </c>
      <c r="FB7" s="53">
        <f t="shared" si="29"/>
        <v>58581404</v>
      </c>
      <c r="FC7" s="53">
        <f t="shared" si="29"/>
        <v>59329501</v>
      </c>
      <c r="FD7" s="53">
        <f t="shared" si="29"/>
        <v>60708583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380008</v>
      </c>
      <c r="D8" s="55">
        <v>46</v>
      </c>
      <c r="E8" s="55">
        <v>6</v>
      </c>
      <c r="F8" s="55">
        <v>0</v>
      </c>
      <c r="G8" s="55">
        <v>1</v>
      </c>
      <c r="H8" s="55" t="s">
        <v>167</v>
      </c>
      <c r="I8" s="55" t="s">
        <v>167</v>
      </c>
      <c r="J8" s="55" t="s">
        <v>168</v>
      </c>
      <c r="K8" s="55" t="s">
        <v>169</v>
      </c>
      <c r="L8" s="55" t="s">
        <v>170</v>
      </c>
      <c r="M8" s="55" t="s">
        <v>171</v>
      </c>
      <c r="N8" s="55" t="s">
        <v>172</v>
      </c>
      <c r="O8" s="55" t="s">
        <v>173</v>
      </c>
      <c r="P8" s="55" t="s">
        <v>174</v>
      </c>
      <c r="Q8" s="56">
        <v>34</v>
      </c>
      <c r="R8" s="55" t="s">
        <v>175</v>
      </c>
      <c r="S8" s="55" t="s">
        <v>176</v>
      </c>
      <c r="T8" s="55" t="s">
        <v>177</v>
      </c>
      <c r="U8" s="56">
        <v>1296359</v>
      </c>
      <c r="V8" s="56">
        <v>75928</v>
      </c>
      <c r="W8" s="55" t="s">
        <v>178</v>
      </c>
      <c r="X8" s="55" t="s">
        <v>178</v>
      </c>
      <c r="Y8" s="57" t="s">
        <v>179</v>
      </c>
      <c r="Z8" s="56">
        <v>824</v>
      </c>
      <c r="AA8" s="56" t="s">
        <v>40</v>
      </c>
      <c r="AB8" s="56" t="s">
        <v>40</v>
      </c>
      <c r="AC8" s="56" t="s">
        <v>40</v>
      </c>
      <c r="AD8" s="56">
        <v>3</v>
      </c>
      <c r="AE8" s="56">
        <v>827</v>
      </c>
      <c r="AF8" s="56">
        <v>520</v>
      </c>
      <c r="AG8" s="56" t="s">
        <v>40</v>
      </c>
      <c r="AH8" s="56">
        <v>520</v>
      </c>
      <c r="AI8" s="58">
        <v>101.4</v>
      </c>
      <c r="AJ8" s="58">
        <v>106.4</v>
      </c>
      <c r="AK8" s="58">
        <v>108</v>
      </c>
      <c r="AL8" s="58">
        <v>96.3</v>
      </c>
      <c r="AM8" s="58">
        <v>94.8</v>
      </c>
      <c r="AN8" s="58">
        <v>102.9</v>
      </c>
      <c r="AO8" s="58">
        <v>106.1</v>
      </c>
      <c r="AP8" s="58">
        <v>102.9</v>
      </c>
      <c r="AQ8" s="58">
        <v>97.4</v>
      </c>
      <c r="AR8" s="58">
        <v>95</v>
      </c>
      <c r="AS8" s="58">
        <v>93.7</v>
      </c>
      <c r="AT8" s="58">
        <v>91.4</v>
      </c>
      <c r="AU8" s="58">
        <v>91.4</v>
      </c>
      <c r="AV8" s="58">
        <v>92.7</v>
      </c>
      <c r="AW8" s="58">
        <v>91</v>
      </c>
      <c r="AX8" s="58">
        <v>89.7</v>
      </c>
      <c r="AY8" s="58">
        <v>88.7</v>
      </c>
      <c r="AZ8" s="58">
        <v>90.6</v>
      </c>
      <c r="BA8" s="58">
        <v>90.6</v>
      </c>
      <c r="BB8" s="58">
        <v>91.5</v>
      </c>
      <c r="BC8" s="58">
        <v>90.4</v>
      </c>
      <c r="BD8" s="58">
        <v>85.2</v>
      </c>
      <c r="BE8" s="59">
        <v>88.6</v>
      </c>
      <c r="BF8" s="59">
        <v>88.7</v>
      </c>
      <c r="BG8" s="59">
        <v>90.1</v>
      </c>
      <c r="BH8" s="59">
        <v>88.4</v>
      </c>
      <c r="BI8" s="59">
        <v>87.2</v>
      </c>
      <c r="BJ8" s="59">
        <v>86.5</v>
      </c>
      <c r="BK8" s="59">
        <v>88.6</v>
      </c>
      <c r="BL8" s="59">
        <v>88.6</v>
      </c>
      <c r="BM8" s="59">
        <v>89.5</v>
      </c>
      <c r="BN8" s="59">
        <v>88.3</v>
      </c>
      <c r="BO8" s="59">
        <v>82.6</v>
      </c>
      <c r="BP8" s="58">
        <v>62</v>
      </c>
      <c r="BQ8" s="58">
        <v>59.1</v>
      </c>
      <c r="BR8" s="58">
        <v>62.4</v>
      </c>
      <c r="BS8" s="58">
        <v>60.3</v>
      </c>
      <c r="BT8" s="58">
        <v>60.8</v>
      </c>
      <c r="BU8" s="58">
        <v>70.599999999999994</v>
      </c>
      <c r="BV8" s="58">
        <v>71.400000000000006</v>
      </c>
      <c r="BW8" s="58">
        <v>72.2</v>
      </c>
      <c r="BX8" s="58">
        <v>74.400000000000006</v>
      </c>
      <c r="BY8" s="58">
        <v>76.3</v>
      </c>
      <c r="BZ8" s="58">
        <v>70.7</v>
      </c>
      <c r="CA8" s="59">
        <v>93001</v>
      </c>
      <c r="CB8" s="59">
        <v>95578</v>
      </c>
      <c r="CC8" s="59">
        <v>96786</v>
      </c>
      <c r="CD8" s="59">
        <v>102001</v>
      </c>
      <c r="CE8" s="59">
        <v>105918</v>
      </c>
      <c r="CF8" s="59">
        <v>75766</v>
      </c>
      <c r="CG8" s="59">
        <v>79610</v>
      </c>
      <c r="CH8" s="59">
        <v>82275</v>
      </c>
      <c r="CI8" s="59">
        <v>83606</v>
      </c>
      <c r="CJ8" s="59">
        <v>85381</v>
      </c>
      <c r="CK8" s="58">
        <v>63608</v>
      </c>
      <c r="CL8" s="59">
        <v>23430</v>
      </c>
      <c r="CM8" s="59">
        <v>24732</v>
      </c>
      <c r="CN8" s="59">
        <v>25968</v>
      </c>
      <c r="CO8" s="59">
        <v>26613</v>
      </c>
      <c r="CP8" s="59">
        <v>27020</v>
      </c>
      <c r="CQ8" s="59">
        <v>22637</v>
      </c>
      <c r="CR8" s="59">
        <v>23244</v>
      </c>
      <c r="CS8" s="59">
        <v>23704</v>
      </c>
      <c r="CT8" s="59">
        <v>25007</v>
      </c>
      <c r="CU8" s="59">
        <v>25545</v>
      </c>
      <c r="CV8" s="58">
        <v>18510</v>
      </c>
      <c r="CW8" s="59">
        <v>51.4</v>
      </c>
      <c r="CX8" s="59">
        <v>51.6</v>
      </c>
      <c r="CY8" s="59">
        <v>49</v>
      </c>
      <c r="CZ8" s="59">
        <v>49.7</v>
      </c>
      <c r="DA8" s="59">
        <v>50.5</v>
      </c>
      <c r="DB8" s="59">
        <v>51.8</v>
      </c>
      <c r="DC8" s="59">
        <v>49.6</v>
      </c>
      <c r="DD8" s="59">
        <v>48.8</v>
      </c>
      <c r="DE8" s="59">
        <v>48.6</v>
      </c>
      <c r="DF8" s="59">
        <v>49.8</v>
      </c>
      <c r="DG8" s="59">
        <v>57.7</v>
      </c>
      <c r="DH8" s="59">
        <v>32.6</v>
      </c>
      <c r="DI8" s="59">
        <v>32.9</v>
      </c>
      <c r="DJ8" s="59">
        <v>33.799999999999997</v>
      </c>
      <c r="DK8" s="59">
        <v>34.799999999999997</v>
      </c>
      <c r="DL8" s="59">
        <v>35.4</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41.6</v>
      </c>
      <c r="EE8" s="58">
        <v>44.9</v>
      </c>
      <c r="EF8" s="58">
        <v>48.7</v>
      </c>
      <c r="EG8" s="58">
        <v>52</v>
      </c>
      <c r="EH8" s="58">
        <v>53</v>
      </c>
      <c r="EI8" s="58">
        <v>54</v>
      </c>
      <c r="EJ8" s="58">
        <v>55.4</v>
      </c>
      <c r="EK8" s="58">
        <v>55.5</v>
      </c>
      <c r="EL8" s="58">
        <v>56</v>
      </c>
      <c r="EM8" s="58">
        <v>57.4</v>
      </c>
      <c r="EN8" s="58">
        <v>58</v>
      </c>
      <c r="EO8" s="58">
        <v>81.5</v>
      </c>
      <c r="EP8" s="58">
        <v>81.900000000000006</v>
      </c>
      <c r="EQ8" s="58">
        <v>81.900000000000006</v>
      </c>
      <c r="ER8" s="58">
        <v>78.099999999999994</v>
      </c>
      <c r="ES8" s="58">
        <v>73.099999999999994</v>
      </c>
      <c r="ET8" s="58">
        <v>69.2</v>
      </c>
      <c r="EU8" s="58">
        <v>70.8</v>
      </c>
      <c r="EV8" s="58">
        <v>70.7</v>
      </c>
      <c r="EW8" s="58">
        <v>70.3</v>
      </c>
      <c r="EX8" s="58">
        <v>69.900000000000006</v>
      </c>
      <c r="EY8" s="58">
        <v>70.8</v>
      </c>
      <c r="EZ8" s="59">
        <v>57178626</v>
      </c>
      <c r="FA8" s="59">
        <v>57956543</v>
      </c>
      <c r="FB8" s="59">
        <v>58581404</v>
      </c>
      <c r="FC8" s="59">
        <v>59329501</v>
      </c>
      <c r="FD8" s="59">
        <v>60708583</v>
      </c>
      <c r="FE8" s="59">
        <v>58042153</v>
      </c>
      <c r="FF8" s="59">
        <v>58985932</v>
      </c>
      <c r="FG8" s="59">
        <v>58800982</v>
      </c>
      <c r="FH8" s="59">
        <v>59984927</v>
      </c>
      <c r="FI8" s="59">
        <v>62086611</v>
      </c>
      <c r="FJ8" s="59">
        <v>53183039</v>
      </c>
    </row>
    <row r="9" spans="1:166" ht="13.25"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山内貴郁</cp:lastModifiedBy>
  <cp:lastPrinted>2026-01-20T01:23:05Z</cp:lastPrinted>
  <dcterms:created xsi:type="dcterms:W3CDTF">2025-12-15T05:00:32Z</dcterms:created>
  <dcterms:modified xsi:type="dcterms:W3CDTF">2026-01-22T00:59:58Z</dcterms:modified>
  <cp:category/>
</cp:coreProperties>
</file>