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4.197.22\県立病院課共有\山内\R7\07_各種照会\R8.1.21〆経営比較分析表\【経営比較分析表】2024_380008_46_060\"/>
    </mc:Choice>
  </mc:AlternateContent>
  <xr:revisionPtr revIDLastSave="0" documentId="13_ncr:1_{3C345DA9-4014-4ACF-9F17-75B88B9F7142}" xr6:coauthVersionLast="47" xr6:coauthVersionMax="47" xr10:uidLastSave="{00000000-0000-0000-0000-000000000000}"/>
  <workbookProtection workbookAlgorithmName="SHA-512" workbookHashValue="aXuhkacxo+tY2VgPtEvEXsuGbHnSV/QPWCgBkstUZz/tZkNxMUpUmcGF1Y0Xge91kEa/uh3PlyqnLx3qJa8zZQ==" workbookSaltValue="9PMgYByIQFaGnDVtRqeoPw==" workbookSpinCount="100000" lockStructure="1"/>
  <bookViews>
    <workbookView xWindow="28680" yWindow="-18780" windowWidth="18240" windowHeight="283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JB80" i="4" s="1"/>
  <c r="EW7" i="5"/>
  <c r="EV7" i="5"/>
  <c r="EU7" i="5"/>
  <c r="HI80" i="4" s="1"/>
  <c r="ET7" i="5"/>
  <c r="ES7" i="5"/>
  <c r="ER7" i="5"/>
  <c r="EQ7" i="5"/>
  <c r="EP7" i="5"/>
  <c r="EO7" i="5"/>
  <c r="EM7" i="5"/>
  <c r="EL7" i="5"/>
  <c r="EZ80" i="4" s="1"/>
  <c r="EK7" i="5"/>
  <c r="EK80" i="4" s="1"/>
  <c r="EJ7" i="5"/>
  <c r="EI7" i="5"/>
  <c r="EH7" i="5"/>
  <c r="EG7" i="5"/>
  <c r="EF7" i="5"/>
  <c r="EE7" i="5"/>
  <c r="ED7" i="5"/>
  <c r="EB7" i="5"/>
  <c r="EA7" i="5"/>
  <c r="DZ7" i="5"/>
  <c r="DY7" i="5"/>
  <c r="DX7" i="5"/>
  <c r="P80" i="4" s="1"/>
  <c r="DW7" i="5"/>
  <c r="DV7" i="5"/>
  <c r="DU7" i="5"/>
  <c r="DT7" i="5"/>
  <c r="DS7" i="5"/>
  <c r="DQ7" i="5"/>
  <c r="DP7" i="5"/>
  <c r="DO7" i="5"/>
  <c r="DN7" i="5"/>
  <c r="DM7" i="5"/>
  <c r="DL7" i="5"/>
  <c r="MN55" i="4" s="1"/>
  <c r="DK7" i="5"/>
  <c r="LY55" i="4" s="1"/>
  <c r="DJ7" i="5"/>
  <c r="DI7" i="5"/>
  <c r="DH7" i="5"/>
  <c r="KF55" i="4" s="1"/>
  <c r="DF7" i="5"/>
  <c r="DE7" i="5"/>
  <c r="DD7" i="5"/>
  <c r="DC7" i="5"/>
  <c r="HG56" i="4" s="1"/>
  <c r="DB7" i="5"/>
  <c r="DA7" i="5"/>
  <c r="CZ7" i="5"/>
  <c r="CY7" i="5"/>
  <c r="HV55" i="4" s="1"/>
  <c r="CX7" i="5"/>
  <c r="HG55" i="4" s="1"/>
  <c r="CW7" i="5"/>
  <c r="CU7" i="5"/>
  <c r="CT7" i="5"/>
  <c r="CS7" i="5"/>
  <c r="CR7" i="5"/>
  <c r="CQ7" i="5"/>
  <c r="CP7" i="5"/>
  <c r="CO7" i="5"/>
  <c r="CN7" i="5"/>
  <c r="CM7" i="5"/>
  <c r="CL7" i="5"/>
  <c r="DD55" i="4" s="1"/>
  <c r="CJ7" i="5"/>
  <c r="BX56" i="4" s="1"/>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GR34" i="4" s="1"/>
  <c r="BI7" i="5"/>
  <c r="BH7" i="5"/>
  <c r="BG7" i="5"/>
  <c r="BF7" i="5"/>
  <c r="BE7" i="5"/>
  <c r="BC7" i="5"/>
  <c r="BB7" i="5"/>
  <c r="BA7" i="5"/>
  <c r="AZ7" i="5"/>
  <c r="AY7" i="5"/>
  <c r="AX7" i="5"/>
  <c r="AW7" i="5"/>
  <c r="EW33" i="4" s="1"/>
  <c r="AV7" i="5"/>
  <c r="AU7" i="5"/>
  <c r="AT7" i="5"/>
  <c r="AR7" i="5"/>
  <c r="AQ7" i="5"/>
  <c r="AP7" i="5"/>
  <c r="AO7" i="5"/>
  <c r="AN7" i="5"/>
  <c r="AM7" i="5"/>
  <c r="AL7" i="5"/>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LP8" i="4" s="1"/>
  <c r="AA6" i="5"/>
  <c r="JW8" i="4" s="1"/>
  <c r="Z6" i="5"/>
  <c r="Y6" i="5"/>
  <c r="X6" i="5"/>
  <c r="EG12" i="4" s="1"/>
  <c r="W6" i="5"/>
  <c r="CN12" i="4" s="1"/>
  <c r="V6" i="5"/>
  <c r="U6" i="5"/>
  <c r="T6" i="5"/>
  <c r="S6" i="5"/>
  <c r="EG10" i="4" s="1"/>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C90" i="4"/>
  <c r="B90" i="4"/>
  <c r="MO80" i="4"/>
  <c r="LZ80" i="4"/>
  <c r="LK80" i="4"/>
  <c r="KV80" i="4"/>
  <c r="KG80" i="4"/>
  <c r="IM80" i="4"/>
  <c r="HX80" i="4"/>
  <c r="GT80" i="4"/>
  <c r="FO80" i="4"/>
  <c r="DV80" i="4"/>
  <c r="DG80" i="4"/>
  <c r="BX80" i="4"/>
  <c r="BI80" i="4"/>
  <c r="AT80" i="4"/>
  <c r="AE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I56" i="4"/>
  <c r="AT56" i="4"/>
  <c r="AE56" i="4"/>
  <c r="P56" i="4"/>
  <c r="LJ55" i="4"/>
  <c r="KU55" i="4"/>
  <c r="IZ55" i="4"/>
  <c r="IK55" i="4"/>
  <c r="GR55" i="4"/>
  <c r="FL55" i="4"/>
  <c r="EW55" i="4"/>
  <c r="EH55" i="4"/>
  <c r="DS55" i="4"/>
  <c r="BX55" i="4"/>
  <c r="BI55" i="4"/>
  <c r="AT55" i="4"/>
  <c r="AE55" i="4"/>
  <c r="P55" i="4"/>
  <c r="MN34" i="4"/>
  <c r="LY34" i="4"/>
  <c r="LJ34" i="4"/>
  <c r="KU34" i="4"/>
  <c r="KF34" i="4"/>
  <c r="IZ34" i="4"/>
  <c r="IK34" i="4"/>
  <c r="HV34" i="4"/>
  <c r="FL34" i="4"/>
  <c r="EW34" i="4"/>
  <c r="EH34" i="4"/>
  <c r="DS34" i="4"/>
  <c r="DD34" i="4"/>
  <c r="BX34" i="4"/>
  <c r="BI34" i="4"/>
  <c r="AT34" i="4"/>
  <c r="AE34" i="4"/>
  <c r="P34" i="4"/>
  <c r="LY33" i="4"/>
  <c r="LJ33" i="4"/>
  <c r="KU33" i="4"/>
  <c r="IZ33" i="4"/>
  <c r="IK33" i="4"/>
  <c r="HV33" i="4"/>
  <c r="HG33" i="4"/>
  <c r="GR33" i="4"/>
  <c r="FL33" i="4"/>
  <c r="EH33" i="4"/>
  <c r="DS33" i="4"/>
  <c r="DD33" i="4"/>
  <c r="BX33" i="4"/>
  <c r="BI33" i="4"/>
  <c r="P33" i="4"/>
  <c r="LP12" i="4"/>
  <c r="JW12" i="4"/>
  <c r="ID12" i="4"/>
  <c r="FZ12" i="4"/>
  <c r="AU12" i="4"/>
  <c r="B12" i="4"/>
  <c r="ID10" i="4"/>
  <c r="FZ10" i="4"/>
  <c r="AU10" i="4"/>
  <c r="B10" i="4"/>
  <c r="ID8" i="4"/>
  <c r="FZ8" i="4"/>
  <c r="EG8" i="4"/>
  <c r="CN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<sst xmlns="http://schemas.openxmlformats.org/spreadsheetml/2006/main" count="345" uniqueCount="190">
  <si>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</si>
  <si>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</si>
  <si>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</si>
  <si>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</si>
  <si>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</si>
  <si>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</si>
  <si>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</si>
  <si>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</si>
  <si>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</si>
  <si>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</si>
  <si>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</si>
  <si>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</si>
  <si>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</si>
  <si>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</si>
  <si>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</si>
  <si>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</si>
  <si>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</si>
  <si>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</si>
  <si>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</si>
  <si>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</si>
  <si>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</si>
  <si>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</si>
  <si>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</si>
  <si>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</si>
  <si>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</si>
  <si>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</si>
  <si>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</si>
  <si>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</si>
  <si>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</si>
  <si>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</si>
  <si>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</si>
  <si>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</si>
  <si>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</si>
  <si>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</si>
  <si>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</si>
  <si>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</si>
  <si>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</si>
  <si>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</si>
  <si>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</si>
  <si>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</si>
  <si>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</si>
  <si>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</si>
  <si>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</si>
  <si>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</si>
  <si>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</si>
  <si>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</si>
  <si>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</si>
  <si>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</si>
  <si>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</si>
  <si>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</si>
  <si>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</si>
  <si>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</si>
  <si>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</si>
  <si>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</si>
  <si>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</si>
  <si>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</si>
  <si>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</si>
  <si>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</si>
  <si>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</si>
  <si>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</si>
  <si>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</si>
  <si>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</si>
  <si>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</si>
  <si>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</si>
  <si>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</si>
  <si>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</si>
  <si>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</si>
  <si>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</si>
  <si>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</si>
  <si>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</si>
  <si>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</si>
  <si>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</si>
  <si>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</si>
  <si>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</si>
  <si>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</si>
  <si>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</si>
  <si>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</si>
  <si>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</si>
  <si>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</si>
  <si>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</si>
  <si>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</si>
  <si>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</si>
  <si>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</si>
  <si>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</si>
  <si>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</si>
  <si>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</si>
  <si>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</si>
  <si>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</si>
  <si>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</si>
  <si>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</si>
  <si>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</si>
  <si>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</si>
  <si>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</si>
  <si>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</si>
  <si>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</si>
  <si>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</si>
  <si>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</si>
  <si>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</si>
  <si>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</si>
  <si>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</si>
  <si>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</si>
  <si>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</si>
  <si>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</si>
  <si>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</si>
  <si>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</si>
  <si>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</si>
  <si>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</si>
  <si>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</si>
  <si>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</si>
  <si>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</si>
  <si>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</si>
  <si>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</si>
  <si>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</si>
  <si>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</si>
  <si>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</si>
  <si>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</si>
  <si>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</si>
  <si>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</si>
  <si>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</si>
  <si>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</si>
  <si>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</si>
  <si>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</si>
  <si>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</si>
  <si>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</si>
  <si>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</si>
  <si>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</si>
  <si>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</si>
  <si>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</si>
  <si>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</si>
  <si>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</si>
  <si>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</si>
  <si>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</si>
  <si>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</si>
  <si>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</si>
  <si>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</si>
  <si>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</si>
  <si>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</si>
  <si>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</si>
  <si>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</si>
  <si>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</si>
  <si>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</si>
  <si>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</si>
  <si>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</si>
  <si>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</si>
  <si>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</si>
  <si>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</si>
  <si>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</si>
  <si>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</si>
  <si>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</si>
  <si>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</si>
  <si>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</si>
  <si>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</si>
  <si>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</si>
  <si>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</si>
  <si>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</si>
  <si>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</si>
  <si>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</si>
  <si>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</si>
  <si>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</si>
  <si>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</si>
  <si>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</si>
  <si>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</si>
  <si>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</si>
  <si>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</si>
  <si>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</si>
  <si>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</si>
  <si>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</si>
  <si>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</si>
  <si>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</si>
  <si>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</si>
  <si>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南宇和病院</t>
  </si>
  <si>
    <t>条例全部</t>
  </si>
  <si>
    <t>病院事業</t>
  </si>
  <si>
    <t>一般病院</t>
  </si>
  <si>
    <t>100床以上～200床未満</t>
  </si>
  <si>
    <t>自治体職員</t>
  </si>
  <si>
    <t>直営</t>
  </si>
  <si>
    <t>ド 透 未 訓</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</si>
  <si>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</si>
  <si>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</si>
  <si>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</si>
  <si>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</si>
  <si>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</si>
  <si>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</si>
  <si>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</si>
  <si>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</si>
  <si>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等の急性期医療から在宅医療（地域包括ケアシステム）の支援までを、他の県立病院との連携のもと、５Ｇ等を活用した遠隔医療も導入し担うとともに、災害医療や感染症医療等を提供する愛南地域の中核病院である。</t>
  </si>
  <si>
    <t>　平成４年に建替えを行ったため、耐用年数は経過していないものの、有形固定資産減価償却率は全国平均を上回っている。
　器械備品減価償却率についても全国平均を上回っているため、経営への影響を考慮しながら計画的な医療機器等の更新を行っていく。</t>
  </si>
  <si>
    <t>　令和３年度、令和４年度は経常収支比率が100％を上回っていたが、令和５年度に引き続き、令和６年度は100％を下回り赤字決算となった。社会情勢による物価高などの動向を注視するとともに、安定的な医療提供のために医師確保に努める必要がある。
　愛媛県公営企業管理局では、県立４病院を対象とし、令和３年度から令和７年度までの５年間を実施期間とする「第２次愛媛県立病院中期経営戦略」につき、計画期間を２年延長した令和９年度までの収支改善計画の改定を令和６年３月に行い、当該戦略に基づき全力で収支改善に取り組んできたところ。しかし、公定価格である診療報酬で経営しているため、物価や賃金の上昇を他に転嫁できないなどの構造的な問題により、経営努力のみでは対応できない状況であることから、当該収支改善計画の見直しについても検討を進め、今後とも、県立病院が地域医療の最後の砦としての役割を果たすことができるように経営の安定化に努める。</t>
    <rPh sb="1" eb="2">
      <t>レイ</t>
    </rPh>
    <rPh sb="7" eb="9">
      <t>レイワ</t>
    </rPh>
    <rPh sb="10" eb="12">
      <t>ネンド</t>
    </rPh>
    <rPh sb="13" eb="17">
      <t>ケイジョウシュウシ</t>
    </rPh>
    <rPh sb="17" eb="19">
      <t>ヒリツ</t>
    </rPh>
    <rPh sb="33" eb="35">
      <t>レイワ</t>
    </rPh>
    <rPh sb="36" eb="38">
      <t>ネンド</t>
    </rPh>
    <rPh sb="39" eb="40">
      <t>ヒ</t>
    </rPh>
    <rPh sb="41" eb="42">
      <t>ツヅ</t>
    </rPh>
    <rPh sb="44" eb="46">
      <t>レイワ</t>
    </rPh>
    <rPh sb="47" eb="49">
      <t>ネンド</t>
    </rPh>
    <rPh sb="55" eb="57">
      <t>シタマワ</t>
    </rPh>
    <rPh sb="58" eb="60">
      <t>アカジ</t>
    </rPh>
    <rPh sb="60" eb="62">
      <t>ケッサン</t>
    </rPh>
    <phoneticPr fontId="5"/>
  </si>
  <si>
    <t>令和６年度の収益については、診療報酬改定を基に報酬請求内容を見直したことにより、入院・外来単価は増加したものの、新型コロナ・インフルエンザの流行や、医師の異動に伴って一時的に患者の受け入れを制限していたことによる入院・外来患者数の減少や、５類移行に伴う新型コロナ関係補助金の大幅減等により、収益全体で減収となった。費用については、職員数の減少および超過勤務の縮減により給与費が減少したものの、物価高騰等による材料費および経費の増により、費用全体で増加となった。この結果、収支が悪化し、赤字となり、経常収支比率及び医業収支比率ともに類似病院の平均値を下回る状況となっている。
　職員給与費対医業収益比率は前年度からほぼ横ばいとなっており、類似病院の平均値を上回っており、材料費対医業収益比率も、令和６年度は平均値を上回ったため、更なる医業収益確保等により効率的な運営を図る必要がある。</t>
    <rPh sb="0" eb="2">
      <t>レイワ</t>
    </rPh>
    <rPh sb="3" eb="5">
      <t>ネンド</t>
    </rPh>
    <rPh sb="6" eb="8">
      <t>シュウエキ</t>
    </rPh>
    <rPh sb="14" eb="16">
      <t>シンリョウ</t>
    </rPh>
    <rPh sb="16" eb="18">
      <t>ホウシュウ</t>
    </rPh>
    <rPh sb="18" eb="20">
      <t>カイテイ</t>
    </rPh>
    <rPh sb="21" eb="22">
      <t>モト</t>
    </rPh>
    <rPh sb="70" eb="72">
      <t>リュウコウ</t>
    </rPh>
    <rPh sb="74" eb="76">
      <t>イシ</t>
    </rPh>
    <rPh sb="77" eb="79">
      <t>イドウ</t>
    </rPh>
    <rPh sb="80" eb="81">
      <t>トモナ</t>
    </rPh>
    <rPh sb="83" eb="86">
      <t>イチジテキ</t>
    </rPh>
    <rPh sb="87" eb="89">
      <t>カンジャ</t>
    </rPh>
    <rPh sb="90" eb="91">
      <t>ウ</t>
    </rPh>
    <rPh sb="92" eb="93">
      <t>イ</t>
    </rPh>
    <rPh sb="95" eb="97">
      <t>セイゲン</t>
    </rPh>
    <rPh sb="109" eb="111">
      <t>ガイライ</t>
    </rPh>
    <rPh sb="111" eb="114">
      <t>カンジャスウ</t>
    </rPh>
    <rPh sb="115" eb="117">
      <t>ゲンショウ</t>
    </rPh>
    <rPh sb="140" eb="141">
      <t>ナド</t>
    </rPh>
    <rPh sb="145" eb="147">
      <t>シュウエキ</t>
    </rPh>
    <rPh sb="147" eb="149">
      <t>ゼンタイ</t>
    </rPh>
    <rPh sb="150" eb="152">
      <t>ゲンシュウ</t>
    </rPh>
    <rPh sb="165" eb="168">
      <t>ショクインスウ</t>
    </rPh>
    <rPh sb="169" eb="171">
      <t>ゲンショウ</t>
    </rPh>
    <rPh sb="174" eb="178">
      <t>チョウカキンム</t>
    </rPh>
    <rPh sb="179" eb="181">
      <t>シュクゲン</t>
    </rPh>
    <rPh sb="184" eb="187">
      <t>キュウヨヒ</t>
    </rPh>
    <rPh sb="188" eb="190">
      <t>ゲンショウ</t>
    </rPh>
    <rPh sb="210" eb="212">
      <t>ケイヒ</t>
    </rPh>
    <rPh sb="213" eb="214">
      <t>ゾウ</t>
    </rPh>
    <rPh sb="218" eb="220">
      <t>ヒヨウ</t>
    </rPh>
    <rPh sb="220" eb="222">
      <t>ゼンタイ</t>
    </rPh>
    <rPh sb="223" eb="225">
      <t>ゾウカ</t>
    </rPh>
    <rPh sb="232" eb="234">
      <t>ケッカ</t>
    </rPh>
    <rPh sb="235" eb="237">
      <t>シュウシ</t>
    </rPh>
    <rPh sb="238" eb="240">
      <t>アッカ</t>
    </rPh>
    <rPh sb="242" eb="244">
      <t>アカジ</t>
    </rPh>
    <rPh sb="248" eb="254">
      <t>ケイジョウシュウシヒリツ</t>
    </rPh>
    <rPh sb="254" eb="255">
      <t>オヨ</t>
    </rPh>
    <rPh sb="256" eb="262">
      <t>イギョウシュウシヒリツ</t>
    </rPh>
    <rPh sb="265" eb="269">
      <t>ルイジビョウイン</t>
    </rPh>
    <rPh sb="270" eb="273">
      <t>ヘイキンチ</t>
    </rPh>
    <rPh sb="274" eb="276">
      <t>シタマワ</t>
    </rPh>
    <rPh sb="277" eb="279">
      <t>ジョウキョウ</t>
    </rPh>
    <rPh sb="288" eb="300">
      <t>ショクインキュウヨヒタイイギョウシュウエキヒリツ</t>
    </rPh>
    <rPh sb="301" eb="304">
      <t>ゼンネンド</t>
    </rPh>
    <rPh sb="308" eb="309">
      <t>ヨコ</t>
    </rPh>
    <rPh sb="318" eb="322">
      <t>ルイジビョウイン</t>
    </rPh>
    <rPh sb="323" eb="326">
      <t>ヘイキンチ</t>
    </rPh>
    <rPh sb="327" eb="329">
      <t>ウワマワ</t>
    </rPh>
    <rPh sb="334" eb="337">
      <t>ザイリョウヒ</t>
    </rPh>
    <rPh sb="337" eb="338">
      <t>タイ</t>
    </rPh>
    <rPh sb="338" eb="342">
      <t>イギョウシュウエキ</t>
    </rPh>
    <rPh sb="342" eb="344">
      <t>ヒリツ</t>
    </rPh>
    <rPh sb="346" eb="348">
      <t>レイワ</t>
    </rPh>
    <rPh sb="349" eb="351">
      <t>ネンド</t>
    </rPh>
    <rPh sb="352" eb="355">
      <t>ヘイキンチ</t>
    </rPh>
    <rPh sb="356" eb="358">
      <t>ウワマワ</t>
    </rPh>
    <rPh sb="363" eb="364">
      <t>サラ</t>
    </rPh>
    <rPh sb="366" eb="373">
      <t>イギョウシュウエキカクホトウ</t>
    </rPh>
    <rPh sb="376" eb="379">
      <t>コウリツテキ</t>
    </rPh>
    <rPh sb="380" eb="382">
      <t>ウンエイ</t>
    </rPh>
    <rPh sb="383" eb="384">
      <t>ハカ</t>
    </rPh>
    <rPh sb="385" eb="38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</si>
</sst>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42</c:v>
                </c:pt>
                <c:pt idx="1">
                  <c:v>35.700000000000003</c:v>
                </c:pt>
                <c:pt idx="2">
                  <c:v>36.9</c:v>
                </c:pt>
                <c:pt idx="3">
                  <c:v>37.4</c:v>
                </c:pt>
                <c:pt idx="4">
                  <c:v>35.200000000000003</c:v>
                </c:pt>
              </c:numCache>
            </c:numRef>
          </c:val>
          <c:extLst>
            <c:ext xmlns:c16="http://schemas.microsoft.com/office/drawing/2014/chart" uri="{C3380CC4-5D6E-409C-BE32-E72D297353CC}">
              <c16:uniqueId val="{00000000-AF18-4237-A1F2-23DE2C64D61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AF18-4237-A1F2-23DE2C64D61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11971</c:v>
                </c:pt>
                <c:pt idx="1">
                  <c:v>12677</c:v>
                </c:pt>
                <c:pt idx="2">
                  <c:v>13070</c:v>
                </c:pt>
                <c:pt idx="3">
                  <c:v>13530</c:v>
                </c:pt>
                <c:pt idx="4">
                  <c:v>13809</c:v>
                </c:pt>
              </c:numCache>
            </c:numRef>
          </c:val>
          <c:extLst>
            <c:ext xmlns:c16="http://schemas.microsoft.com/office/drawing/2014/chart" uri="{C3380CC4-5D6E-409C-BE32-E72D297353CC}">
              <c16:uniqueId val="{00000000-DD63-448D-BF3C-577D93E47F8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DD63-448D-BF3C-577D93E47F8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36351</c:v>
                </c:pt>
                <c:pt idx="1">
                  <c:v>36920</c:v>
                </c:pt>
                <c:pt idx="2">
                  <c:v>41124</c:v>
                </c:pt>
                <c:pt idx="3">
                  <c:v>37631</c:v>
                </c:pt>
                <c:pt idx="4">
                  <c:v>38453</c:v>
                </c:pt>
              </c:numCache>
            </c:numRef>
          </c:val>
          <c:extLst>
            <c:ext xmlns:c16="http://schemas.microsoft.com/office/drawing/2014/chart" uri="{C3380CC4-5D6E-409C-BE32-E72D297353CC}">
              <c16:uniqueId val="{00000000-8527-4FB6-B3EA-01E009E423F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8527-4FB6-B3EA-01E009E423F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703.1</c:v>
                </c:pt>
                <c:pt idx="1">
                  <c:v>749.1</c:v>
                </c:pt>
                <c:pt idx="2">
                  <c:v>693.8</c:v>
                </c:pt>
                <c:pt idx="3">
                  <c:v>754.3</c:v>
                </c:pt>
                <c:pt idx="4">
                  <c:v>816.9</c:v>
                </c:pt>
              </c:numCache>
            </c:numRef>
          </c:val>
          <c:extLst>
            <c:ext xmlns:c16="http://schemas.microsoft.com/office/drawing/2014/chart" uri="{C3380CC4-5D6E-409C-BE32-E72D297353CC}">
              <c16:uniqueId val="{00000000-CAE5-47BD-9C8C-0CF7EE3D3C8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CAE5-47BD-9C8C-0CF7EE3D3C8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70.8</c:v>
                </c:pt>
                <c:pt idx="1">
                  <c:v>68.400000000000006</c:v>
                </c:pt>
                <c:pt idx="2">
                  <c:v>70.099999999999994</c:v>
                </c:pt>
                <c:pt idx="3">
                  <c:v>67.900000000000006</c:v>
                </c:pt>
                <c:pt idx="4">
                  <c:v>65.5</c:v>
                </c:pt>
              </c:numCache>
            </c:numRef>
          </c:val>
          <c:extLst>
            <c:ext xmlns:c16="http://schemas.microsoft.com/office/drawing/2014/chart" uri="{C3380CC4-5D6E-409C-BE32-E72D297353CC}">
              <c16:uniqueId val="{00000000-BB5B-4020-ADF4-81891D69A90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BB5B-4020-ADF4-81891D69A90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70.8</c:v>
                </c:pt>
                <c:pt idx="1">
                  <c:v>68.400000000000006</c:v>
                </c:pt>
                <c:pt idx="2">
                  <c:v>70.3</c:v>
                </c:pt>
                <c:pt idx="3">
                  <c:v>67.900000000000006</c:v>
                </c:pt>
                <c:pt idx="4">
                  <c:v>65.5</c:v>
                </c:pt>
              </c:numCache>
            </c:numRef>
          </c:val>
          <c:extLst>
            <c:ext xmlns:c16="http://schemas.microsoft.com/office/drawing/2014/chart" uri="{C3380CC4-5D6E-409C-BE32-E72D297353CC}">
              <c16:uniqueId val="{00000000-0E42-4A43-A3E8-003D3D7810C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0E42-4A43-A3E8-003D3D7810C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99.2</c:v>
                </c:pt>
                <c:pt idx="1">
                  <c:v>102</c:v>
                </c:pt>
                <c:pt idx="2">
                  <c:v>100.9</c:v>
                </c:pt>
                <c:pt idx="3">
                  <c:v>77.8</c:v>
                </c:pt>
                <c:pt idx="4">
                  <c:v>73.599999999999994</c:v>
                </c:pt>
              </c:numCache>
            </c:numRef>
          </c:val>
          <c:extLst>
            <c:ext xmlns:c16="http://schemas.microsoft.com/office/drawing/2014/chart" uri="{C3380CC4-5D6E-409C-BE32-E72D297353CC}">
              <c16:uniqueId val="{00000000-7048-4CED-9D6E-5FB05170A5F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7048-4CED-9D6E-5FB05170A5F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73.099999999999994</c:v>
                </c:pt>
                <c:pt idx="1">
                  <c:v>74.5</c:v>
                </c:pt>
                <c:pt idx="2">
                  <c:v>75.900000000000006</c:v>
                </c:pt>
                <c:pt idx="3">
                  <c:v>78.2</c:v>
                </c:pt>
                <c:pt idx="4">
                  <c:v>79.3</c:v>
                </c:pt>
              </c:numCache>
            </c:numRef>
          </c:val>
          <c:extLst>
            <c:ext xmlns:c16="http://schemas.microsoft.com/office/drawing/2014/chart" uri="{C3380CC4-5D6E-409C-BE32-E72D297353CC}">
              <c16:uniqueId val="{00000000-0F53-4A45-8B7B-A596247846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0F53-4A45-8B7B-A596247846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78.2</c:v>
                </c:pt>
                <c:pt idx="1">
                  <c:v>78.7</c:v>
                </c:pt>
                <c:pt idx="2">
                  <c:v>76.8</c:v>
                </c:pt>
                <c:pt idx="3">
                  <c:v>77.7</c:v>
                </c:pt>
                <c:pt idx="4">
                  <c:v>78.5</c:v>
                </c:pt>
              </c:numCache>
            </c:numRef>
          </c:val>
          <c:extLst>
            <c:ext xmlns:c16="http://schemas.microsoft.com/office/drawing/2014/chart" uri="{C3380CC4-5D6E-409C-BE32-E72D297353CC}">
              <c16:uniqueId val="{00000000-D334-4DC2-B0A9-73BE91E01B7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D334-4DC2-B0A9-73BE91E01B7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34107844</c:v>
                </c:pt>
                <c:pt idx="1">
                  <c:v>34773131</c:v>
                </c:pt>
                <c:pt idx="2">
                  <c:v>34602588</c:v>
                </c:pt>
                <c:pt idx="3">
                  <c:v>34344296</c:v>
                </c:pt>
                <c:pt idx="4">
                  <c:v>34530075</c:v>
                </c:pt>
              </c:numCache>
            </c:numRef>
          </c:val>
          <c:extLst>
            <c:ext xmlns:c16="http://schemas.microsoft.com/office/drawing/2014/chart" uri="{C3380CC4-5D6E-409C-BE32-E72D297353CC}">
              <c16:uniqueId val="{00000000-1380-4821-8E7B-8AC4BEF504D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1380-4821-8E7B-8AC4BEF504D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15.8</c:v>
                </c:pt>
                <c:pt idx="1">
                  <c:v>16.2</c:v>
                </c:pt>
                <c:pt idx="2">
                  <c:v>15.8</c:v>
                </c:pt>
                <c:pt idx="3">
                  <c:v>17.600000000000001</c:v>
                </c:pt>
                <c:pt idx="4">
                  <c:v>19</c:v>
                </c:pt>
              </c:numCache>
            </c:numRef>
          </c:val>
          <c:extLst>
            <c:ext xmlns:c16="http://schemas.microsoft.com/office/drawing/2014/chart" uri="{C3380CC4-5D6E-409C-BE32-E72D297353CC}">
              <c16:uniqueId val="{00000000-A6B5-4F58-AF9E-3D5C5BD4525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A6B5-4F58-AF9E-3D5C5BD4525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85.9</c:v>
                </c:pt>
                <c:pt idx="1">
                  <c:v>85.9</c:v>
                </c:pt>
                <c:pt idx="2">
                  <c:v>82.8</c:v>
                </c:pt>
                <c:pt idx="3">
                  <c:v>85.8</c:v>
                </c:pt>
                <c:pt idx="4">
                  <c:v>86</c:v>
                </c:pt>
              </c:numCache>
            </c:numRef>
          </c:val>
          <c:extLst>
            <c:ext xmlns:c16="http://schemas.microsoft.com/office/drawing/2014/chart" uri="{C3380CC4-5D6E-409C-BE32-E72D297353CC}">
              <c16:uniqueId val="{00000000-3B80-440D-89C9-576EE241000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3B80-440D-89C9-576EE241000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Q2" zoomScale="85" zoomScaleNormal="85" zoomScaleSheetLayoutView="70" workbookViewId="0">
      <selection activeCell="NJ52" sqref="NJ52:NX53"/>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愛媛県　南宇和病院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199</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17</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未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へ</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199</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1296359</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11000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87</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87</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99.2</v>
      </c>
      <c r="Q33" s="129"/>
      <c r="R33" s="129"/>
      <c r="S33" s="129"/>
      <c r="T33" s="129"/>
      <c r="U33" s="129"/>
      <c r="V33" s="129"/>
      <c r="W33" s="129"/>
      <c r="X33" s="129"/>
      <c r="Y33" s="129"/>
      <c r="Z33" s="129"/>
      <c r="AA33" s="129"/>
      <c r="AB33" s="129"/>
      <c r="AC33" s="129"/>
      <c r="AD33" s="130"/>
      <c r="AE33" s="128">
        <f>データ!AJ7</f>
        <v>102</v>
      </c>
      <c r="AF33" s="129"/>
      <c r="AG33" s="129"/>
      <c r="AH33" s="129"/>
      <c r="AI33" s="129"/>
      <c r="AJ33" s="129"/>
      <c r="AK33" s="129"/>
      <c r="AL33" s="129"/>
      <c r="AM33" s="129"/>
      <c r="AN33" s="129"/>
      <c r="AO33" s="129"/>
      <c r="AP33" s="129"/>
      <c r="AQ33" s="129"/>
      <c r="AR33" s="129"/>
      <c r="AS33" s="130"/>
      <c r="AT33" s="128">
        <f>データ!AK7</f>
        <v>100.9</v>
      </c>
      <c r="AU33" s="129"/>
      <c r="AV33" s="129"/>
      <c r="AW33" s="129"/>
      <c r="AX33" s="129"/>
      <c r="AY33" s="129"/>
      <c r="AZ33" s="129"/>
      <c r="BA33" s="129"/>
      <c r="BB33" s="129"/>
      <c r="BC33" s="129"/>
      <c r="BD33" s="129"/>
      <c r="BE33" s="129"/>
      <c r="BF33" s="129"/>
      <c r="BG33" s="129"/>
      <c r="BH33" s="130"/>
      <c r="BI33" s="128">
        <f>データ!AL7</f>
        <v>77.8</v>
      </c>
      <c r="BJ33" s="129"/>
      <c r="BK33" s="129"/>
      <c r="BL33" s="129"/>
      <c r="BM33" s="129"/>
      <c r="BN33" s="129"/>
      <c r="BO33" s="129"/>
      <c r="BP33" s="129"/>
      <c r="BQ33" s="129"/>
      <c r="BR33" s="129"/>
      <c r="BS33" s="129"/>
      <c r="BT33" s="129"/>
      <c r="BU33" s="129"/>
      <c r="BV33" s="129"/>
      <c r="BW33" s="130"/>
      <c r="BX33" s="128">
        <f>データ!AM7</f>
        <v>73.599999999999994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70.8</v>
      </c>
      <c r="DE33" s="129"/>
      <c r="DF33" s="129"/>
      <c r="DG33" s="129"/>
      <c r="DH33" s="129"/>
      <c r="DI33" s="129"/>
      <c r="DJ33" s="129"/>
      <c r="DK33" s="129"/>
      <c r="DL33" s="129"/>
      <c r="DM33" s="129"/>
      <c r="DN33" s="129"/>
      <c r="DO33" s="129"/>
      <c r="DP33" s="129"/>
      <c r="DQ33" s="129"/>
      <c r="DR33" s="130"/>
      <c r="DS33" s="128">
        <f>データ!AU7</f>
        <v>68.400000000000006</v>
      </c>
      <c r="DT33" s="129"/>
      <c r="DU33" s="129"/>
      <c r="DV33" s="129"/>
      <c r="DW33" s="129"/>
      <c r="DX33" s="129"/>
      <c r="DY33" s="129"/>
      <c r="DZ33" s="129"/>
      <c r="EA33" s="129"/>
      <c r="EB33" s="129"/>
      <c r="EC33" s="129"/>
      <c r="ED33" s="129"/>
      <c r="EE33" s="129"/>
      <c r="EF33" s="129"/>
      <c r="EG33" s="130"/>
      <c r="EH33" s="128">
        <f>データ!AV7</f>
        <v>70.3</v>
      </c>
      <c r="EI33" s="129"/>
      <c r="EJ33" s="129"/>
      <c r="EK33" s="129"/>
      <c r="EL33" s="129"/>
      <c r="EM33" s="129"/>
      <c r="EN33" s="129"/>
      <c r="EO33" s="129"/>
      <c r="EP33" s="129"/>
      <c r="EQ33" s="129"/>
      <c r="ER33" s="129"/>
      <c r="ES33" s="129"/>
      <c r="ET33" s="129"/>
      <c r="EU33" s="129"/>
      <c r="EV33" s="130"/>
      <c r="EW33" s="128">
        <f>データ!AW7</f>
        <v>67.900000000000006</v>
      </c>
      <c r="EX33" s="129"/>
      <c r="EY33" s="129"/>
      <c r="EZ33" s="129"/>
      <c r="FA33" s="129"/>
      <c r="FB33" s="129"/>
      <c r="FC33" s="129"/>
      <c r="FD33" s="129"/>
      <c r="FE33" s="129"/>
      <c r="FF33" s="129"/>
      <c r="FG33" s="129"/>
      <c r="FH33" s="129"/>
      <c r="FI33" s="129"/>
      <c r="FJ33" s="129"/>
      <c r="FK33" s="130"/>
      <c r="FL33" s="128">
        <f>データ!AX7</f>
        <v>65.5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70.8</v>
      </c>
      <c r="GS33" s="129"/>
      <c r="GT33" s="129"/>
      <c r="GU33" s="129"/>
      <c r="GV33" s="129"/>
      <c r="GW33" s="129"/>
      <c r="GX33" s="129"/>
      <c r="GY33" s="129"/>
      <c r="GZ33" s="129"/>
      <c r="HA33" s="129"/>
      <c r="HB33" s="129"/>
      <c r="HC33" s="129"/>
      <c r="HD33" s="129"/>
      <c r="HE33" s="129"/>
      <c r="HF33" s="130"/>
      <c r="HG33" s="128">
        <f>データ!BF7</f>
        <v>68.400000000000006</v>
      </c>
      <c r="HH33" s="129"/>
      <c r="HI33" s="129"/>
      <c r="HJ33" s="129"/>
      <c r="HK33" s="129"/>
      <c r="HL33" s="129"/>
      <c r="HM33" s="129"/>
      <c r="HN33" s="129"/>
      <c r="HO33" s="129"/>
      <c r="HP33" s="129"/>
      <c r="HQ33" s="129"/>
      <c r="HR33" s="129"/>
      <c r="HS33" s="129"/>
      <c r="HT33" s="129"/>
      <c r="HU33" s="130"/>
      <c r="HV33" s="128">
        <f>データ!BG7</f>
        <v>70.099999999999994</v>
      </c>
      <c r="HW33" s="129"/>
      <c r="HX33" s="129"/>
      <c r="HY33" s="129"/>
      <c r="HZ33" s="129"/>
      <c r="IA33" s="129"/>
      <c r="IB33" s="129"/>
      <c r="IC33" s="129"/>
      <c r="ID33" s="129"/>
      <c r="IE33" s="129"/>
      <c r="IF33" s="129"/>
      <c r="IG33" s="129"/>
      <c r="IH33" s="129"/>
      <c r="II33" s="129"/>
      <c r="IJ33" s="130"/>
      <c r="IK33" s="128">
        <f>データ!BH7</f>
        <v>67.900000000000006</v>
      </c>
      <c r="IL33" s="129"/>
      <c r="IM33" s="129"/>
      <c r="IN33" s="129"/>
      <c r="IO33" s="129"/>
      <c r="IP33" s="129"/>
      <c r="IQ33" s="129"/>
      <c r="IR33" s="129"/>
      <c r="IS33" s="129"/>
      <c r="IT33" s="129"/>
      <c r="IU33" s="129"/>
      <c r="IV33" s="129"/>
      <c r="IW33" s="129"/>
      <c r="IX33" s="129"/>
      <c r="IY33" s="130"/>
      <c r="IZ33" s="128">
        <f>データ!BI7</f>
        <v>65.5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42</v>
      </c>
      <c r="KG33" s="129"/>
      <c r="KH33" s="129"/>
      <c r="KI33" s="129"/>
      <c r="KJ33" s="129"/>
      <c r="KK33" s="129"/>
      <c r="KL33" s="129"/>
      <c r="KM33" s="129"/>
      <c r="KN33" s="129"/>
      <c r="KO33" s="129"/>
      <c r="KP33" s="129"/>
      <c r="KQ33" s="129"/>
      <c r="KR33" s="129"/>
      <c r="KS33" s="129"/>
      <c r="KT33" s="130"/>
      <c r="KU33" s="128">
        <f>データ!BQ7</f>
        <v>35.700000000000003</v>
      </c>
      <c r="KV33" s="129"/>
      <c r="KW33" s="129"/>
      <c r="KX33" s="129"/>
      <c r="KY33" s="129"/>
      <c r="KZ33" s="129"/>
      <c r="LA33" s="129"/>
      <c r="LB33" s="129"/>
      <c r="LC33" s="129"/>
      <c r="LD33" s="129"/>
      <c r="LE33" s="129"/>
      <c r="LF33" s="129"/>
      <c r="LG33" s="129"/>
      <c r="LH33" s="129"/>
      <c r="LI33" s="130"/>
      <c r="LJ33" s="128">
        <f>データ!BR7</f>
        <v>36.9</v>
      </c>
      <c r="LK33" s="129"/>
      <c r="LL33" s="129"/>
      <c r="LM33" s="129"/>
      <c r="LN33" s="129"/>
      <c r="LO33" s="129"/>
      <c r="LP33" s="129"/>
      <c r="LQ33" s="129"/>
      <c r="LR33" s="129"/>
      <c r="LS33" s="129"/>
      <c r="LT33" s="129"/>
      <c r="LU33" s="129"/>
      <c r="LV33" s="129"/>
      <c r="LW33" s="129"/>
      <c r="LX33" s="130"/>
      <c r="LY33" s="128">
        <f>データ!BS7</f>
        <v>37.4</v>
      </c>
      <c r="LZ33" s="129"/>
      <c r="MA33" s="129"/>
      <c r="MB33" s="129"/>
      <c r="MC33" s="129"/>
      <c r="MD33" s="129"/>
      <c r="ME33" s="129"/>
      <c r="MF33" s="129"/>
      <c r="MG33" s="129"/>
      <c r="MH33" s="129"/>
      <c r="MI33" s="129"/>
      <c r="MJ33" s="129"/>
      <c r="MK33" s="129"/>
      <c r="ML33" s="129"/>
      <c r="MM33" s="130"/>
      <c r="MN33" s="128">
        <f>データ!BT7</f>
        <v>35.200000000000003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36351</v>
      </c>
      <c r="Q55" s="138"/>
      <c r="R55" s="138"/>
      <c r="S55" s="138"/>
      <c r="T55" s="138"/>
      <c r="U55" s="138"/>
      <c r="V55" s="138"/>
      <c r="W55" s="138"/>
      <c r="X55" s="138"/>
      <c r="Y55" s="138"/>
      <c r="Z55" s="138"/>
      <c r="AA55" s="138"/>
      <c r="AB55" s="138"/>
      <c r="AC55" s="138"/>
      <c r="AD55" s="139"/>
      <c r="AE55" s="137">
        <f>データ!CB7</f>
        <v>36920</v>
      </c>
      <c r="AF55" s="138"/>
      <c r="AG55" s="138"/>
      <c r="AH55" s="138"/>
      <c r="AI55" s="138"/>
      <c r="AJ55" s="138"/>
      <c r="AK55" s="138"/>
      <c r="AL55" s="138"/>
      <c r="AM55" s="138"/>
      <c r="AN55" s="138"/>
      <c r="AO55" s="138"/>
      <c r="AP55" s="138"/>
      <c r="AQ55" s="138"/>
      <c r="AR55" s="138"/>
      <c r="AS55" s="139"/>
      <c r="AT55" s="137">
        <f>データ!CC7</f>
        <v>41124</v>
      </c>
      <c r="AU55" s="138"/>
      <c r="AV55" s="138"/>
      <c r="AW55" s="138"/>
      <c r="AX55" s="138"/>
      <c r="AY55" s="138"/>
      <c r="AZ55" s="138"/>
      <c r="BA55" s="138"/>
      <c r="BB55" s="138"/>
      <c r="BC55" s="138"/>
      <c r="BD55" s="138"/>
      <c r="BE55" s="138"/>
      <c r="BF55" s="138"/>
      <c r="BG55" s="138"/>
      <c r="BH55" s="139"/>
      <c r="BI55" s="137">
        <f>データ!CD7</f>
        <v>37631</v>
      </c>
      <c r="BJ55" s="138"/>
      <c r="BK55" s="138"/>
      <c r="BL55" s="138"/>
      <c r="BM55" s="138"/>
      <c r="BN55" s="138"/>
      <c r="BO55" s="138"/>
      <c r="BP55" s="138"/>
      <c r="BQ55" s="138"/>
      <c r="BR55" s="138"/>
      <c r="BS55" s="138"/>
      <c r="BT55" s="138"/>
      <c r="BU55" s="138"/>
      <c r="BV55" s="138"/>
      <c r="BW55" s="139"/>
      <c r="BX55" s="137">
        <f>データ!CE7</f>
        <v>38453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11971</v>
      </c>
      <c r="DE55" s="138"/>
      <c r="DF55" s="138"/>
      <c r="DG55" s="138"/>
      <c r="DH55" s="138"/>
      <c r="DI55" s="138"/>
      <c r="DJ55" s="138"/>
      <c r="DK55" s="138"/>
      <c r="DL55" s="138"/>
      <c r="DM55" s="138"/>
      <c r="DN55" s="138"/>
      <c r="DO55" s="138"/>
      <c r="DP55" s="138"/>
      <c r="DQ55" s="138"/>
      <c r="DR55" s="139"/>
      <c r="DS55" s="137">
        <f>データ!CM7</f>
        <v>12677</v>
      </c>
      <c r="DT55" s="138"/>
      <c r="DU55" s="138"/>
      <c r="DV55" s="138"/>
      <c r="DW55" s="138"/>
      <c r="DX55" s="138"/>
      <c r="DY55" s="138"/>
      <c r="DZ55" s="138"/>
      <c r="EA55" s="138"/>
      <c r="EB55" s="138"/>
      <c r="EC55" s="138"/>
      <c r="ED55" s="138"/>
      <c r="EE55" s="138"/>
      <c r="EF55" s="138"/>
      <c r="EG55" s="139"/>
      <c r="EH55" s="137">
        <f>データ!CN7</f>
        <v>13070</v>
      </c>
      <c r="EI55" s="138"/>
      <c r="EJ55" s="138"/>
      <c r="EK55" s="138"/>
      <c r="EL55" s="138"/>
      <c r="EM55" s="138"/>
      <c r="EN55" s="138"/>
      <c r="EO55" s="138"/>
      <c r="EP55" s="138"/>
      <c r="EQ55" s="138"/>
      <c r="ER55" s="138"/>
      <c r="ES55" s="138"/>
      <c r="ET55" s="138"/>
      <c r="EU55" s="138"/>
      <c r="EV55" s="139"/>
      <c r="EW55" s="137">
        <f>データ!CO7</f>
        <v>13530</v>
      </c>
      <c r="EX55" s="138"/>
      <c r="EY55" s="138"/>
      <c r="EZ55" s="138"/>
      <c r="FA55" s="138"/>
      <c r="FB55" s="138"/>
      <c r="FC55" s="138"/>
      <c r="FD55" s="138"/>
      <c r="FE55" s="138"/>
      <c r="FF55" s="138"/>
      <c r="FG55" s="138"/>
      <c r="FH55" s="138"/>
      <c r="FI55" s="138"/>
      <c r="FJ55" s="138"/>
      <c r="FK55" s="139"/>
      <c r="FL55" s="137">
        <f>データ!CP7</f>
        <v>13809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85.9</v>
      </c>
      <c r="GS55" s="129"/>
      <c r="GT55" s="129"/>
      <c r="GU55" s="129"/>
      <c r="GV55" s="129"/>
      <c r="GW55" s="129"/>
      <c r="GX55" s="129"/>
      <c r="GY55" s="129"/>
      <c r="GZ55" s="129"/>
      <c r="HA55" s="129"/>
      <c r="HB55" s="129"/>
      <c r="HC55" s="129"/>
      <c r="HD55" s="129"/>
      <c r="HE55" s="129"/>
      <c r="HF55" s="130"/>
      <c r="HG55" s="128">
        <f>データ!CX7</f>
        <v>85.9</v>
      </c>
      <c r="HH55" s="129"/>
      <c r="HI55" s="129"/>
      <c r="HJ55" s="129"/>
      <c r="HK55" s="129"/>
      <c r="HL55" s="129"/>
      <c r="HM55" s="129"/>
      <c r="HN55" s="129"/>
      <c r="HO55" s="129"/>
      <c r="HP55" s="129"/>
      <c r="HQ55" s="129"/>
      <c r="HR55" s="129"/>
      <c r="HS55" s="129"/>
      <c r="HT55" s="129"/>
      <c r="HU55" s="130"/>
      <c r="HV55" s="128">
        <f>データ!CY7</f>
        <v>82.8</v>
      </c>
      <c r="HW55" s="129"/>
      <c r="HX55" s="129"/>
      <c r="HY55" s="129"/>
      <c r="HZ55" s="129"/>
      <c r="IA55" s="129"/>
      <c r="IB55" s="129"/>
      <c r="IC55" s="129"/>
      <c r="ID55" s="129"/>
      <c r="IE55" s="129"/>
      <c r="IF55" s="129"/>
      <c r="IG55" s="129"/>
      <c r="IH55" s="129"/>
      <c r="II55" s="129"/>
      <c r="IJ55" s="130"/>
      <c r="IK55" s="128">
        <f>データ!CZ7</f>
        <v>85.8</v>
      </c>
      <c r="IL55" s="129"/>
      <c r="IM55" s="129"/>
      <c r="IN55" s="129"/>
      <c r="IO55" s="129"/>
      <c r="IP55" s="129"/>
      <c r="IQ55" s="129"/>
      <c r="IR55" s="129"/>
      <c r="IS55" s="129"/>
      <c r="IT55" s="129"/>
      <c r="IU55" s="129"/>
      <c r="IV55" s="129"/>
      <c r="IW55" s="129"/>
      <c r="IX55" s="129"/>
      <c r="IY55" s="130"/>
      <c r="IZ55" s="128">
        <f>データ!DA7</f>
        <v>86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15.8</v>
      </c>
      <c r="KG55" s="129"/>
      <c r="KH55" s="129"/>
      <c r="KI55" s="129"/>
      <c r="KJ55" s="129"/>
      <c r="KK55" s="129"/>
      <c r="KL55" s="129"/>
      <c r="KM55" s="129"/>
      <c r="KN55" s="129"/>
      <c r="KO55" s="129"/>
      <c r="KP55" s="129"/>
      <c r="KQ55" s="129"/>
      <c r="KR55" s="129"/>
      <c r="KS55" s="129"/>
      <c r="KT55" s="130"/>
      <c r="KU55" s="128">
        <f>データ!DI7</f>
        <v>16.2</v>
      </c>
      <c r="KV55" s="129"/>
      <c r="KW55" s="129"/>
      <c r="KX55" s="129"/>
      <c r="KY55" s="129"/>
      <c r="KZ55" s="129"/>
      <c r="LA55" s="129"/>
      <c r="LB55" s="129"/>
      <c r="LC55" s="129"/>
      <c r="LD55" s="129"/>
      <c r="LE55" s="129"/>
      <c r="LF55" s="129"/>
      <c r="LG55" s="129"/>
      <c r="LH55" s="129"/>
      <c r="LI55" s="130"/>
      <c r="LJ55" s="128">
        <f>データ!DJ7</f>
        <v>15.8</v>
      </c>
      <c r="LK55" s="129"/>
      <c r="LL55" s="129"/>
      <c r="LM55" s="129"/>
      <c r="LN55" s="129"/>
      <c r="LO55" s="129"/>
      <c r="LP55" s="129"/>
      <c r="LQ55" s="129"/>
      <c r="LR55" s="129"/>
      <c r="LS55" s="129"/>
      <c r="LT55" s="129"/>
      <c r="LU55" s="129"/>
      <c r="LV55" s="129"/>
      <c r="LW55" s="129"/>
      <c r="LX55" s="130"/>
      <c r="LY55" s="128">
        <f>データ!DK7</f>
        <v>17.600000000000001</v>
      </c>
      <c r="LZ55" s="129"/>
      <c r="MA55" s="129"/>
      <c r="MB55" s="129"/>
      <c r="MC55" s="129"/>
      <c r="MD55" s="129"/>
      <c r="ME55" s="129"/>
      <c r="MF55" s="129"/>
      <c r="MG55" s="129"/>
      <c r="MH55" s="129"/>
      <c r="MI55" s="129"/>
      <c r="MJ55" s="129"/>
      <c r="MK55" s="129"/>
      <c r="ML55" s="129"/>
      <c r="MM55" s="130"/>
      <c r="MN55" s="128">
        <f>データ!DL7</f>
        <v>19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703.1</v>
      </c>
      <c r="Q79" s="129"/>
      <c r="R79" s="129"/>
      <c r="S79" s="129"/>
      <c r="T79" s="129"/>
      <c r="U79" s="129"/>
      <c r="V79" s="129"/>
      <c r="W79" s="129"/>
      <c r="X79" s="129"/>
      <c r="Y79" s="129"/>
      <c r="Z79" s="129"/>
      <c r="AA79" s="129"/>
      <c r="AB79" s="129"/>
      <c r="AC79" s="129"/>
      <c r="AD79" s="130"/>
      <c r="AE79" s="128">
        <f>データ!DT7</f>
        <v>749.1</v>
      </c>
      <c r="AF79" s="129"/>
      <c r="AG79" s="129"/>
      <c r="AH79" s="129"/>
      <c r="AI79" s="129"/>
      <c r="AJ79" s="129"/>
      <c r="AK79" s="129"/>
      <c r="AL79" s="129"/>
      <c r="AM79" s="129"/>
      <c r="AN79" s="129"/>
      <c r="AO79" s="129"/>
      <c r="AP79" s="129"/>
      <c r="AQ79" s="129"/>
      <c r="AR79" s="129"/>
      <c r="AS79" s="130"/>
      <c r="AT79" s="128">
        <f>データ!DU7</f>
        <v>693.8</v>
      </c>
      <c r="AU79" s="129"/>
      <c r="AV79" s="129"/>
      <c r="AW79" s="129"/>
      <c r="AX79" s="129"/>
      <c r="AY79" s="129"/>
      <c r="AZ79" s="129"/>
      <c r="BA79" s="129"/>
      <c r="BB79" s="129"/>
      <c r="BC79" s="129"/>
      <c r="BD79" s="129"/>
      <c r="BE79" s="129"/>
      <c r="BF79" s="129"/>
      <c r="BG79" s="129"/>
      <c r="BH79" s="130"/>
      <c r="BI79" s="128">
        <f>データ!DV7</f>
        <v>754.3</v>
      </c>
      <c r="BJ79" s="129"/>
      <c r="BK79" s="129"/>
      <c r="BL79" s="129"/>
      <c r="BM79" s="129"/>
      <c r="BN79" s="129"/>
      <c r="BO79" s="129"/>
      <c r="BP79" s="129"/>
      <c r="BQ79" s="129"/>
      <c r="BR79" s="129"/>
      <c r="BS79" s="129"/>
      <c r="BT79" s="129"/>
      <c r="BU79" s="129"/>
      <c r="BV79" s="129"/>
      <c r="BW79" s="130"/>
      <c r="BX79" s="128">
        <f>データ!DW7</f>
        <v>816.9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73.099999999999994</v>
      </c>
      <c r="DH79" s="129"/>
      <c r="DI79" s="129"/>
      <c r="DJ79" s="129"/>
      <c r="DK79" s="129"/>
      <c r="DL79" s="129"/>
      <c r="DM79" s="129"/>
      <c r="DN79" s="129"/>
      <c r="DO79" s="129"/>
      <c r="DP79" s="129"/>
      <c r="DQ79" s="129"/>
      <c r="DR79" s="129"/>
      <c r="DS79" s="129"/>
      <c r="DT79" s="129"/>
      <c r="DU79" s="130"/>
      <c r="DV79" s="128">
        <f>データ!EE7</f>
        <v>74.5</v>
      </c>
      <c r="DW79" s="129"/>
      <c r="DX79" s="129"/>
      <c r="DY79" s="129"/>
      <c r="DZ79" s="129"/>
      <c r="EA79" s="129"/>
      <c r="EB79" s="129"/>
      <c r="EC79" s="129"/>
      <c r="ED79" s="129"/>
      <c r="EE79" s="129"/>
      <c r="EF79" s="129"/>
      <c r="EG79" s="129"/>
      <c r="EH79" s="129"/>
      <c r="EI79" s="129"/>
      <c r="EJ79" s="130"/>
      <c r="EK79" s="128">
        <f>データ!EF7</f>
        <v>75.900000000000006</v>
      </c>
      <c r="EL79" s="129"/>
      <c r="EM79" s="129"/>
      <c r="EN79" s="129"/>
      <c r="EO79" s="129"/>
      <c r="EP79" s="129"/>
      <c r="EQ79" s="129"/>
      <c r="ER79" s="129"/>
      <c r="ES79" s="129"/>
      <c r="ET79" s="129"/>
      <c r="EU79" s="129"/>
      <c r="EV79" s="129"/>
      <c r="EW79" s="129"/>
      <c r="EX79" s="129"/>
      <c r="EY79" s="130"/>
      <c r="EZ79" s="128">
        <f>データ!EG7</f>
        <v>78.2</v>
      </c>
      <c r="FA79" s="129"/>
      <c r="FB79" s="129"/>
      <c r="FC79" s="129"/>
      <c r="FD79" s="129"/>
      <c r="FE79" s="129"/>
      <c r="FF79" s="129"/>
      <c r="FG79" s="129"/>
      <c r="FH79" s="129"/>
      <c r="FI79" s="129"/>
      <c r="FJ79" s="129"/>
      <c r="FK79" s="129"/>
      <c r="FL79" s="129"/>
      <c r="FM79" s="129"/>
      <c r="FN79" s="130"/>
      <c r="FO79" s="128">
        <f>データ!EH7</f>
        <v>79.3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78.2</v>
      </c>
      <c r="GU79" s="129"/>
      <c r="GV79" s="129"/>
      <c r="GW79" s="129"/>
      <c r="GX79" s="129"/>
      <c r="GY79" s="129"/>
      <c r="GZ79" s="129"/>
      <c r="HA79" s="129"/>
      <c r="HB79" s="129"/>
      <c r="HC79" s="129"/>
      <c r="HD79" s="129"/>
      <c r="HE79" s="129"/>
      <c r="HF79" s="129"/>
      <c r="HG79" s="129"/>
      <c r="HH79" s="130"/>
      <c r="HI79" s="128">
        <f>データ!EP7</f>
        <v>78.7</v>
      </c>
      <c r="HJ79" s="129"/>
      <c r="HK79" s="129"/>
      <c r="HL79" s="129"/>
      <c r="HM79" s="129"/>
      <c r="HN79" s="129"/>
      <c r="HO79" s="129"/>
      <c r="HP79" s="129"/>
      <c r="HQ79" s="129"/>
      <c r="HR79" s="129"/>
      <c r="HS79" s="129"/>
      <c r="HT79" s="129"/>
      <c r="HU79" s="129"/>
      <c r="HV79" s="129"/>
      <c r="HW79" s="130"/>
      <c r="HX79" s="128">
        <f>データ!EQ7</f>
        <v>76.8</v>
      </c>
      <c r="HY79" s="129"/>
      <c r="HZ79" s="129"/>
      <c r="IA79" s="129"/>
      <c r="IB79" s="129"/>
      <c r="IC79" s="129"/>
      <c r="ID79" s="129"/>
      <c r="IE79" s="129"/>
      <c r="IF79" s="129"/>
      <c r="IG79" s="129"/>
      <c r="IH79" s="129"/>
      <c r="II79" s="129"/>
      <c r="IJ79" s="129"/>
      <c r="IK79" s="129"/>
      <c r="IL79" s="130"/>
      <c r="IM79" s="128">
        <f>データ!ER7</f>
        <v>77.7</v>
      </c>
      <c r="IN79" s="129"/>
      <c r="IO79" s="129"/>
      <c r="IP79" s="129"/>
      <c r="IQ79" s="129"/>
      <c r="IR79" s="129"/>
      <c r="IS79" s="129"/>
      <c r="IT79" s="129"/>
      <c r="IU79" s="129"/>
      <c r="IV79" s="129"/>
      <c r="IW79" s="129"/>
      <c r="IX79" s="129"/>
      <c r="IY79" s="129"/>
      <c r="IZ79" s="129"/>
      <c r="JA79" s="130"/>
      <c r="JB79" s="128">
        <f>データ!ES7</f>
        <v>78.5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34107844</v>
      </c>
      <c r="KH79" s="138"/>
      <c r="KI79" s="138"/>
      <c r="KJ79" s="138"/>
      <c r="KK79" s="138"/>
      <c r="KL79" s="138"/>
      <c r="KM79" s="138"/>
      <c r="KN79" s="138"/>
      <c r="KO79" s="138"/>
      <c r="KP79" s="138"/>
      <c r="KQ79" s="138"/>
      <c r="KR79" s="138"/>
      <c r="KS79" s="138"/>
      <c r="KT79" s="138"/>
      <c r="KU79" s="139"/>
      <c r="KV79" s="137">
        <f>データ!FA7</f>
        <v>34773131</v>
      </c>
      <c r="KW79" s="138"/>
      <c r="KX79" s="138"/>
      <c r="KY79" s="138"/>
      <c r="KZ79" s="138"/>
      <c r="LA79" s="138"/>
      <c r="LB79" s="138"/>
      <c r="LC79" s="138"/>
      <c r="LD79" s="138"/>
      <c r="LE79" s="138"/>
      <c r="LF79" s="138"/>
      <c r="LG79" s="138"/>
      <c r="LH79" s="138"/>
      <c r="LI79" s="138"/>
      <c r="LJ79" s="139"/>
      <c r="LK79" s="137">
        <f>データ!FB7</f>
        <v>34602588</v>
      </c>
      <c r="LL79" s="138"/>
      <c r="LM79" s="138"/>
      <c r="LN79" s="138"/>
      <c r="LO79" s="138"/>
      <c r="LP79" s="138"/>
      <c r="LQ79" s="138"/>
      <c r="LR79" s="138"/>
      <c r="LS79" s="138"/>
      <c r="LT79" s="138"/>
      <c r="LU79" s="138"/>
      <c r="LV79" s="138"/>
      <c r="LW79" s="138"/>
      <c r="LX79" s="138"/>
      <c r="LY79" s="139"/>
      <c r="LZ79" s="137">
        <f>データ!FC7</f>
        <v>34344296</v>
      </c>
      <c r="MA79" s="138"/>
      <c r="MB79" s="138"/>
      <c r="MC79" s="138"/>
      <c r="MD79" s="138"/>
      <c r="ME79" s="138"/>
      <c r="MF79" s="138"/>
      <c r="MG79" s="138"/>
      <c r="MH79" s="138"/>
      <c r="MI79" s="138"/>
      <c r="MJ79" s="138"/>
      <c r="MK79" s="138"/>
      <c r="ML79" s="138"/>
      <c r="MM79" s="138"/>
      <c r="MN79" s="139"/>
      <c r="MO79" s="137">
        <f>データ!FD7</f>
        <v>34530075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ht="13.25" x14ac:dyDescent="0.2">
      <c r="C86" s="2"/>
      <c r="BH86" s="2"/>
      <c r="GR86" s="2"/>
      <c r="IV86" s="2"/>
      <c r="LD86" s="2"/>
    </row>
    <row r="87" spans="1:388" ht="13.25"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t="13.25"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t="13.25"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TT8Rbtl5hP4+Ds7AEUvE29GDXiURWs9h1M05F12EEyPyk9uK6OUkbs4r7Gqbwpo//URMg2cczWrudGuhldJbQ==" saltValue="MF5nT+gzF/A5NwvOJzJPA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152</v>
      </c>
      <c r="AW5" s="49" t="s">
        <v>153</v>
      </c>
      <c r="AX5" s="49" t="s">
        <v>154</v>
      </c>
      <c r="AY5" s="49" t="s">
        <v>155</v>
      </c>
      <c r="AZ5" s="49" t="s">
        <v>156</v>
      </c>
      <c r="BA5" s="49" t="s">
        <v>157</v>
      </c>
      <c r="BB5" s="49" t="s">
        <v>158</v>
      </c>
      <c r="BC5" s="49" t="s">
        <v>159</v>
      </c>
      <c r="BD5" s="49" t="s">
        <v>160</v>
      </c>
      <c r="BE5" s="49" t="s">
        <v>150</v>
      </c>
      <c r="BF5" s="49" t="s">
        <v>151</v>
      </c>
      <c r="BG5" s="49" t="s">
        <v>162</v>
      </c>
      <c r="BH5" s="49" t="s">
        <v>153</v>
      </c>
      <c r="BI5" s="49" t="s">
        <v>154</v>
      </c>
      <c r="BJ5" s="49" t="s">
        <v>155</v>
      </c>
      <c r="BK5" s="49" t="s">
        <v>156</v>
      </c>
      <c r="BL5" s="49" t="s">
        <v>157</v>
      </c>
      <c r="BM5" s="49" t="s">
        <v>158</v>
      </c>
      <c r="BN5" s="49" t="s">
        <v>159</v>
      </c>
      <c r="BO5" s="49" t="s">
        <v>160</v>
      </c>
      <c r="BP5" s="49" t="s">
        <v>150</v>
      </c>
      <c r="BQ5" s="49" t="s">
        <v>151</v>
      </c>
      <c r="BR5" s="49" t="s">
        <v>162</v>
      </c>
      <c r="BS5" s="49" t="s">
        <v>153</v>
      </c>
      <c r="BT5" s="49" t="s">
        <v>154</v>
      </c>
      <c r="BU5" s="49" t="s">
        <v>155</v>
      </c>
      <c r="BV5" s="49" t="s">
        <v>156</v>
      </c>
      <c r="BW5" s="49" t="s">
        <v>157</v>
      </c>
      <c r="BX5" s="49" t="s">
        <v>158</v>
      </c>
      <c r="BY5" s="49" t="s">
        <v>159</v>
      </c>
      <c r="BZ5" s="49" t="s">
        <v>160</v>
      </c>
      <c r="CA5" s="49" t="s">
        <v>150</v>
      </c>
      <c r="CB5" s="49" t="s">
        <v>151</v>
      </c>
      <c r="CC5" s="49" t="s">
        <v>162</v>
      </c>
      <c r="CD5" s="49" t="s">
        <v>163</v>
      </c>
      <c r="CE5" s="49" t="s">
        <v>154</v>
      </c>
      <c r="CF5" s="49" t="s">
        <v>155</v>
      </c>
      <c r="CG5" s="49" t="s">
        <v>156</v>
      </c>
      <c r="CH5" s="49" t="s">
        <v>157</v>
      </c>
      <c r="CI5" s="49" t="s">
        <v>158</v>
      </c>
      <c r="CJ5" s="49" t="s">
        <v>159</v>
      </c>
      <c r="CK5" s="49" t="s">
        <v>160</v>
      </c>
      <c r="CL5" s="49" t="s">
        <v>164</v>
      </c>
      <c r="CM5" s="49" t="s">
        <v>161</v>
      </c>
      <c r="CN5" s="49" t="s">
        <v>162</v>
      </c>
      <c r="CO5" s="49" t="s">
        <v>163</v>
      </c>
      <c r="CP5" s="49" t="s">
        <v>165</v>
      </c>
      <c r="CQ5" s="49" t="s">
        <v>155</v>
      </c>
      <c r="CR5" s="49" t="s">
        <v>156</v>
      </c>
      <c r="CS5" s="49" t="s">
        <v>157</v>
      </c>
      <c r="CT5" s="49" t="s">
        <v>158</v>
      </c>
      <c r="CU5" s="49" t="s">
        <v>159</v>
      </c>
      <c r="CV5" s="49" t="s">
        <v>160</v>
      </c>
      <c r="CW5" s="49" t="s">
        <v>150</v>
      </c>
      <c r="CX5" s="49" t="s">
        <v>151</v>
      </c>
      <c r="CY5" s="49" t="s">
        <v>152</v>
      </c>
      <c r="CZ5" s="49" t="s">
        <v>163</v>
      </c>
      <c r="DA5" s="49" t="s">
        <v>154</v>
      </c>
      <c r="DB5" s="49" t="s">
        <v>155</v>
      </c>
      <c r="DC5" s="49" t="s">
        <v>156</v>
      </c>
      <c r="DD5" s="49" t="s">
        <v>157</v>
      </c>
      <c r="DE5" s="49" t="s">
        <v>158</v>
      </c>
      <c r="DF5" s="49" t="s">
        <v>159</v>
      </c>
      <c r="DG5" s="49" t="s">
        <v>160</v>
      </c>
      <c r="DH5" s="49" t="s">
        <v>150</v>
      </c>
      <c r="DI5" s="49" t="s">
        <v>151</v>
      </c>
      <c r="DJ5" s="49" t="s">
        <v>162</v>
      </c>
      <c r="DK5" s="49" t="s">
        <v>163</v>
      </c>
      <c r="DL5" s="49" t="s">
        <v>154</v>
      </c>
      <c r="DM5" s="49" t="s">
        <v>155</v>
      </c>
      <c r="DN5" s="49" t="s">
        <v>156</v>
      </c>
      <c r="DO5" s="49" t="s">
        <v>157</v>
      </c>
      <c r="DP5" s="49" t="s">
        <v>158</v>
      </c>
      <c r="DQ5" s="49" t="s">
        <v>159</v>
      </c>
      <c r="DR5" s="49" t="s">
        <v>160</v>
      </c>
      <c r="DS5" s="49" t="s">
        <v>150</v>
      </c>
      <c r="DT5" s="49" t="s">
        <v>161</v>
      </c>
      <c r="DU5" s="49" t="s">
        <v>162</v>
      </c>
      <c r="DV5" s="49" t="s">
        <v>163</v>
      </c>
      <c r="DW5" s="49" t="s">
        <v>165</v>
      </c>
      <c r="DX5" s="49" t="s">
        <v>155</v>
      </c>
      <c r="DY5" s="49" t="s">
        <v>156</v>
      </c>
      <c r="DZ5" s="49" t="s">
        <v>157</v>
      </c>
      <c r="EA5" s="49" t="s">
        <v>158</v>
      </c>
      <c r="EB5" s="49" t="s">
        <v>159</v>
      </c>
      <c r="EC5" s="49" t="s">
        <v>160</v>
      </c>
      <c r="ED5" s="49" t="s">
        <v>150</v>
      </c>
      <c r="EE5" s="49" t="s">
        <v>161</v>
      </c>
      <c r="EF5" s="49" t="s">
        <v>162</v>
      </c>
      <c r="EG5" s="49" t="s">
        <v>153</v>
      </c>
      <c r="EH5" s="49" t="s">
        <v>165</v>
      </c>
      <c r="EI5" s="49" t="s">
        <v>155</v>
      </c>
      <c r="EJ5" s="49" t="s">
        <v>156</v>
      </c>
      <c r="EK5" s="49" t="s">
        <v>157</v>
      </c>
      <c r="EL5" s="49" t="s">
        <v>158</v>
      </c>
      <c r="EM5" s="49" t="s">
        <v>159</v>
      </c>
      <c r="EN5" s="49" t="s">
        <v>160</v>
      </c>
      <c r="EO5" s="49" t="s">
        <v>164</v>
      </c>
      <c r="EP5" s="49" t="s">
        <v>151</v>
      </c>
      <c r="EQ5" s="49" t="s">
        <v>162</v>
      </c>
      <c r="ER5" s="49" t="s">
        <v>153</v>
      </c>
      <c r="ES5" s="49" t="s">
        <v>154</v>
      </c>
      <c r="ET5" s="49" t="s">
        <v>155</v>
      </c>
      <c r="EU5" s="49" t="s">
        <v>156</v>
      </c>
      <c r="EV5" s="49" t="s">
        <v>157</v>
      </c>
      <c r="EW5" s="49" t="s">
        <v>158</v>
      </c>
      <c r="EX5" s="49" t="s">
        <v>159</v>
      </c>
      <c r="EY5" s="49" t="s">
        <v>166</v>
      </c>
      <c r="EZ5" s="49" t="s">
        <v>164</v>
      </c>
      <c r="FA5" s="49" t="s">
        <v>161</v>
      </c>
      <c r="FB5" s="49" t="s">
        <v>162</v>
      </c>
      <c r="FC5" s="49" t="s">
        <v>153</v>
      </c>
      <c r="FD5" s="49" t="s">
        <v>154</v>
      </c>
      <c r="FE5" s="49" t="s">
        <v>155</v>
      </c>
      <c r="FF5" s="49" t="s">
        <v>156</v>
      </c>
      <c r="FG5" s="49" t="s">
        <v>157</v>
      </c>
      <c r="FH5" s="49" t="s">
        <v>158</v>
      </c>
      <c r="FI5" s="49" t="s">
        <v>159</v>
      </c>
      <c r="FJ5" s="49" t="s">
        <v>160</v>
      </c>
    </row>
    <row r="6" spans="1:166" s="54" customFormat="1" x14ac:dyDescent="0.2">
      <c r="A6" s="35" t="s">
        <v>167</v>
      </c>
      <c r="B6" s="50">
        <f>B8</f>
        <v>2024</v>
      </c>
      <c r="C6" s="50">
        <f t="shared" ref="C6:M6" si="2">C8</f>
        <v>380008</v>
      </c>
      <c r="D6" s="50">
        <f t="shared" si="2"/>
        <v>46</v>
      </c>
      <c r="E6" s="50">
        <f t="shared" si="2"/>
        <v>6</v>
      </c>
      <c r="F6" s="50">
        <f t="shared" si="2"/>
        <v>0</v>
      </c>
      <c r="G6" s="50">
        <f t="shared" si="2"/>
        <v>4</v>
      </c>
      <c r="H6" s="152" t="str">
        <f>IF(H8&lt;&gt;I8,H8,"")&amp;IF(I8&lt;&gt;J8,I8,"")&amp;"　"&amp;J8</f>
        <v>愛媛県　南宇和病院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17</v>
      </c>
      <c r="R6" s="50" t="str">
        <f t="shared" si="3"/>
        <v>-</v>
      </c>
      <c r="S6" s="50" t="str">
        <f t="shared" si="3"/>
        <v>ド 透 未 訓</v>
      </c>
      <c r="T6" s="50" t="str">
        <f t="shared" si="3"/>
        <v>救 臨 へ</v>
      </c>
      <c r="U6" s="51">
        <f>U8</f>
        <v>1296359</v>
      </c>
      <c r="V6" s="51">
        <f>V8</f>
        <v>11000</v>
      </c>
      <c r="W6" s="50" t="str">
        <f>W8</f>
        <v>-</v>
      </c>
      <c r="X6" s="50" t="str">
        <f t="shared" ref="X6" si="4">X8</f>
        <v>第２種該当</v>
      </c>
      <c r="Y6" s="50" t="str">
        <f t="shared" si="3"/>
        <v>１０：１</v>
      </c>
      <c r="Z6" s="51">
        <f t="shared" si="3"/>
        <v>199</v>
      </c>
      <c r="AA6" s="51" t="str">
        <f t="shared" si="3"/>
        <v>-</v>
      </c>
      <c r="AB6" s="51" t="str">
        <f t="shared" si="3"/>
        <v>-</v>
      </c>
      <c r="AC6" s="51" t="str">
        <f t="shared" si="3"/>
        <v>-</v>
      </c>
      <c r="AD6" s="51" t="str">
        <f t="shared" si="3"/>
        <v>-</v>
      </c>
      <c r="AE6" s="51">
        <f t="shared" si="3"/>
        <v>199</v>
      </c>
      <c r="AF6" s="51">
        <f t="shared" si="3"/>
        <v>87</v>
      </c>
      <c r="AG6" s="51" t="str">
        <f t="shared" si="3"/>
        <v>-</v>
      </c>
      <c r="AH6" s="51">
        <f t="shared" si="3"/>
        <v>87</v>
      </c>
      <c r="AI6" s="52">
        <f>IF(AI8="-",NA(),AI8)</f>
        <v>99.2</v>
      </c>
      <c r="AJ6" s="52">
        <f t="shared" ref="AJ6:AR6" si="5">IF(AJ8="-",NA(),AJ8)</f>
        <v>102</v>
      </c>
      <c r="AK6" s="52">
        <f t="shared" si="5"/>
        <v>100.9</v>
      </c>
      <c r="AL6" s="52">
        <f t="shared" si="5"/>
        <v>77.8</v>
      </c>
      <c r="AM6" s="52">
        <f t="shared" si="5"/>
        <v>73.599999999999994</v>
      </c>
      <c r="AN6" s="52">
        <f t="shared" si="5"/>
        <v>100.6</v>
      </c>
      <c r="AO6" s="52">
        <f t="shared" si="5"/>
        <v>105.9</v>
      </c>
      <c r="AP6" s="52">
        <f t="shared" si="5"/>
        <v>104.3</v>
      </c>
      <c r="AQ6" s="52">
        <f t="shared" si="5"/>
        <v>96.3</v>
      </c>
      <c r="AR6" s="52">
        <f t="shared" si="5"/>
        <v>93</v>
      </c>
      <c r="AS6" s="52" t="str">
        <f>IF(AS8="-","【-】","【"&amp;SUBSTITUTE(TEXT(AS8,"#,##0.0"),"-","△")&amp;"】")</f>
        <v>【93.7】</v>
      </c>
      <c r="AT6" s="52">
        <f>IF(AT8="-",NA(),AT8)</f>
        <v>70.8</v>
      </c>
      <c r="AU6" s="52">
        <f t="shared" ref="AU6:BC6" si="6">IF(AU8="-",NA(),AU8)</f>
        <v>68.400000000000006</v>
      </c>
      <c r="AV6" s="52">
        <f t="shared" si="6"/>
        <v>70.3</v>
      </c>
      <c r="AW6" s="52">
        <f t="shared" si="6"/>
        <v>67.900000000000006</v>
      </c>
      <c r="AX6" s="52">
        <f t="shared" si="6"/>
        <v>65.5</v>
      </c>
      <c r="AY6" s="52">
        <f t="shared" si="6"/>
        <v>80.7</v>
      </c>
      <c r="AZ6" s="52">
        <f t="shared" si="6"/>
        <v>82.2</v>
      </c>
      <c r="BA6" s="52">
        <f t="shared" si="6"/>
        <v>81.7</v>
      </c>
      <c r="BB6" s="52">
        <f t="shared" si="6"/>
        <v>81</v>
      </c>
      <c r="BC6" s="52">
        <f t="shared" si="6"/>
        <v>79.7</v>
      </c>
      <c r="BD6" s="52" t="str">
        <f>IF(BD8="-","【-】","【"&amp;SUBSTITUTE(TEXT(BD8,"#,##0.0"),"-","△")&amp;"】")</f>
        <v>【85.2】</v>
      </c>
      <c r="BE6" s="52">
        <f>IF(BE8="-",NA(),BE8)</f>
        <v>70.8</v>
      </c>
      <c r="BF6" s="52">
        <f t="shared" ref="BF6:BN6" si="7">IF(BF8="-",NA(),BF8)</f>
        <v>68.400000000000006</v>
      </c>
      <c r="BG6" s="52">
        <f t="shared" si="7"/>
        <v>70.099999999999994</v>
      </c>
      <c r="BH6" s="52">
        <f t="shared" si="7"/>
        <v>67.900000000000006</v>
      </c>
      <c r="BI6" s="52">
        <f t="shared" si="7"/>
        <v>65.5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42</v>
      </c>
      <c r="BQ6" s="52">
        <f t="shared" ref="BQ6:BY6" si="8">IF(BQ8="-",NA(),BQ8)</f>
        <v>35.700000000000003</v>
      </c>
      <c r="BR6" s="52">
        <f t="shared" si="8"/>
        <v>36.9</v>
      </c>
      <c r="BS6" s="52">
        <f t="shared" si="8"/>
        <v>37.4</v>
      </c>
      <c r="BT6" s="52">
        <f t="shared" si="8"/>
        <v>35.200000000000003</v>
      </c>
      <c r="BU6" s="52">
        <f t="shared" si="8"/>
        <v>65.8</v>
      </c>
      <c r="BV6" s="52">
        <f t="shared" si="8"/>
        <v>65</v>
      </c>
      <c r="BW6" s="52">
        <f t="shared" si="8"/>
        <v>63.3</v>
      </c>
      <c r="BX6" s="52">
        <f t="shared" si="8"/>
        <v>64.7</v>
      </c>
      <c r="BY6" s="52">
        <f t="shared" si="8"/>
        <v>67.900000000000006</v>
      </c>
      <c r="BZ6" s="52" t="str">
        <f>IF(BZ8="-","【-】","【"&amp;SUBSTITUTE(TEXT(BZ8,"#,##0.0"),"-","△")&amp;"】")</f>
        <v>【70.7】</v>
      </c>
      <c r="CA6" s="53">
        <f>IF(CA8="-",NA(),CA8)</f>
        <v>36351</v>
      </c>
      <c r="CB6" s="53">
        <f t="shared" ref="CB6:CJ6" si="9">IF(CB8="-",NA(),CB8)</f>
        <v>36920</v>
      </c>
      <c r="CC6" s="53">
        <f t="shared" si="9"/>
        <v>41124</v>
      </c>
      <c r="CD6" s="53">
        <f t="shared" si="9"/>
        <v>37631</v>
      </c>
      <c r="CE6" s="53">
        <f t="shared" si="9"/>
        <v>38453</v>
      </c>
      <c r="CF6" s="53">
        <f t="shared" si="9"/>
        <v>37855</v>
      </c>
      <c r="CG6" s="53">
        <f t="shared" si="9"/>
        <v>39289</v>
      </c>
      <c r="CH6" s="53">
        <f t="shared" si="9"/>
        <v>40846</v>
      </c>
      <c r="CI6" s="53">
        <f t="shared" si="9"/>
        <v>41075</v>
      </c>
      <c r="CJ6" s="53">
        <f t="shared" si="9"/>
        <v>41859</v>
      </c>
      <c r="CK6" s="52" t="str">
        <f>IF(CK8="-","【-】","【"&amp;SUBSTITUTE(TEXT(CK8,"#,##0"),"-","△")&amp;"】")</f>
        <v>【63,608】</v>
      </c>
      <c r="CL6" s="53">
        <f>IF(CL8="-",NA(),CL8)</f>
        <v>11971</v>
      </c>
      <c r="CM6" s="53">
        <f t="shared" ref="CM6:CU6" si="10">IF(CM8="-",NA(),CM8)</f>
        <v>12677</v>
      </c>
      <c r="CN6" s="53">
        <f t="shared" si="10"/>
        <v>13070</v>
      </c>
      <c r="CO6" s="53">
        <f t="shared" si="10"/>
        <v>13530</v>
      </c>
      <c r="CP6" s="53">
        <f t="shared" si="10"/>
        <v>13809</v>
      </c>
      <c r="CQ6" s="53">
        <f t="shared" si="10"/>
        <v>11234</v>
      </c>
      <c r="CR6" s="53">
        <f t="shared" si="10"/>
        <v>11512</v>
      </c>
      <c r="CS6" s="53">
        <f t="shared" si="10"/>
        <v>11831</v>
      </c>
      <c r="CT6" s="53">
        <f t="shared" si="10"/>
        <v>11652</v>
      </c>
      <c r="CU6" s="53">
        <f t="shared" si="10"/>
        <v>11744</v>
      </c>
      <c r="CV6" s="52" t="str">
        <f>IF(CV8="-","【-】","【"&amp;SUBSTITUTE(TEXT(CV8,"#,##0"),"-","△")&amp;"】")</f>
        <v>【18,510】</v>
      </c>
      <c r="CW6" s="52">
        <f>IF(CW8="-",NA(),CW8)</f>
        <v>85.9</v>
      </c>
      <c r="CX6" s="52">
        <f t="shared" ref="CX6:DF6" si="11">IF(CX8="-",NA(),CX8)</f>
        <v>85.9</v>
      </c>
      <c r="CY6" s="52">
        <f t="shared" si="11"/>
        <v>82.8</v>
      </c>
      <c r="CZ6" s="52">
        <f t="shared" si="11"/>
        <v>85.8</v>
      </c>
      <c r="DA6" s="52">
        <f t="shared" si="11"/>
        <v>86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15.8</v>
      </c>
      <c r="DI6" s="52">
        <f t="shared" ref="DI6:DQ6" si="12">IF(DI8="-",NA(),DI8)</f>
        <v>16.2</v>
      </c>
      <c r="DJ6" s="52">
        <f t="shared" si="12"/>
        <v>15.8</v>
      </c>
      <c r="DK6" s="52">
        <f t="shared" si="12"/>
        <v>17.600000000000001</v>
      </c>
      <c r="DL6" s="52">
        <f t="shared" si="12"/>
        <v>19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703.1</v>
      </c>
      <c r="DT6" s="52">
        <f t="shared" ref="DT6:EB6" si="13">IF(DT8="-",NA(),DT8)</f>
        <v>749.1</v>
      </c>
      <c r="DU6" s="52">
        <f t="shared" si="13"/>
        <v>693.8</v>
      </c>
      <c r="DV6" s="52">
        <f t="shared" si="13"/>
        <v>754.3</v>
      </c>
      <c r="DW6" s="52">
        <f t="shared" si="13"/>
        <v>816.9</v>
      </c>
      <c r="DX6" s="52">
        <f t="shared" si="13"/>
        <v>124.2</v>
      </c>
      <c r="DY6" s="52">
        <f t="shared" si="13"/>
        <v>121.6</v>
      </c>
      <c r="DZ6" s="52">
        <f t="shared" si="13"/>
        <v>118.9</v>
      </c>
      <c r="EA6" s="52">
        <f t="shared" si="13"/>
        <v>121.9</v>
      </c>
      <c r="EB6" s="52">
        <f t="shared" si="13"/>
        <v>114.5</v>
      </c>
      <c r="EC6" s="52" t="str">
        <f>IF(EC8="-","【-】","【"&amp;SUBSTITUTE(TEXT(EC8,"#,##0.0"),"-","△")&amp;"】")</f>
        <v>【54.3】</v>
      </c>
      <c r="ED6" s="52">
        <f>IF(ED8="-",NA(),ED8)</f>
        <v>73.099999999999994</v>
      </c>
      <c r="EE6" s="52">
        <f t="shared" ref="EE6:EM6" si="14">IF(EE8="-",NA(),EE8)</f>
        <v>74.5</v>
      </c>
      <c r="EF6" s="52">
        <f t="shared" si="14"/>
        <v>75.900000000000006</v>
      </c>
      <c r="EG6" s="52">
        <f t="shared" si="14"/>
        <v>78.2</v>
      </c>
      <c r="EH6" s="52">
        <f t="shared" si="14"/>
        <v>79.3</v>
      </c>
      <c r="EI6" s="52">
        <f t="shared" si="14"/>
        <v>56.9</v>
      </c>
      <c r="EJ6" s="52">
        <f t="shared" si="14"/>
        <v>58.1</v>
      </c>
      <c r="EK6" s="52">
        <f t="shared" si="14"/>
        <v>59.4</v>
      </c>
      <c r="EL6" s="52">
        <f t="shared" si="14"/>
        <v>59.1</v>
      </c>
      <c r="EM6" s="52">
        <f t="shared" si="14"/>
        <v>60</v>
      </c>
      <c r="EN6" s="52" t="str">
        <f>IF(EN8="-","【-】","【"&amp;SUBSTITUTE(TEXT(EN8,"#,##0.0"),"-","△")&amp;"】")</f>
        <v>【58.0】</v>
      </c>
      <c r="EO6" s="52">
        <f>IF(EO8="-",NA(),EO8)</f>
        <v>78.2</v>
      </c>
      <c r="EP6" s="52">
        <f t="shared" ref="EP6:EX6" si="15">IF(EP8="-",NA(),EP8)</f>
        <v>78.7</v>
      </c>
      <c r="EQ6" s="52">
        <f t="shared" si="15"/>
        <v>76.8</v>
      </c>
      <c r="ER6" s="52">
        <f t="shared" si="15"/>
        <v>77.7</v>
      </c>
      <c r="ES6" s="52">
        <f t="shared" si="15"/>
        <v>78.5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34107844</v>
      </c>
      <c r="FA6" s="53">
        <f t="shared" ref="FA6:FI6" si="16">IF(FA8="-",NA(),FA8)</f>
        <v>34773131</v>
      </c>
      <c r="FB6" s="53">
        <f t="shared" si="16"/>
        <v>34602588</v>
      </c>
      <c r="FC6" s="53">
        <f t="shared" si="16"/>
        <v>34344296</v>
      </c>
      <c r="FD6" s="53">
        <f t="shared" si="16"/>
        <v>34530075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168</v>
      </c>
      <c r="B7" s="50">
        <f t="shared" ref="B7:AH7" si="17">B8</f>
        <v>2024</v>
      </c>
      <c r="C7" s="50">
        <f t="shared" si="17"/>
        <v>380008</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17</v>
      </c>
      <c r="R7" s="50" t="str">
        <f t="shared" si="17"/>
        <v>-</v>
      </c>
      <c r="S7" s="50" t="str">
        <f t="shared" si="17"/>
        <v>ド 透 未 訓</v>
      </c>
      <c r="T7" s="50" t="str">
        <f t="shared" si="17"/>
        <v>救 臨 へ</v>
      </c>
      <c r="U7" s="51">
        <f>U8</f>
        <v>1296359</v>
      </c>
      <c r="V7" s="51">
        <f>V8</f>
        <v>11000</v>
      </c>
      <c r="W7" s="50" t="str">
        <f>W8</f>
        <v>-</v>
      </c>
      <c r="X7" s="50" t="str">
        <f t="shared" si="17"/>
        <v>第２種該当</v>
      </c>
      <c r="Y7" s="50" t="str">
        <f t="shared" si="17"/>
        <v>１０：１</v>
      </c>
      <c r="Z7" s="51">
        <f t="shared" si="17"/>
        <v>199</v>
      </c>
      <c r="AA7" s="51" t="str">
        <f t="shared" si="17"/>
        <v>-</v>
      </c>
      <c r="AB7" s="51" t="str">
        <f t="shared" si="17"/>
        <v>-</v>
      </c>
      <c r="AC7" s="51" t="str">
        <f t="shared" si="17"/>
        <v>-</v>
      </c>
      <c r="AD7" s="51" t="str">
        <f t="shared" si="17"/>
        <v>-</v>
      </c>
      <c r="AE7" s="51">
        <f t="shared" si="17"/>
        <v>199</v>
      </c>
      <c r="AF7" s="51">
        <f t="shared" si="17"/>
        <v>87</v>
      </c>
      <c r="AG7" s="51" t="str">
        <f t="shared" si="17"/>
        <v>-</v>
      </c>
      <c r="AH7" s="51">
        <f t="shared" si="17"/>
        <v>87</v>
      </c>
      <c r="AI7" s="52">
        <f>AI8</f>
        <v>99.2</v>
      </c>
      <c r="AJ7" s="52">
        <f t="shared" ref="AJ7:AR7" si="18">AJ8</f>
        <v>102</v>
      </c>
      <c r="AK7" s="52">
        <f t="shared" si="18"/>
        <v>100.9</v>
      </c>
      <c r="AL7" s="52">
        <f t="shared" si="18"/>
        <v>77.8</v>
      </c>
      <c r="AM7" s="52">
        <f t="shared" si="18"/>
        <v>73.599999999999994</v>
      </c>
      <c r="AN7" s="52">
        <f t="shared" si="18"/>
        <v>100.6</v>
      </c>
      <c r="AO7" s="52">
        <f t="shared" si="18"/>
        <v>105.9</v>
      </c>
      <c r="AP7" s="52">
        <f t="shared" si="18"/>
        <v>104.3</v>
      </c>
      <c r="AQ7" s="52">
        <f t="shared" si="18"/>
        <v>96.3</v>
      </c>
      <c r="AR7" s="52">
        <f t="shared" si="18"/>
        <v>93</v>
      </c>
      <c r="AS7" s="52"/>
      <c r="AT7" s="52">
        <f>AT8</f>
        <v>70.8</v>
      </c>
      <c r="AU7" s="52">
        <f t="shared" ref="AU7:BC7" si="19">AU8</f>
        <v>68.400000000000006</v>
      </c>
      <c r="AV7" s="52">
        <f t="shared" si="19"/>
        <v>70.3</v>
      </c>
      <c r="AW7" s="52">
        <f t="shared" si="19"/>
        <v>67.900000000000006</v>
      </c>
      <c r="AX7" s="52">
        <f t="shared" si="19"/>
        <v>65.5</v>
      </c>
      <c r="AY7" s="52">
        <f t="shared" si="19"/>
        <v>80.7</v>
      </c>
      <c r="AZ7" s="52">
        <f t="shared" si="19"/>
        <v>82.2</v>
      </c>
      <c r="BA7" s="52">
        <f t="shared" si="19"/>
        <v>81.7</v>
      </c>
      <c r="BB7" s="52">
        <f t="shared" si="19"/>
        <v>81</v>
      </c>
      <c r="BC7" s="52">
        <f t="shared" si="19"/>
        <v>79.7</v>
      </c>
      <c r="BD7" s="52"/>
      <c r="BE7" s="52">
        <f>BE8</f>
        <v>70.8</v>
      </c>
      <c r="BF7" s="52">
        <f t="shared" ref="BF7:BN7" si="20">BF8</f>
        <v>68.400000000000006</v>
      </c>
      <c r="BG7" s="52">
        <f t="shared" si="20"/>
        <v>70.099999999999994</v>
      </c>
      <c r="BH7" s="52">
        <f t="shared" si="20"/>
        <v>67.900000000000006</v>
      </c>
      <c r="BI7" s="52">
        <f t="shared" si="20"/>
        <v>65.5</v>
      </c>
      <c r="BJ7" s="52">
        <f t="shared" si="20"/>
        <v>77.099999999999994</v>
      </c>
      <c r="BK7" s="52">
        <f t="shared" si="20"/>
        <v>78.599999999999994</v>
      </c>
      <c r="BL7" s="52">
        <f t="shared" si="20"/>
        <v>78.099999999999994</v>
      </c>
      <c r="BM7" s="52">
        <f t="shared" si="20"/>
        <v>77.5</v>
      </c>
      <c r="BN7" s="52">
        <f t="shared" si="20"/>
        <v>76</v>
      </c>
      <c r="BO7" s="52"/>
      <c r="BP7" s="52">
        <f>BP8</f>
        <v>42</v>
      </c>
      <c r="BQ7" s="52">
        <f t="shared" ref="BQ7:BY7" si="21">BQ8</f>
        <v>35.700000000000003</v>
      </c>
      <c r="BR7" s="52">
        <f t="shared" si="21"/>
        <v>36.9</v>
      </c>
      <c r="BS7" s="52">
        <f t="shared" si="21"/>
        <v>37.4</v>
      </c>
      <c r="BT7" s="52">
        <f t="shared" si="21"/>
        <v>35.200000000000003</v>
      </c>
      <c r="BU7" s="52">
        <f t="shared" si="21"/>
        <v>65.8</v>
      </c>
      <c r="BV7" s="52">
        <f t="shared" si="21"/>
        <v>65</v>
      </c>
      <c r="BW7" s="52">
        <f t="shared" si="21"/>
        <v>63.3</v>
      </c>
      <c r="BX7" s="52">
        <f t="shared" si="21"/>
        <v>64.7</v>
      </c>
      <c r="BY7" s="52">
        <f t="shared" si="21"/>
        <v>67.900000000000006</v>
      </c>
      <c r="BZ7" s="52"/>
      <c r="CA7" s="53">
        <f>CA8</f>
        <v>36351</v>
      </c>
      <c r="CB7" s="53">
        <f t="shared" ref="CB7:CJ7" si="22">CB8</f>
        <v>36920</v>
      </c>
      <c r="CC7" s="53">
        <f t="shared" si="22"/>
        <v>41124</v>
      </c>
      <c r="CD7" s="53">
        <f t="shared" si="22"/>
        <v>37631</v>
      </c>
      <c r="CE7" s="53">
        <f t="shared" si="22"/>
        <v>38453</v>
      </c>
      <c r="CF7" s="53">
        <f t="shared" si="22"/>
        <v>37855</v>
      </c>
      <c r="CG7" s="53">
        <f t="shared" si="22"/>
        <v>39289</v>
      </c>
      <c r="CH7" s="53">
        <f t="shared" si="22"/>
        <v>40846</v>
      </c>
      <c r="CI7" s="53">
        <f t="shared" si="22"/>
        <v>41075</v>
      </c>
      <c r="CJ7" s="53">
        <f t="shared" si="22"/>
        <v>41859</v>
      </c>
      <c r="CK7" s="52"/>
      <c r="CL7" s="53">
        <f>CL8</f>
        <v>11971</v>
      </c>
      <c r="CM7" s="53">
        <f t="shared" ref="CM7:CU7" si="23">CM8</f>
        <v>12677</v>
      </c>
      <c r="CN7" s="53">
        <f t="shared" si="23"/>
        <v>13070</v>
      </c>
      <c r="CO7" s="53">
        <f t="shared" si="23"/>
        <v>13530</v>
      </c>
      <c r="CP7" s="53">
        <f t="shared" si="23"/>
        <v>13809</v>
      </c>
      <c r="CQ7" s="53">
        <f t="shared" si="23"/>
        <v>11234</v>
      </c>
      <c r="CR7" s="53">
        <f t="shared" si="23"/>
        <v>11512</v>
      </c>
      <c r="CS7" s="53">
        <f t="shared" si="23"/>
        <v>11831</v>
      </c>
      <c r="CT7" s="53">
        <f t="shared" si="23"/>
        <v>11652</v>
      </c>
      <c r="CU7" s="53">
        <f t="shared" si="23"/>
        <v>11744</v>
      </c>
      <c r="CV7" s="52"/>
      <c r="CW7" s="52">
        <f>CW8</f>
        <v>85.9</v>
      </c>
      <c r="CX7" s="52">
        <f t="shared" ref="CX7:DF7" si="24">CX8</f>
        <v>85.9</v>
      </c>
      <c r="CY7" s="52">
        <f t="shared" si="24"/>
        <v>82.8</v>
      </c>
      <c r="CZ7" s="52">
        <f t="shared" si="24"/>
        <v>85.8</v>
      </c>
      <c r="DA7" s="52">
        <f t="shared" si="24"/>
        <v>86</v>
      </c>
      <c r="DB7" s="52">
        <f t="shared" si="24"/>
        <v>68.5</v>
      </c>
      <c r="DC7" s="52">
        <f t="shared" si="24"/>
        <v>67.099999999999994</v>
      </c>
      <c r="DD7" s="52">
        <f t="shared" si="24"/>
        <v>66.900000000000006</v>
      </c>
      <c r="DE7" s="52">
        <f t="shared" si="24"/>
        <v>68.099999999999994</v>
      </c>
      <c r="DF7" s="52">
        <f t="shared" si="24"/>
        <v>69.2</v>
      </c>
      <c r="DG7" s="52"/>
      <c r="DH7" s="52">
        <f>DH8</f>
        <v>15.8</v>
      </c>
      <c r="DI7" s="52">
        <f t="shared" ref="DI7:DQ7" si="25">DI8</f>
        <v>16.2</v>
      </c>
      <c r="DJ7" s="52">
        <f t="shared" si="25"/>
        <v>15.8</v>
      </c>
      <c r="DK7" s="52">
        <f t="shared" si="25"/>
        <v>17.600000000000001</v>
      </c>
      <c r="DL7" s="52">
        <f t="shared" si="25"/>
        <v>19</v>
      </c>
      <c r="DM7" s="52">
        <f t="shared" si="25"/>
        <v>17.5</v>
      </c>
      <c r="DN7" s="52">
        <f t="shared" si="25"/>
        <v>17.3</v>
      </c>
      <c r="DO7" s="52">
        <f t="shared" si="25"/>
        <v>17.899999999999999</v>
      </c>
      <c r="DP7" s="52">
        <f t="shared" si="25"/>
        <v>18</v>
      </c>
      <c r="DQ7" s="52">
        <f t="shared" si="25"/>
        <v>18.100000000000001</v>
      </c>
      <c r="DR7" s="52"/>
      <c r="DS7" s="52">
        <f>DS8</f>
        <v>703.1</v>
      </c>
      <c r="DT7" s="52">
        <f t="shared" ref="DT7:EB7" si="26">DT8</f>
        <v>749.1</v>
      </c>
      <c r="DU7" s="52">
        <f t="shared" si="26"/>
        <v>693.8</v>
      </c>
      <c r="DV7" s="52">
        <f t="shared" si="26"/>
        <v>754.3</v>
      </c>
      <c r="DW7" s="52">
        <f t="shared" si="26"/>
        <v>816.9</v>
      </c>
      <c r="DX7" s="52">
        <f t="shared" si="26"/>
        <v>124.2</v>
      </c>
      <c r="DY7" s="52">
        <f t="shared" si="26"/>
        <v>121.6</v>
      </c>
      <c r="DZ7" s="52">
        <f t="shared" si="26"/>
        <v>118.9</v>
      </c>
      <c r="EA7" s="52">
        <f t="shared" si="26"/>
        <v>121.9</v>
      </c>
      <c r="EB7" s="52">
        <f t="shared" si="26"/>
        <v>114.5</v>
      </c>
      <c r="EC7" s="52"/>
      <c r="ED7" s="52">
        <f>ED8</f>
        <v>73.099999999999994</v>
      </c>
      <c r="EE7" s="52">
        <f t="shared" ref="EE7:EM7" si="27">EE8</f>
        <v>74.5</v>
      </c>
      <c r="EF7" s="52">
        <f t="shared" si="27"/>
        <v>75.900000000000006</v>
      </c>
      <c r="EG7" s="52">
        <f t="shared" si="27"/>
        <v>78.2</v>
      </c>
      <c r="EH7" s="52">
        <f t="shared" si="27"/>
        <v>79.3</v>
      </c>
      <c r="EI7" s="52">
        <f t="shared" si="27"/>
        <v>56.9</v>
      </c>
      <c r="EJ7" s="52">
        <f t="shared" si="27"/>
        <v>58.1</v>
      </c>
      <c r="EK7" s="52">
        <f t="shared" si="27"/>
        <v>59.4</v>
      </c>
      <c r="EL7" s="52">
        <f t="shared" si="27"/>
        <v>59.1</v>
      </c>
      <c r="EM7" s="52">
        <f t="shared" si="27"/>
        <v>60</v>
      </c>
      <c r="EN7" s="52"/>
      <c r="EO7" s="52">
        <f>EO8</f>
        <v>78.2</v>
      </c>
      <c r="EP7" s="52">
        <f t="shared" ref="EP7:EX7" si="28">EP8</f>
        <v>78.7</v>
      </c>
      <c r="EQ7" s="52">
        <f t="shared" si="28"/>
        <v>76.8</v>
      </c>
      <c r="ER7" s="52">
        <f t="shared" si="28"/>
        <v>77.7</v>
      </c>
      <c r="ES7" s="52">
        <f t="shared" si="28"/>
        <v>78.5</v>
      </c>
      <c r="ET7" s="52">
        <f t="shared" si="28"/>
        <v>72.900000000000006</v>
      </c>
      <c r="EU7" s="52">
        <f t="shared" si="28"/>
        <v>73.900000000000006</v>
      </c>
      <c r="EV7" s="52">
        <f t="shared" si="28"/>
        <v>74.3</v>
      </c>
      <c r="EW7" s="52">
        <f t="shared" si="28"/>
        <v>72.2</v>
      </c>
      <c r="EX7" s="52">
        <f t="shared" si="28"/>
        <v>72.400000000000006</v>
      </c>
      <c r="EY7" s="52"/>
      <c r="EZ7" s="53">
        <f>EZ8</f>
        <v>34107844</v>
      </c>
      <c r="FA7" s="53">
        <f t="shared" ref="FA7:FI7" si="29">FA8</f>
        <v>34773131</v>
      </c>
      <c r="FB7" s="53">
        <f t="shared" si="29"/>
        <v>34602588</v>
      </c>
      <c r="FC7" s="53">
        <f t="shared" si="29"/>
        <v>34344296</v>
      </c>
      <c r="FD7" s="53">
        <f t="shared" si="29"/>
        <v>34530075</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380008</v>
      </c>
      <c r="D8" s="55">
        <v>46</v>
      </c>
      <c r="E8" s="55">
        <v>6</v>
      </c>
      <c r="F8" s="55">
        <v>0</v>
      </c>
      <c r="G8" s="55">
        <v>4</v>
      </c>
      <c r="H8" s="55" t="s">
        <v>169</v>
      </c>
      <c r="I8" s="55" t="s">
        <v>169</v>
      </c>
      <c r="J8" s="55" t="s">
        <v>170</v>
      </c>
      <c r="K8" s="55" t="s">
        <v>171</v>
      </c>
      <c r="L8" s="55" t="s">
        <v>172</v>
      </c>
      <c r="M8" s="55" t="s">
        <v>173</v>
      </c>
      <c r="N8" s="55" t="s">
        <v>174</v>
      </c>
      <c r="O8" s="55" t="s">
        <v>175</v>
      </c>
      <c r="P8" s="55" t="s">
        <v>176</v>
      </c>
      <c r="Q8" s="56">
        <v>17</v>
      </c>
      <c r="R8" s="55" t="s">
        <v>40</v>
      </c>
      <c r="S8" s="55" t="s">
        <v>177</v>
      </c>
      <c r="T8" s="55" t="s">
        <v>178</v>
      </c>
      <c r="U8" s="56">
        <v>1296359</v>
      </c>
      <c r="V8" s="56">
        <v>11000</v>
      </c>
      <c r="W8" s="55" t="s">
        <v>40</v>
      </c>
      <c r="X8" s="55" t="s">
        <v>179</v>
      </c>
      <c r="Y8" s="57" t="s">
        <v>180</v>
      </c>
      <c r="Z8" s="56">
        <v>199</v>
      </c>
      <c r="AA8" s="56" t="s">
        <v>40</v>
      </c>
      <c r="AB8" s="56" t="s">
        <v>40</v>
      </c>
      <c r="AC8" s="56" t="s">
        <v>40</v>
      </c>
      <c r="AD8" s="56" t="s">
        <v>40</v>
      </c>
      <c r="AE8" s="56">
        <v>199</v>
      </c>
      <c r="AF8" s="56">
        <v>87</v>
      </c>
      <c r="AG8" s="56" t="s">
        <v>40</v>
      </c>
      <c r="AH8" s="56">
        <v>87</v>
      </c>
      <c r="AI8" s="58">
        <v>99.2</v>
      </c>
      <c r="AJ8" s="58">
        <v>102</v>
      </c>
      <c r="AK8" s="58">
        <v>100.9</v>
      </c>
      <c r="AL8" s="58">
        <v>77.8</v>
      </c>
      <c r="AM8" s="58">
        <v>73.599999999999994</v>
      </c>
      <c r="AN8" s="58">
        <v>100.6</v>
      </c>
      <c r="AO8" s="58">
        <v>105.9</v>
      </c>
      <c r="AP8" s="58">
        <v>104.3</v>
      </c>
      <c r="AQ8" s="58">
        <v>96.3</v>
      </c>
      <c r="AR8" s="58">
        <v>93</v>
      </c>
      <c r="AS8" s="58">
        <v>93.7</v>
      </c>
      <c r="AT8" s="58">
        <v>70.8</v>
      </c>
      <c r="AU8" s="58">
        <v>68.400000000000006</v>
      </c>
      <c r="AV8" s="58">
        <v>70.3</v>
      </c>
      <c r="AW8" s="58">
        <v>67.900000000000006</v>
      </c>
      <c r="AX8" s="58">
        <v>65.5</v>
      </c>
      <c r="AY8" s="58">
        <v>80.7</v>
      </c>
      <c r="AZ8" s="58">
        <v>82.2</v>
      </c>
      <c r="BA8" s="58">
        <v>81.7</v>
      </c>
      <c r="BB8" s="58">
        <v>81</v>
      </c>
      <c r="BC8" s="58">
        <v>79.7</v>
      </c>
      <c r="BD8" s="58">
        <v>85.2</v>
      </c>
      <c r="BE8" s="59">
        <v>70.8</v>
      </c>
      <c r="BF8" s="59">
        <v>68.400000000000006</v>
      </c>
      <c r="BG8" s="59">
        <v>70.099999999999994</v>
      </c>
      <c r="BH8" s="59">
        <v>67.900000000000006</v>
      </c>
      <c r="BI8" s="59">
        <v>65.5</v>
      </c>
      <c r="BJ8" s="59">
        <v>77.099999999999994</v>
      </c>
      <c r="BK8" s="59">
        <v>78.599999999999994</v>
      </c>
      <c r="BL8" s="59">
        <v>78.099999999999994</v>
      </c>
      <c r="BM8" s="59">
        <v>77.5</v>
      </c>
      <c r="BN8" s="59">
        <v>76</v>
      </c>
      <c r="BO8" s="59">
        <v>82.6</v>
      </c>
      <c r="BP8" s="58">
        <v>42</v>
      </c>
      <c r="BQ8" s="58">
        <v>35.700000000000003</v>
      </c>
      <c r="BR8" s="58">
        <v>36.9</v>
      </c>
      <c r="BS8" s="58">
        <v>37.4</v>
      </c>
      <c r="BT8" s="58">
        <v>35.200000000000003</v>
      </c>
      <c r="BU8" s="58">
        <v>65.8</v>
      </c>
      <c r="BV8" s="58">
        <v>65</v>
      </c>
      <c r="BW8" s="58">
        <v>63.3</v>
      </c>
      <c r="BX8" s="58">
        <v>64.7</v>
      </c>
      <c r="BY8" s="58">
        <v>67.900000000000006</v>
      </c>
      <c r="BZ8" s="58">
        <v>70.7</v>
      </c>
      <c r="CA8" s="59">
        <v>36351</v>
      </c>
      <c r="CB8" s="59">
        <v>36920</v>
      </c>
      <c r="CC8" s="59">
        <v>41124</v>
      </c>
      <c r="CD8" s="59">
        <v>37631</v>
      </c>
      <c r="CE8" s="59">
        <v>38453</v>
      </c>
      <c r="CF8" s="59">
        <v>37855</v>
      </c>
      <c r="CG8" s="59">
        <v>39289</v>
      </c>
      <c r="CH8" s="59">
        <v>40846</v>
      </c>
      <c r="CI8" s="59">
        <v>41075</v>
      </c>
      <c r="CJ8" s="59">
        <v>41859</v>
      </c>
      <c r="CK8" s="58">
        <v>63608</v>
      </c>
      <c r="CL8" s="59">
        <v>11971</v>
      </c>
      <c r="CM8" s="59">
        <v>12677</v>
      </c>
      <c r="CN8" s="59">
        <v>13070</v>
      </c>
      <c r="CO8" s="59">
        <v>13530</v>
      </c>
      <c r="CP8" s="59">
        <v>13809</v>
      </c>
      <c r="CQ8" s="59">
        <v>11234</v>
      </c>
      <c r="CR8" s="59">
        <v>11512</v>
      </c>
      <c r="CS8" s="59">
        <v>11831</v>
      </c>
      <c r="CT8" s="59">
        <v>11652</v>
      </c>
      <c r="CU8" s="59">
        <v>11744</v>
      </c>
      <c r="CV8" s="58">
        <v>18510</v>
      </c>
      <c r="CW8" s="59">
        <v>85.9</v>
      </c>
      <c r="CX8" s="59">
        <v>85.9</v>
      </c>
      <c r="CY8" s="59">
        <v>82.8</v>
      </c>
      <c r="CZ8" s="59">
        <v>85.8</v>
      </c>
      <c r="DA8" s="59">
        <v>86</v>
      </c>
      <c r="DB8" s="59">
        <v>68.5</v>
      </c>
      <c r="DC8" s="59">
        <v>67.099999999999994</v>
      </c>
      <c r="DD8" s="59">
        <v>66.900000000000006</v>
      </c>
      <c r="DE8" s="59">
        <v>68.099999999999994</v>
      </c>
      <c r="DF8" s="59">
        <v>69.2</v>
      </c>
      <c r="DG8" s="59">
        <v>57.7</v>
      </c>
      <c r="DH8" s="59">
        <v>15.8</v>
      </c>
      <c r="DI8" s="59">
        <v>16.2</v>
      </c>
      <c r="DJ8" s="59">
        <v>15.8</v>
      </c>
      <c r="DK8" s="59">
        <v>17.600000000000001</v>
      </c>
      <c r="DL8" s="59">
        <v>19</v>
      </c>
      <c r="DM8" s="59">
        <v>17.5</v>
      </c>
      <c r="DN8" s="59">
        <v>17.3</v>
      </c>
      <c r="DO8" s="59">
        <v>17.899999999999999</v>
      </c>
      <c r="DP8" s="59">
        <v>18</v>
      </c>
      <c r="DQ8" s="59">
        <v>18.100000000000001</v>
      </c>
      <c r="DR8" s="59">
        <v>26.7</v>
      </c>
      <c r="DS8" s="59">
        <v>703.1</v>
      </c>
      <c r="DT8" s="59">
        <v>749.1</v>
      </c>
      <c r="DU8" s="59">
        <v>693.8</v>
      </c>
      <c r="DV8" s="59">
        <v>754.3</v>
      </c>
      <c r="DW8" s="59">
        <v>816.9</v>
      </c>
      <c r="DX8" s="59">
        <v>124.2</v>
      </c>
      <c r="DY8" s="59">
        <v>121.6</v>
      </c>
      <c r="DZ8" s="59">
        <v>118.9</v>
      </c>
      <c r="EA8" s="59">
        <v>121.9</v>
      </c>
      <c r="EB8" s="59">
        <v>114.5</v>
      </c>
      <c r="EC8" s="59">
        <v>54.3</v>
      </c>
      <c r="ED8" s="58">
        <v>73.099999999999994</v>
      </c>
      <c r="EE8" s="58">
        <v>74.5</v>
      </c>
      <c r="EF8" s="58">
        <v>75.900000000000006</v>
      </c>
      <c r="EG8" s="58">
        <v>78.2</v>
      </c>
      <c r="EH8" s="58">
        <v>79.3</v>
      </c>
      <c r="EI8" s="58">
        <v>56.9</v>
      </c>
      <c r="EJ8" s="58">
        <v>58.1</v>
      </c>
      <c r="EK8" s="58">
        <v>59.4</v>
      </c>
      <c r="EL8" s="58">
        <v>59.1</v>
      </c>
      <c r="EM8" s="58">
        <v>60</v>
      </c>
      <c r="EN8" s="58">
        <v>58</v>
      </c>
      <c r="EO8" s="58">
        <v>78.2</v>
      </c>
      <c r="EP8" s="58">
        <v>78.7</v>
      </c>
      <c r="EQ8" s="58">
        <v>76.8</v>
      </c>
      <c r="ER8" s="58">
        <v>77.7</v>
      </c>
      <c r="ES8" s="58">
        <v>78.5</v>
      </c>
      <c r="ET8" s="58">
        <v>72.900000000000006</v>
      </c>
      <c r="EU8" s="58">
        <v>73.900000000000006</v>
      </c>
      <c r="EV8" s="58">
        <v>74.3</v>
      </c>
      <c r="EW8" s="58">
        <v>72.2</v>
      </c>
      <c r="EX8" s="58">
        <v>72.400000000000006</v>
      </c>
      <c r="EY8" s="58">
        <v>70.8</v>
      </c>
      <c r="EZ8" s="59">
        <v>34107844</v>
      </c>
      <c r="FA8" s="59">
        <v>34773131</v>
      </c>
      <c r="FB8" s="59">
        <v>34602588</v>
      </c>
      <c r="FC8" s="59">
        <v>34344296</v>
      </c>
      <c r="FD8" s="59">
        <v>34530075</v>
      </c>
      <c r="FE8" s="59">
        <v>42806727</v>
      </c>
      <c r="FF8" s="59">
        <v>43530781</v>
      </c>
      <c r="FG8" s="59">
        <v>44196357</v>
      </c>
      <c r="FH8" s="59">
        <v>45484013</v>
      </c>
      <c r="FI8" s="59">
        <v>48248884</v>
      </c>
      <c r="FJ8" s="59">
        <v>53183039</v>
      </c>
    </row>
    <row r="9" spans="1:166" ht="13.25"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山内貴郁</cp:lastModifiedBy>
  <cp:lastPrinted>2026-01-20T02:37:50Z</cp:lastPrinted>
  <dcterms:created xsi:type="dcterms:W3CDTF">2025-12-15T05:00:33Z</dcterms:created>
  <dcterms:modified xsi:type="dcterms:W3CDTF">2026-01-22T01:00:25Z</dcterms:modified>
  <cp:category/>
</cp:coreProperties>
</file>