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交通政策室\16_事業\R8\バス事業者省エネ対策等緊急支援事業費補助金\01_要綱等\当初制定\00_起案\"/>
    </mc:Choice>
  </mc:AlternateContent>
  <xr:revisionPtr revIDLastSave="0" documentId="13_ncr:1_{F98BD8AE-5271-4308-9143-4273BFB5696E}" xr6:coauthVersionLast="47" xr6:coauthVersionMax="47" xr10:uidLastSave="{00000000-0000-0000-0000-000000000000}"/>
  <bookViews>
    <workbookView xWindow="-120" yWindow="-16320" windowWidth="29040" windowHeight="15720" xr2:uid="{B53424B4-E6C8-4C7D-8305-C9AD63DBD82D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2" l="1"/>
  <c r="Q68" i="2"/>
  <c r="Q69" i="2"/>
  <c r="Q70" i="2"/>
  <c r="Q71" i="2"/>
  <c r="Q72" i="2"/>
  <c r="Q66" i="2"/>
  <c r="AA66" i="2" s="1"/>
  <c r="X9" i="2"/>
  <c r="X10" i="2"/>
  <c r="X11" i="2"/>
  <c r="X13" i="2"/>
  <c r="X15" i="2"/>
  <c r="V67" i="2"/>
  <c r="V68" i="2"/>
  <c r="V69" i="2"/>
  <c r="V70" i="2"/>
  <c r="V71" i="2"/>
  <c r="V72" i="2"/>
  <c r="V66" i="2"/>
  <c r="AA68" i="2"/>
  <c r="AA69" i="2"/>
  <c r="AA70" i="2"/>
  <c r="AA71" i="2"/>
  <c r="AA72" i="2"/>
  <c r="J53" i="2"/>
  <c r="E53" i="2"/>
  <c r="T53" i="2" s="1"/>
  <c r="L73" i="2"/>
  <c r="L65" i="2"/>
  <c r="J43" i="2"/>
  <c r="G73" i="2"/>
  <c r="G65" i="2"/>
  <c r="E43" i="2"/>
  <c r="O32" i="2"/>
  <c r="J32" i="2"/>
  <c r="AD31" i="2"/>
  <c r="Y31" i="2"/>
  <c r="T31" i="2"/>
  <c r="E31" i="2"/>
  <c r="T30" i="2"/>
  <c r="E30" i="2"/>
  <c r="Y30" i="2" s="1"/>
  <c r="T29" i="2"/>
  <c r="E29" i="2"/>
  <c r="Y29" i="2" s="1"/>
  <c r="T28" i="2"/>
  <c r="E28" i="2"/>
  <c r="Y28" i="2" s="1"/>
  <c r="AD28" i="2" s="1"/>
  <c r="T27" i="2"/>
  <c r="E27" i="2"/>
  <c r="Y27" i="2" s="1"/>
  <c r="T26" i="2"/>
  <c r="E26" i="2"/>
  <c r="Y26" i="2" s="1"/>
  <c r="T25" i="2"/>
  <c r="E25" i="2"/>
  <c r="Y25" i="2" s="1"/>
  <c r="T24" i="2"/>
  <c r="E24" i="2"/>
  <c r="Y24" i="2" s="1"/>
  <c r="T23" i="2"/>
  <c r="E23" i="2"/>
  <c r="T22" i="2"/>
  <c r="E22" i="2"/>
  <c r="Y22" i="2" s="1"/>
  <c r="I17" i="2"/>
  <c r="S16" i="2"/>
  <c r="X16" i="2" s="1"/>
  <c r="N16" i="2"/>
  <c r="S15" i="2"/>
  <c r="N15" i="2"/>
  <c r="S14" i="2"/>
  <c r="X14" i="2" s="1"/>
  <c r="N14" i="2"/>
  <c r="S13" i="2"/>
  <c r="N13" i="2"/>
  <c r="S12" i="2"/>
  <c r="X12" i="2" s="1"/>
  <c r="N12" i="2"/>
  <c r="S11" i="2"/>
  <c r="N11" i="2"/>
  <c r="S10" i="2"/>
  <c r="N10" i="2"/>
  <c r="S9" i="2"/>
  <c r="N9" i="2"/>
  <c r="S8" i="2"/>
  <c r="X8" i="2" s="1"/>
  <c r="N8" i="2"/>
  <c r="S7" i="2"/>
  <c r="X7" i="2" s="1"/>
  <c r="N7" i="2"/>
  <c r="AD27" i="2" l="1"/>
  <c r="AD26" i="2"/>
  <c r="AD25" i="2"/>
  <c r="AD30" i="2"/>
  <c r="AD29" i="2"/>
  <c r="AD24" i="2"/>
  <c r="Q73" i="2"/>
  <c r="Q65" i="2" s="1"/>
  <c r="V73" i="2"/>
  <c r="G74" i="2"/>
  <c r="L74" i="2"/>
  <c r="V65" i="2"/>
  <c r="AA67" i="2"/>
  <c r="AA73" i="2" s="1"/>
  <c r="E32" i="2"/>
  <c r="T43" i="2"/>
  <c r="Y43" i="2" s="1"/>
  <c r="Y44" i="2" s="1"/>
  <c r="Y23" i="2"/>
  <c r="AD23" i="2" s="1"/>
  <c r="S17" i="2"/>
  <c r="Y53" i="2"/>
  <c r="Y54" i="2" s="1"/>
  <c r="AD22" i="2"/>
  <c r="V74" i="2" l="1"/>
  <c r="AA65" i="2"/>
  <c r="AA74" i="2" s="1"/>
  <c r="AA75" i="2" s="1"/>
  <c r="X17" i="2"/>
  <c r="AD32" i="2"/>
  <c r="Y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亀井　建</author>
  </authors>
  <commentList>
    <comment ref="E6" authorId="0" shapeId="0" xr:uid="{EFD23028-2CB1-4A43-AB20-35F72E77F054}">
      <text>
        <r>
          <rPr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N6" authorId="0" shapeId="0" xr:uid="{47C3A239-767D-403C-AEDB-83DE16B5F34F}">
      <text>
        <r>
          <rPr>
            <sz val="9"/>
            <color indexed="81"/>
            <rFont val="MS P ゴシック"/>
            <family val="3"/>
            <charset val="128"/>
          </rPr>
          <t>車両区分ごとに
・大型：20,000千円
・中小型：12,000千円
が自動表示</t>
        </r>
      </text>
    </comment>
    <comment ref="S6" authorId="0" shapeId="0" xr:uid="{6CC366D5-0F29-47F8-99D4-3B79EA18F8AF}">
      <text>
        <r>
          <rPr>
            <sz val="9"/>
            <color indexed="81"/>
            <rFont val="MS P ゴシック"/>
            <family val="3"/>
            <charset val="128"/>
          </rPr>
          <t>補助率1/3
千円未満切捨ての値が自動表示</t>
        </r>
      </text>
    </comment>
    <comment ref="X6" authorId="0" shapeId="0" xr:uid="{DE4E7B2A-CC34-41FE-8858-B8B190470D20}">
      <text>
        <r>
          <rPr>
            <sz val="9"/>
            <color indexed="81"/>
            <rFont val="MS P ゴシック"/>
            <family val="3"/>
            <charset val="128"/>
          </rPr>
          <t>「補助上限額」と「車両本体価格×補助率」を比較し、小さい方の金額が自動表示</t>
        </r>
      </text>
    </comment>
    <comment ref="T20" authorId="0" shapeId="0" xr:uid="{7332BD01-34F8-4EF6-9904-7F9827CF90DF}">
      <text>
        <r>
          <rPr>
            <sz val="9"/>
            <color indexed="81"/>
            <rFont val="MS P ゴシック"/>
            <family val="3"/>
            <charset val="128"/>
          </rPr>
          <t>1,000千円が自動表示</t>
        </r>
      </text>
    </comment>
    <comment ref="Y20" authorId="0" shapeId="0" xr:uid="{FF84A98B-2704-411E-AE11-01A1EF03A9BA}">
      <text>
        <r>
          <rPr>
            <sz val="9"/>
            <color indexed="81"/>
            <rFont val="MS P ゴシック"/>
            <family val="3"/>
            <charset val="128"/>
          </rPr>
          <t>補助率1/3
千円未満切捨ての値が自動表示</t>
        </r>
      </text>
    </comment>
    <comment ref="AD20" authorId="0" shapeId="0" xr:uid="{D8F1B5DB-6515-45DB-B040-FF998F151973}">
      <text>
        <r>
          <rPr>
            <sz val="9"/>
            <color indexed="81"/>
            <rFont val="MS P ゴシック"/>
            <family val="3"/>
            <charset val="128"/>
          </rPr>
          <t>「補助上限額」と「事業費×補助率」を比較し、小さい方の金額が自動表示</t>
        </r>
      </text>
    </comment>
    <comment ref="E21" authorId="0" shapeId="0" xr:uid="{AF8E50CF-0AEA-496B-BE34-F4D0040198A2}">
      <text>
        <r>
          <rPr>
            <sz val="9"/>
            <color indexed="81"/>
            <rFont val="MS P ゴシック"/>
            <family val="3"/>
            <charset val="128"/>
          </rPr>
          <t>本体価格と工事費の合計額が自動表示</t>
        </r>
      </text>
    </comment>
    <comment ref="J37" authorId="0" shapeId="0" xr:uid="{2C00F526-DBBC-4E01-8540-CFF3F7DF3272}">
      <text>
        <r>
          <rPr>
            <sz val="9"/>
            <color indexed="81"/>
            <rFont val="MS P ゴシック"/>
            <family val="3"/>
            <charset val="128"/>
          </rPr>
          <t>国等補助の金額を記入</t>
        </r>
      </text>
    </comment>
    <comment ref="T37" authorId="0" shapeId="0" xr:uid="{1D871F89-3E80-4A25-AD11-6E017A5F4717}">
      <text>
        <r>
          <rPr>
            <sz val="9"/>
            <color indexed="81"/>
            <rFont val="MS P ゴシック"/>
            <family val="3"/>
            <charset val="128"/>
          </rPr>
          <t>補助率2/3
千円未満切捨ての値が自動表示</t>
        </r>
      </text>
    </comment>
    <comment ref="Y37" authorId="0" shapeId="0" xr:uid="{41DAAB41-7D9D-4817-8036-65C269145CEF}">
      <text>
        <r>
          <rPr>
            <sz val="9"/>
            <color indexed="81"/>
            <rFont val="MS P ゴシック"/>
            <family val="3"/>
            <charset val="128"/>
          </rPr>
          <t>「補助上限額」と「(事業費-他補助)×補助率」を比較し、小さい方の金額が自動表示</t>
        </r>
      </text>
    </comment>
    <comment ref="Y44" authorId="0" shapeId="0" xr:uid="{786082E8-9266-4200-A9F8-F1126A1DBD41}">
      <text>
        <r>
          <rPr>
            <sz val="9"/>
            <color indexed="81"/>
            <rFont val="MS P ゴシック"/>
            <family val="3"/>
            <charset val="128"/>
          </rPr>
          <t>下限額500千円を下回る場合にエラー表示</t>
        </r>
      </text>
    </comment>
    <comment ref="J47" authorId="0" shapeId="0" xr:uid="{84ADCD90-5FAC-4703-AA2D-EAC7F56273B1}">
      <text>
        <r>
          <rPr>
            <sz val="9"/>
            <color indexed="81"/>
            <rFont val="MS P ゴシック"/>
            <family val="3"/>
            <charset val="128"/>
          </rPr>
          <t>国等補助の金額を記入</t>
        </r>
      </text>
    </comment>
    <comment ref="T47" authorId="0" shapeId="0" xr:uid="{CD3A9351-2113-4144-BA40-40B63A6190F1}">
      <text>
        <r>
          <rPr>
            <sz val="9"/>
            <color indexed="81"/>
            <rFont val="MS P ゴシック"/>
            <family val="3"/>
            <charset val="128"/>
          </rPr>
          <t>補助率2/3
千円未満切捨ての値が自動表示</t>
        </r>
      </text>
    </comment>
    <comment ref="Y47" authorId="0" shapeId="0" xr:uid="{D55D1E12-7280-4321-BA14-B83823877B32}">
      <text>
        <r>
          <rPr>
            <sz val="9"/>
            <color indexed="81"/>
            <rFont val="MS P ゴシック"/>
            <family val="3"/>
            <charset val="128"/>
          </rPr>
          <t>「補助上限額」と「(事業費-他補助)×補助率」を比較し、小さい方の金額が自動表示</t>
        </r>
      </text>
    </comment>
    <comment ref="Y54" authorId="0" shapeId="0" xr:uid="{DF3BAA85-DEDD-45DA-8CEA-FAD7BDB205C2}">
      <text>
        <r>
          <rPr>
            <sz val="9"/>
            <color indexed="81"/>
            <rFont val="MS P ゴシック"/>
            <family val="3"/>
            <charset val="128"/>
          </rPr>
          <t>下限額500千円を下回る場合にエラー表示</t>
        </r>
      </text>
    </comment>
    <comment ref="L57" authorId="0" shapeId="0" xr:uid="{5F001825-A327-4AD4-8BBA-3FED2611500C}">
      <text>
        <r>
          <rPr>
            <sz val="9"/>
            <color indexed="81"/>
            <rFont val="MS P ゴシック"/>
            <family val="3"/>
            <charset val="128"/>
          </rPr>
          <t>国等補助の金額を記入</t>
        </r>
      </text>
    </comment>
    <comment ref="Q57" authorId="0" shapeId="0" xr:uid="{36DF7326-7F6D-4E1A-BF48-966A5E912AA0}">
      <text>
        <r>
          <rPr>
            <sz val="9"/>
            <color indexed="81"/>
            <rFont val="MS P ゴシック"/>
            <family val="3"/>
            <charset val="128"/>
          </rPr>
          <t>「人材確保・育成（ソフト）」メニュー全体で6,000千円が上限
また、資格取得支援については一人当たり200千円が上限
（自動表示）</t>
        </r>
      </text>
    </comment>
    <comment ref="V57" authorId="0" shapeId="0" xr:uid="{07C57BEC-42FE-4FD8-91AD-DF6A8913F51F}">
      <text>
        <r>
          <rPr>
            <sz val="9"/>
            <color indexed="81"/>
            <rFont val="MS P ゴシック"/>
            <family val="3"/>
            <charset val="128"/>
          </rPr>
          <t>補助率
・資格取得以外：2/3
・資格取得支援：1/1
（自動表示）</t>
        </r>
      </text>
    </comment>
    <comment ref="AA57" authorId="0" shapeId="0" xr:uid="{1CCD18BE-CE3F-4EB5-AF0F-4B6D97A97786}">
      <text>
        <r>
          <rPr>
            <sz val="9"/>
            <color indexed="81"/>
            <rFont val="MS P ゴシック"/>
            <family val="3"/>
            <charset val="128"/>
          </rPr>
          <t>「補助上限額」と「(事業費-他補助)×補助率」を比較し、小さい方の金額が自動表示</t>
        </r>
      </text>
    </comment>
    <comment ref="AA75" authorId="0" shapeId="0" xr:uid="{E5742341-97E8-46EF-9A7F-FAC65C3CAA12}">
      <text>
        <r>
          <rPr>
            <sz val="9"/>
            <color indexed="81"/>
            <rFont val="MS P ゴシック"/>
            <family val="3"/>
            <charset val="128"/>
          </rPr>
          <t>下限額100千円を下回る場合にエラー表示</t>
        </r>
      </text>
    </comment>
  </commentList>
</comments>
</file>

<file path=xl/sharedStrings.xml><?xml version="1.0" encoding="utf-8"?>
<sst xmlns="http://schemas.openxmlformats.org/spreadsheetml/2006/main" count="88" uniqueCount="60">
  <si>
    <t>令和８年度愛媛県バス事業者省エネ対策等緊急支援事業費補助金</t>
    <rPh sb="0" eb="2">
      <t>レイワ</t>
    </rPh>
    <rPh sb="3" eb="5">
      <t>ネンド</t>
    </rPh>
    <rPh sb="5" eb="8">
      <t>エヒメケン</t>
    </rPh>
    <rPh sb="10" eb="14">
      <t>ジギョウシャショウ</t>
    </rPh>
    <rPh sb="16" eb="19">
      <t>タイサクトウ</t>
    </rPh>
    <rPh sb="19" eb="29">
      <t>キンキュウシエンジギョウヒホジョキン</t>
    </rPh>
    <phoneticPr fontId="2"/>
  </si>
  <si>
    <t>補助金額計算様式</t>
    <rPh sb="0" eb="8">
      <t>ホジョキンガクケイサンヨウシキ</t>
    </rPh>
    <phoneticPr fontId="2"/>
  </si>
  <si>
    <t>ＥＶバス等導入支援</t>
    <rPh sb="4" eb="5">
      <t>トウ</t>
    </rPh>
    <rPh sb="5" eb="9">
      <t>ドウニュウシエン</t>
    </rPh>
    <phoneticPr fontId="2"/>
  </si>
  <si>
    <t>人材確保・育成支援</t>
    <rPh sb="0" eb="4">
      <t>ジンザイカクホ</t>
    </rPh>
    <rPh sb="5" eb="9">
      <t>イクセイシエン</t>
    </rPh>
    <phoneticPr fontId="2"/>
  </si>
  <si>
    <t>○車両</t>
    <rPh sb="1" eb="3">
      <t>シャリョウ</t>
    </rPh>
    <phoneticPr fontId="2"/>
  </si>
  <si>
    <t>○充電設備</t>
    <rPh sb="1" eb="5">
      <t>ジュウデンセツビ</t>
    </rPh>
    <phoneticPr fontId="2"/>
  </si>
  <si>
    <t>○労働環境改善（ハード）</t>
    <rPh sb="1" eb="7">
      <t>ロウドウカンキョウカイゼン</t>
    </rPh>
    <phoneticPr fontId="2"/>
  </si>
  <si>
    <t>○利便性向上・業務効率化（ハード）</t>
    <rPh sb="1" eb="6">
      <t>リベンセイコウジョウ</t>
    </rPh>
    <rPh sb="7" eb="12">
      <t>ギョウムコウリツカ</t>
    </rPh>
    <phoneticPr fontId="2"/>
  </si>
  <si>
    <t>○人材確保・育成（ソフト）</t>
    <rPh sb="1" eb="5">
      <t>ジンザイカクホ</t>
    </rPh>
    <rPh sb="6" eb="8">
      <t>イクセイ</t>
    </rPh>
    <phoneticPr fontId="2"/>
  </si>
  <si>
    <t>１台目</t>
    <rPh sb="1" eb="3">
      <t>ダイメ</t>
    </rPh>
    <phoneticPr fontId="2"/>
  </si>
  <si>
    <t>２台目</t>
    <rPh sb="1" eb="3">
      <t>ダイメ</t>
    </rPh>
    <phoneticPr fontId="2"/>
  </si>
  <si>
    <t>３台目</t>
    <rPh sb="1" eb="3">
      <t>ダイメ</t>
    </rPh>
    <phoneticPr fontId="2"/>
  </si>
  <si>
    <t>４台目</t>
    <rPh sb="1" eb="3">
      <t>ダイメ</t>
    </rPh>
    <phoneticPr fontId="2"/>
  </si>
  <si>
    <t>５台目</t>
    <rPh sb="1" eb="3">
      <t>ダイメ</t>
    </rPh>
    <phoneticPr fontId="2"/>
  </si>
  <si>
    <t>６台目</t>
    <rPh sb="1" eb="3">
      <t>ダイメ</t>
    </rPh>
    <phoneticPr fontId="2"/>
  </si>
  <si>
    <t>７台目</t>
    <rPh sb="1" eb="3">
      <t>ダイメ</t>
    </rPh>
    <phoneticPr fontId="2"/>
  </si>
  <si>
    <t>８台目</t>
    <rPh sb="1" eb="3">
      <t>ダイメ</t>
    </rPh>
    <phoneticPr fontId="2"/>
  </si>
  <si>
    <t>９台目</t>
    <rPh sb="1" eb="3">
      <t>ダイメ</t>
    </rPh>
    <phoneticPr fontId="2"/>
  </si>
  <si>
    <t>合計</t>
    <rPh sb="0" eb="2">
      <t>ゴウケイ</t>
    </rPh>
    <phoneticPr fontId="2"/>
  </si>
  <si>
    <t>車両区分</t>
    <rPh sb="0" eb="4">
      <t>シャリョウクブン</t>
    </rPh>
    <phoneticPr fontId="2"/>
  </si>
  <si>
    <t>10台目</t>
    <rPh sb="2" eb="4">
      <t>ダイメ</t>
    </rPh>
    <phoneticPr fontId="2"/>
  </si>
  <si>
    <t>補助上限額</t>
    <rPh sb="0" eb="5">
      <t>ホジョジョウゲンガク</t>
    </rPh>
    <phoneticPr fontId="2"/>
  </si>
  <si>
    <t>補助金額</t>
    <rPh sb="0" eb="4">
      <t>ホジョキンガク</t>
    </rPh>
    <phoneticPr fontId="2"/>
  </si>
  <si>
    <t>車両本体価格（税抜）</t>
    <rPh sb="0" eb="2">
      <t>シャリョウ</t>
    </rPh>
    <rPh sb="2" eb="4">
      <t>ホンタイ</t>
    </rPh>
    <rPh sb="4" eb="6">
      <t>カカク</t>
    </rPh>
    <rPh sb="7" eb="9">
      <t>ゼイヌ</t>
    </rPh>
    <phoneticPr fontId="2"/>
  </si>
  <si>
    <t>本体価格</t>
    <rPh sb="0" eb="2">
      <t>ホンタイ</t>
    </rPh>
    <rPh sb="2" eb="4">
      <t>カカク</t>
    </rPh>
    <phoneticPr fontId="2"/>
  </si>
  <si>
    <t>事業費（税抜）</t>
    <rPh sb="0" eb="3">
      <t>ジギョウヒ</t>
    </rPh>
    <rPh sb="4" eb="6">
      <t>ゼイヌ</t>
    </rPh>
    <phoneticPr fontId="2"/>
  </si>
  <si>
    <t>工事費</t>
    <rPh sb="0" eb="3">
      <t>コウジヒ</t>
    </rPh>
    <phoneticPr fontId="2"/>
  </si>
  <si>
    <t>１基目</t>
    <rPh sb="1" eb="2">
      <t>キ</t>
    </rPh>
    <rPh sb="2" eb="3">
      <t>メ</t>
    </rPh>
    <phoneticPr fontId="2"/>
  </si>
  <si>
    <t>２基目</t>
    <rPh sb="1" eb="2">
      <t>キ</t>
    </rPh>
    <rPh sb="2" eb="3">
      <t>メ</t>
    </rPh>
    <phoneticPr fontId="2"/>
  </si>
  <si>
    <t>３基目</t>
    <rPh sb="1" eb="2">
      <t>キ</t>
    </rPh>
    <rPh sb="2" eb="3">
      <t>メ</t>
    </rPh>
    <phoneticPr fontId="2"/>
  </si>
  <si>
    <t>４基目</t>
    <rPh sb="1" eb="2">
      <t>キ</t>
    </rPh>
    <rPh sb="2" eb="3">
      <t>メ</t>
    </rPh>
    <phoneticPr fontId="2"/>
  </si>
  <si>
    <t>５基目</t>
    <rPh sb="1" eb="2">
      <t>キ</t>
    </rPh>
    <rPh sb="2" eb="3">
      <t>メ</t>
    </rPh>
    <phoneticPr fontId="2"/>
  </si>
  <si>
    <t>６基目</t>
    <rPh sb="1" eb="2">
      <t>キ</t>
    </rPh>
    <rPh sb="2" eb="3">
      <t>メ</t>
    </rPh>
    <phoneticPr fontId="2"/>
  </si>
  <si>
    <t>７基目</t>
    <rPh sb="1" eb="2">
      <t>キ</t>
    </rPh>
    <rPh sb="2" eb="3">
      <t>メ</t>
    </rPh>
    <phoneticPr fontId="2"/>
  </si>
  <si>
    <t>８基目</t>
    <rPh sb="1" eb="2">
      <t>キ</t>
    </rPh>
    <rPh sb="2" eb="3">
      <t>メ</t>
    </rPh>
    <phoneticPr fontId="2"/>
  </si>
  <si>
    <t>９基目</t>
    <rPh sb="1" eb="2">
      <t>キ</t>
    </rPh>
    <rPh sb="2" eb="3">
      <t>メ</t>
    </rPh>
    <phoneticPr fontId="2"/>
  </si>
  <si>
    <t>10基目</t>
    <rPh sb="2" eb="3">
      <t>キ</t>
    </rPh>
    <rPh sb="3" eb="4">
      <t>メ</t>
    </rPh>
    <phoneticPr fontId="2"/>
  </si>
  <si>
    <t>事業１</t>
    <rPh sb="0" eb="2">
      <t>ジギョウ</t>
    </rPh>
    <phoneticPr fontId="2"/>
  </si>
  <si>
    <t>事業２</t>
    <rPh sb="0" eb="2">
      <t>ジギョウ</t>
    </rPh>
    <phoneticPr fontId="2"/>
  </si>
  <si>
    <t>事業３</t>
    <rPh sb="0" eb="2">
      <t>ジギョウ</t>
    </rPh>
    <phoneticPr fontId="2"/>
  </si>
  <si>
    <t>事業４</t>
    <rPh sb="0" eb="2">
      <t>ジギョウ</t>
    </rPh>
    <phoneticPr fontId="2"/>
  </si>
  <si>
    <t>事業５</t>
    <rPh sb="0" eb="2">
      <t>ジギョウ</t>
    </rPh>
    <phoneticPr fontId="2"/>
  </si>
  <si>
    <t>補助金額</t>
    <rPh sb="0" eb="2">
      <t>ホジョ</t>
    </rPh>
    <rPh sb="2" eb="4">
      <t>キンガク</t>
    </rPh>
    <phoneticPr fontId="2"/>
  </si>
  <si>
    <t>事業費
（税抜）</t>
    <rPh sb="0" eb="3">
      <t>ジギョウヒ</t>
    </rPh>
    <rPh sb="5" eb="7">
      <t>ゼイヌ</t>
    </rPh>
    <phoneticPr fontId="2"/>
  </si>
  <si>
    <t>１人目</t>
    <rPh sb="1" eb="3">
      <t>ニンメ</t>
    </rPh>
    <phoneticPr fontId="2"/>
  </si>
  <si>
    <t>２人目</t>
    <rPh sb="1" eb="3">
      <t>ニンメ</t>
    </rPh>
    <phoneticPr fontId="2"/>
  </si>
  <si>
    <t>３人目</t>
    <rPh sb="1" eb="3">
      <t>ニンメ</t>
    </rPh>
    <phoneticPr fontId="2"/>
  </si>
  <si>
    <t>４人目</t>
    <rPh sb="1" eb="3">
      <t>ニンメ</t>
    </rPh>
    <phoneticPr fontId="2"/>
  </si>
  <si>
    <t>５人目</t>
    <rPh sb="1" eb="3">
      <t>ニンメ</t>
    </rPh>
    <phoneticPr fontId="2"/>
  </si>
  <si>
    <t>他補助</t>
    <rPh sb="0" eb="3">
      <t>ホカホジョ</t>
    </rPh>
    <phoneticPr fontId="2"/>
  </si>
  <si>
    <t>小計</t>
    <rPh sb="0" eb="2">
      <t>ショウケイ</t>
    </rPh>
    <phoneticPr fontId="2"/>
  </si>
  <si>
    <t>資格取得支援</t>
    <rPh sb="0" eb="6">
      <t>シカクシュトクシエン</t>
    </rPh>
    <phoneticPr fontId="2"/>
  </si>
  <si>
    <t>事業６</t>
    <rPh sb="0" eb="2">
      <t>ジギョウ</t>
    </rPh>
    <phoneticPr fontId="2"/>
  </si>
  <si>
    <t>事業７</t>
    <rPh sb="0" eb="2">
      <t>ジギョウ</t>
    </rPh>
    <phoneticPr fontId="2"/>
  </si>
  <si>
    <t>６人目</t>
    <rPh sb="1" eb="3">
      <t>ニンメ</t>
    </rPh>
    <phoneticPr fontId="2"/>
  </si>
  <si>
    <t>７人目</t>
    <rPh sb="1" eb="3">
      <t>ニンメ</t>
    </rPh>
    <phoneticPr fontId="2"/>
  </si>
  <si>
    <r>
      <t>資格取得支援</t>
    </r>
    <r>
      <rPr>
        <sz val="12"/>
        <color rgb="FFFF0000"/>
        <rFont val="ＭＳ Ｐゴシック"/>
        <family val="3"/>
        <charset val="128"/>
      </rPr>
      <t>以外</t>
    </r>
    <rPh sb="0" eb="6">
      <t>シカクシュトクシエン</t>
    </rPh>
    <rPh sb="6" eb="8">
      <t>イガイ</t>
    </rPh>
    <phoneticPr fontId="2"/>
  </si>
  <si>
    <t>(事業費-他補助)
×補助率</t>
    <rPh sb="1" eb="4">
      <t>ジギョウヒ</t>
    </rPh>
    <rPh sb="5" eb="8">
      <t>ホカホジョ</t>
    </rPh>
    <rPh sb="11" eb="14">
      <t>ホジョリツ</t>
    </rPh>
    <phoneticPr fontId="2"/>
  </si>
  <si>
    <t>車両本体価格
×補助率</t>
    <rPh sb="0" eb="6">
      <t>シャリョウホンタイカカク</t>
    </rPh>
    <rPh sb="8" eb="11">
      <t>ホジョリツ</t>
    </rPh>
    <phoneticPr fontId="2"/>
  </si>
  <si>
    <t>事業費
×補助率</t>
    <rPh sb="0" eb="3">
      <t>ジギョウヒ</t>
    </rPh>
    <rPh sb="5" eb="8">
      <t>ホジョリツ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</si>
</sst>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rgb="FF0070C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2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11"/>
      <color rgb="FF0070C0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7" fillId="0" borderId="1" xfId="1" applyFont="1" applyBorder="1" applyAlignment="1">
      <alignment vertical="center"/>
    </xf>
    <xf numFmtId="38" fontId="7" fillId="0" borderId="68" xfId="1" applyFont="1" applyBorder="1" applyAlignment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38" fontId="3" fillId="2" borderId="55" xfId="1" applyFont="1" applyFill="1" applyBorder="1" applyAlignment="1" applyProtection="1">
      <alignment vertical="center"/>
      <protection locked="0"/>
    </xf>
    <xf numFmtId="38" fontId="7" fillId="0" borderId="55" xfId="1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69" xfId="0" applyFont="1" applyBorder="1">
      <alignment vertical="center"/>
    </xf>
    <xf numFmtId="38" fontId="7" fillId="0" borderId="51" xfId="0" applyNumberFormat="1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38" fontId="10" fillId="0" borderId="12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9" fillId="2" borderId="1" xfId="1" applyFont="1" applyFill="1" applyBorder="1" applyAlignment="1" applyProtection="1">
      <alignment vertical="center"/>
      <protection locked="0"/>
    </xf>
    <xf numFmtId="38" fontId="7" fillId="0" borderId="61" xfId="1" applyFont="1" applyFill="1" applyBorder="1" applyAlignment="1">
      <alignment vertical="center"/>
    </xf>
    <xf numFmtId="38" fontId="9" fillId="2" borderId="55" xfId="1" applyFont="1" applyFill="1" applyBorder="1" applyAlignment="1" applyProtection="1">
      <alignment vertical="center"/>
      <protection locked="0"/>
    </xf>
    <xf numFmtId="38" fontId="7" fillId="0" borderId="11" xfId="1" applyFont="1" applyBorder="1" applyAlignment="1">
      <alignment vertical="center"/>
    </xf>
    <xf numFmtId="38" fontId="7" fillId="0" borderId="59" xfId="1" applyFont="1" applyBorder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38" fontId="9" fillId="2" borderId="10" xfId="1" applyFont="1" applyFill="1" applyBorder="1" applyAlignment="1" applyProtection="1">
      <alignment vertical="center"/>
      <protection locked="0"/>
    </xf>
    <xf numFmtId="38" fontId="7" fillId="0" borderId="2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9" fillId="2" borderId="61" xfId="1" applyFont="1" applyFill="1" applyBorder="1" applyAlignment="1" applyProtection="1">
      <alignment vertical="center"/>
      <protection locked="0"/>
    </xf>
    <xf numFmtId="38" fontId="7" fillId="0" borderId="62" xfId="1" applyFont="1" applyBorder="1" applyAlignment="1">
      <alignment vertical="center"/>
    </xf>
    <xf numFmtId="38" fontId="7" fillId="0" borderId="63" xfId="1" applyFont="1" applyBorder="1" applyAlignment="1">
      <alignment vertical="center"/>
    </xf>
    <xf numFmtId="38" fontId="7" fillId="0" borderId="64" xfId="1" applyFont="1" applyBorder="1" applyAlignment="1">
      <alignment vertical="center"/>
    </xf>
    <xf numFmtId="38" fontId="7" fillId="0" borderId="65" xfId="1" applyFont="1" applyBorder="1" applyAlignment="1">
      <alignment vertical="center"/>
    </xf>
    <xf numFmtId="38" fontId="11" fillId="0" borderId="51" xfId="1" applyFont="1" applyBorder="1" applyAlignment="1">
      <alignment vertical="center"/>
    </xf>
    <xf numFmtId="38" fontId="11" fillId="0" borderId="53" xfId="1" applyFont="1" applyBorder="1" applyAlignment="1">
      <alignment vertical="center"/>
    </xf>
    <xf numFmtId="38" fontId="11" fillId="0" borderId="40" xfId="1" applyFont="1" applyBorder="1" applyAlignment="1">
      <alignment vertical="center"/>
    </xf>
    <xf numFmtId="38" fontId="11" fillId="0" borderId="60" xfId="1" applyFont="1" applyBorder="1" applyAlignment="1">
      <alignment vertical="center"/>
    </xf>
    <xf numFmtId="38" fontId="9" fillId="2" borderId="29" xfId="1" applyFont="1" applyFill="1" applyBorder="1" applyAlignment="1" applyProtection="1">
      <alignment vertical="center"/>
      <protection locked="0"/>
    </xf>
    <xf numFmtId="38" fontId="9" fillId="2" borderId="30" xfId="1" applyFont="1" applyFill="1" applyBorder="1" applyAlignment="1" applyProtection="1">
      <alignment vertical="center"/>
      <protection locked="0"/>
    </xf>
    <xf numFmtId="38" fontId="9" fillId="2" borderId="31" xfId="1" applyFont="1" applyFill="1" applyBorder="1" applyAlignment="1" applyProtection="1">
      <alignment vertical="center"/>
      <protection locked="0"/>
    </xf>
    <xf numFmtId="38" fontId="9" fillId="2" borderId="3" xfId="1" applyFont="1" applyFill="1" applyBorder="1" applyAlignment="1" applyProtection="1">
      <alignment vertical="center"/>
      <protection locked="0"/>
    </xf>
    <xf numFmtId="38" fontId="9" fillId="2" borderId="4" xfId="1" applyFont="1" applyFill="1" applyBorder="1" applyAlignment="1" applyProtection="1">
      <alignment vertical="center"/>
      <protection locked="0"/>
    </xf>
    <xf numFmtId="38" fontId="9" fillId="2" borderId="5" xfId="1" applyFont="1" applyFill="1" applyBorder="1" applyAlignment="1" applyProtection="1">
      <alignment vertical="center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38" fontId="10" fillId="0" borderId="20" xfId="1" applyFont="1" applyBorder="1" applyAlignment="1">
      <alignment vertical="center"/>
    </xf>
    <xf numFmtId="38" fontId="10" fillId="0" borderId="21" xfId="1" applyFont="1" applyBorder="1" applyAlignment="1">
      <alignment vertical="center"/>
    </xf>
    <xf numFmtId="38" fontId="10" fillId="0" borderId="22" xfId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7" fillId="0" borderId="26" xfId="1" applyFont="1" applyBorder="1" applyAlignment="1">
      <alignment vertical="center"/>
    </xf>
    <xf numFmtId="38" fontId="7" fillId="0" borderId="46" xfId="1" applyFont="1" applyBorder="1" applyAlignment="1">
      <alignment vertical="center"/>
    </xf>
    <xf numFmtId="38" fontId="7" fillId="0" borderId="47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0" fontId="3" fillId="0" borderId="27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54" xfId="0" applyFont="1" applyBorder="1" applyAlignment="1">
      <alignment horizontal="center" vertical="center" textRotation="255"/>
    </xf>
    <xf numFmtId="0" fontId="8" fillId="0" borderId="55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8" fontId="7" fillId="0" borderId="32" xfId="1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38" fontId="11" fillId="0" borderId="38" xfId="1" applyFont="1" applyBorder="1" applyAlignment="1">
      <alignment vertical="center"/>
    </xf>
    <xf numFmtId="38" fontId="11" fillId="0" borderId="52" xfId="1" applyFont="1" applyBorder="1" applyAlignment="1">
      <alignment vertical="center"/>
    </xf>
    <xf numFmtId="38" fontId="7" fillId="0" borderId="34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9" xfId="1" applyFont="1" applyBorder="1" applyAlignment="1">
      <alignment vertical="center"/>
    </xf>
    <xf numFmtId="38" fontId="11" fillId="0" borderId="17" xfId="1" applyFont="1" applyBorder="1" applyAlignment="1">
      <alignment vertical="center"/>
    </xf>
    <xf numFmtId="38" fontId="11" fillId="0" borderId="18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0" fillId="0" borderId="3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7" fillId="0" borderId="9" xfId="1" applyFont="1" applyBorder="1" applyAlignment="1">
      <alignment vertical="center"/>
    </xf>
    <xf numFmtId="38" fontId="7" fillId="0" borderId="49" xfId="1" applyFont="1" applyBorder="1" applyAlignment="1">
      <alignment vertical="center"/>
    </xf>
    <xf numFmtId="38" fontId="11" fillId="0" borderId="11" xfId="1" applyFont="1" applyBorder="1" applyAlignment="1">
      <alignment vertical="center"/>
    </xf>
    <xf numFmtId="38" fontId="11" fillId="0" borderId="59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1" fillId="0" borderId="19" xfId="1" applyFont="1" applyBorder="1" applyAlignment="1">
      <alignment vertical="center"/>
    </xf>
    <xf numFmtId="38" fontId="7" fillId="0" borderId="56" xfId="0" applyNumberFormat="1" applyFont="1" applyBorder="1" applyAlignment="1">
      <alignment vertical="center"/>
    </xf>
    <xf numFmtId="38" fontId="7" fillId="0" borderId="57" xfId="0" applyNumberFormat="1" applyFont="1" applyBorder="1" applyAlignment="1">
      <alignment vertical="center"/>
    </xf>
    <xf numFmtId="38" fontId="7" fillId="0" borderId="58" xfId="0" applyNumberFormat="1" applyFont="1" applyBorder="1" applyAlignment="1">
      <alignment vertical="center"/>
    </xf>
    <xf numFmtId="38" fontId="11" fillId="0" borderId="56" xfId="1" applyFont="1" applyBorder="1" applyAlignment="1">
      <alignment vertical="center"/>
    </xf>
    <xf numFmtId="38" fontId="11" fillId="0" borderId="57" xfId="1" applyFont="1" applyBorder="1" applyAlignment="1">
      <alignment vertical="center"/>
    </xf>
    <xf numFmtId="38" fontId="11" fillId="0" borderId="58" xfId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7" fillId="0" borderId="17" xfId="0" applyNumberFormat="1" applyFont="1" applyBorder="1" applyAlignment="1">
      <alignment vertical="center"/>
    </xf>
    <xf numFmtId="38" fontId="7" fillId="0" borderId="18" xfId="0" applyNumberFormat="1" applyFont="1" applyBorder="1" applyAlignment="1">
      <alignment vertical="center"/>
    </xf>
    <xf numFmtId="38" fontId="7" fillId="0" borderId="19" xfId="0" applyNumberFormat="1" applyFont="1" applyBorder="1" applyAlignment="1">
      <alignment vertical="center"/>
    </xf>
    <xf numFmtId="38" fontId="0" fillId="0" borderId="28" xfId="0" applyNumberFormat="1" applyFill="1" applyBorder="1">
      <alignment vertical="center"/>
    </xf>
    <xf numFmtId="0" fontId="0" fillId="0" borderId="28" xfId="0" applyFill="1" applyBorder="1">
      <alignment vertical="center"/>
    </xf>
    <xf numFmtId="0" fontId="3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38" fontId="14" fillId="0" borderId="55" xfId="0" applyNumberFormat="1" applyFont="1" applyBorder="1">
      <alignment vertical="center"/>
    </xf>
    <xf numFmtId="0" fontId="14" fillId="0" borderId="55" xfId="0" applyFont="1" applyBorder="1">
      <alignment vertical="center"/>
    </xf>
    <xf numFmtId="0" fontId="14" fillId="0" borderId="56" xfId="0" applyFont="1" applyBorder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38" fontId="17" fillId="0" borderId="70" xfId="1" applyFont="1" applyFill="1" applyBorder="1" applyAlignment="1">
      <alignment vertical="center"/>
    </xf>
    <xf numFmtId="38" fontId="17" fillId="0" borderId="71" xfId="1" applyFont="1" applyFill="1" applyBorder="1" applyAlignment="1">
      <alignment vertical="center"/>
    </xf>
    <xf numFmtId="38" fontId="17" fillId="0" borderId="72" xfId="1" applyFont="1" applyFill="1" applyBorder="1" applyAlignment="1">
      <alignment vertical="center"/>
    </xf>
    <xf numFmtId="38" fontId="17" fillId="0" borderId="63" xfId="1" applyFont="1" applyFill="1" applyBorder="1" applyAlignment="1">
      <alignment vertical="center"/>
    </xf>
    <xf numFmtId="38" fontId="17" fillId="0" borderId="64" xfId="1" applyFont="1" applyFill="1" applyBorder="1" applyAlignment="1">
      <alignment vertical="center"/>
    </xf>
    <xf numFmtId="38" fontId="17" fillId="0" borderId="65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8CA85-1FDE-4EA8-8263-DF30DFEFE798}">
  <dimension ref="A1:AI75"/>
  <sheetViews>
    <sheetView tabSelected="1" zoomScaleNormal="100" workbookViewId="0">
      <selection activeCell="E7" sqref="E7:H7"/>
    </sheetView>
  </sheetViews>
  <sheetFormatPr defaultColWidth="2.54296875" defaultRowHeight="13"/>
  <cols>
    <col min="8" max="8" width="1.54296875" customWidth="1"/>
    <col min="13" max="13" width="1.54296875" customWidth="1"/>
    <col min="19" max="19" width="1.54296875" customWidth="1"/>
    <col min="23" max="23" width="4.453125" customWidth="1"/>
    <col min="28" max="28" width="4.453125" customWidth="1"/>
    <col min="30" max="30" width="4.453125" customWidth="1"/>
  </cols>
  <sheetData>
    <row r="1" spans="1:35" s="2" customFormat="1" ht="19">
      <c r="A1" s="6" t="s">
        <v>0</v>
      </c>
    </row>
    <row r="2" spans="1:35" s="2" customFormat="1" ht="19">
      <c r="A2" s="6" t="s">
        <v>1</v>
      </c>
    </row>
    <row r="4" spans="1:35" s="3" customFormat="1" ht="23.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s="2" customFormat="1" ht="19.5" thickBot="1">
      <c r="A5" s="6" t="s">
        <v>4</v>
      </c>
    </row>
    <row r="6" spans="1:35" s="1" customFormat="1" ht="28" customHeight="1">
      <c r="B6" s="8"/>
      <c r="C6" s="9"/>
      <c r="D6" s="9"/>
      <c r="E6" s="10" t="s">
        <v>19</v>
      </c>
      <c r="F6" s="10"/>
      <c r="G6" s="10"/>
      <c r="H6" s="10"/>
      <c r="I6" s="11" t="s">
        <v>23</v>
      </c>
      <c r="J6" s="12"/>
      <c r="K6" s="12"/>
      <c r="L6" s="12"/>
      <c r="M6" s="12"/>
      <c r="N6" s="10" t="s">
        <v>21</v>
      </c>
      <c r="O6" s="10"/>
      <c r="P6" s="10"/>
      <c r="Q6" s="10"/>
      <c r="R6" s="10"/>
      <c r="S6" s="11" t="s">
        <v>58</v>
      </c>
      <c r="T6" s="12"/>
      <c r="U6" s="12"/>
      <c r="V6" s="12"/>
      <c r="W6" s="12"/>
      <c r="X6" s="10" t="s">
        <v>22</v>
      </c>
      <c r="Y6" s="10"/>
      <c r="Z6" s="10"/>
      <c r="AA6" s="10"/>
      <c r="AB6" s="13"/>
      <c r="AC6" s="4"/>
      <c r="AD6" s="4"/>
      <c r="AE6" s="4"/>
      <c r="AF6" s="4"/>
    </row>
    <row r="7" spans="1:35" s="1" customFormat="1" ht="14">
      <c r="B7" s="14" t="s">
        <v>9</v>
      </c>
      <c r="C7" s="15"/>
      <c r="D7" s="15"/>
      <c r="E7" s="16"/>
      <c r="F7" s="16"/>
      <c r="G7" s="16"/>
      <c r="H7" s="16"/>
      <c r="I7" s="17"/>
      <c r="J7" s="17"/>
      <c r="K7" s="17"/>
      <c r="L7" s="17"/>
      <c r="M7" s="17"/>
      <c r="N7" s="18" t="str">
        <f>IF(E7="大型",20000000,IF(E7="中小型",12000000,""))</f>
        <v/>
      </c>
      <c r="O7" s="18"/>
      <c r="P7" s="18"/>
      <c r="Q7" s="18"/>
      <c r="R7" s="18"/>
      <c r="S7" s="18" t="str">
        <f>IF(I7=0,"",ROUNDDOWN(I7*1/3,-3))</f>
        <v/>
      </c>
      <c r="T7" s="18"/>
      <c r="U7" s="18"/>
      <c r="V7" s="18"/>
      <c r="W7" s="18"/>
      <c r="X7" s="18" t="str">
        <f>IF(OR(E7=0,I7=0),"",MIN(N7,S7))</f>
        <v/>
      </c>
      <c r="Y7" s="18"/>
      <c r="Z7" s="18"/>
      <c r="AA7" s="18"/>
      <c r="AB7" s="19"/>
      <c r="AC7" s="5"/>
      <c r="AD7" s="5"/>
      <c r="AE7" s="5"/>
      <c r="AF7" s="5"/>
    </row>
    <row r="8" spans="1:35" s="1" customFormat="1" ht="14">
      <c r="B8" s="14" t="s">
        <v>10</v>
      </c>
      <c r="C8" s="15"/>
      <c r="D8" s="15"/>
      <c r="E8" s="16"/>
      <c r="F8" s="16"/>
      <c r="G8" s="16"/>
      <c r="H8" s="16"/>
      <c r="I8" s="17"/>
      <c r="J8" s="17"/>
      <c r="K8" s="17"/>
      <c r="L8" s="17"/>
      <c r="M8" s="17"/>
      <c r="N8" s="18" t="str">
        <f t="shared" ref="N8:N16" si="0">IF(E8="大型",20000000,IF(E8="中小型",12000000,""))</f>
        <v/>
      </c>
      <c r="O8" s="18"/>
      <c r="P8" s="18"/>
      <c r="Q8" s="18"/>
      <c r="R8" s="18"/>
      <c r="S8" s="18" t="str">
        <f t="shared" ref="S8:S16" si="1">IF(I8=0,"",ROUNDDOWN(I8*1/3,-3))</f>
        <v/>
      </c>
      <c r="T8" s="18"/>
      <c r="U8" s="18"/>
      <c r="V8" s="18"/>
      <c r="W8" s="18"/>
      <c r="X8" s="18" t="str">
        <f t="shared" ref="X8:X16" si="2">IF(OR(E8=0,I8=0),"",MIN(N8,S8))</f>
        <v/>
      </c>
      <c r="Y8" s="18"/>
      <c r="Z8" s="18"/>
      <c r="AA8" s="18"/>
      <c r="AB8" s="19"/>
      <c r="AC8" s="5"/>
      <c r="AD8" s="5"/>
      <c r="AE8" s="5"/>
      <c r="AF8" s="5"/>
    </row>
    <row r="9" spans="1:35" s="1" customFormat="1" ht="14">
      <c r="B9" s="14" t="s">
        <v>11</v>
      </c>
      <c r="C9" s="15"/>
      <c r="D9" s="15"/>
      <c r="E9" s="16"/>
      <c r="F9" s="16"/>
      <c r="G9" s="16"/>
      <c r="H9" s="16"/>
      <c r="I9" s="17"/>
      <c r="J9" s="17"/>
      <c r="K9" s="17"/>
      <c r="L9" s="17"/>
      <c r="M9" s="17"/>
      <c r="N9" s="18" t="str">
        <f t="shared" si="0"/>
        <v/>
      </c>
      <c r="O9" s="18"/>
      <c r="P9" s="18"/>
      <c r="Q9" s="18"/>
      <c r="R9" s="18"/>
      <c r="S9" s="18" t="str">
        <f t="shared" si="1"/>
        <v/>
      </c>
      <c r="T9" s="18"/>
      <c r="U9" s="18"/>
      <c r="V9" s="18"/>
      <c r="W9" s="18"/>
      <c r="X9" s="18" t="str">
        <f t="shared" si="2"/>
        <v/>
      </c>
      <c r="Y9" s="18"/>
      <c r="Z9" s="18"/>
      <c r="AA9" s="18"/>
      <c r="AB9" s="19"/>
      <c r="AC9" s="5"/>
      <c r="AD9" s="5"/>
      <c r="AE9" s="5"/>
      <c r="AF9" s="5"/>
    </row>
    <row r="10" spans="1:35" s="1" customFormat="1" ht="14">
      <c r="B10" s="14" t="s">
        <v>12</v>
      </c>
      <c r="C10" s="15"/>
      <c r="D10" s="15"/>
      <c r="E10" s="16"/>
      <c r="F10" s="16"/>
      <c r="G10" s="16"/>
      <c r="H10" s="16"/>
      <c r="I10" s="17"/>
      <c r="J10" s="17"/>
      <c r="K10" s="17"/>
      <c r="L10" s="17"/>
      <c r="M10" s="17"/>
      <c r="N10" s="18" t="str">
        <f t="shared" si="0"/>
        <v/>
      </c>
      <c r="O10" s="18"/>
      <c r="P10" s="18"/>
      <c r="Q10" s="18"/>
      <c r="R10" s="18"/>
      <c r="S10" s="18" t="str">
        <f t="shared" si="1"/>
        <v/>
      </c>
      <c r="T10" s="18"/>
      <c r="U10" s="18"/>
      <c r="V10" s="18"/>
      <c r="W10" s="18"/>
      <c r="X10" s="18" t="str">
        <f t="shared" si="2"/>
        <v/>
      </c>
      <c r="Y10" s="18"/>
      <c r="Z10" s="18"/>
      <c r="AA10" s="18"/>
      <c r="AB10" s="19"/>
      <c r="AC10" s="5"/>
      <c r="AD10" s="5"/>
      <c r="AE10" s="5"/>
      <c r="AF10" s="5"/>
    </row>
    <row r="11" spans="1:35" s="1" customFormat="1" ht="14">
      <c r="B11" s="14" t="s">
        <v>13</v>
      </c>
      <c r="C11" s="15"/>
      <c r="D11" s="15"/>
      <c r="E11" s="16"/>
      <c r="F11" s="16"/>
      <c r="G11" s="16"/>
      <c r="H11" s="16"/>
      <c r="I11" s="17"/>
      <c r="J11" s="17"/>
      <c r="K11" s="17"/>
      <c r="L11" s="17"/>
      <c r="M11" s="17"/>
      <c r="N11" s="18" t="str">
        <f t="shared" si="0"/>
        <v/>
      </c>
      <c r="O11" s="18"/>
      <c r="P11" s="18"/>
      <c r="Q11" s="18"/>
      <c r="R11" s="18"/>
      <c r="S11" s="18" t="str">
        <f t="shared" si="1"/>
        <v/>
      </c>
      <c r="T11" s="18"/>
      <c r="U11" s="18"/>
      <c r="V11" s="18"/>
      <c r="W11" s="18"/>
      <c r="X11" s="18" t="str">
        <f t="shared" si="2"/>
        <v/>
      </c>
      <c r="Y11" s="18"/>
      <c r="Z11" s="18"/>
      <c r="AA11" s="18"/>
      <c r="AB11" s="19"/>
      <c r="AC11" s="5"/>
      <c r="AD11" s="5"/>
      <c r="AE11" s="5"/>
      <c r="AF11" s="5"/>
    </row>
    <row r="12" spans="1:35" s="1" customFormat="1" ht="14">
      <c r="B12" s="14" t="s">
        <v>14</v>
      </c>
      <c r="C12" s="15"/>
      <c r="D12" s="15"/>
      <c r="E12" s="16"/>
      <c r="F12" s="16"/>
      <c r="G12" s="16"/>
      <c r="H12" s="16"/>
      <c r="I12" s="17"/>
      <c r="J12" s="17"/>
      <c r="K12" s="17"/>
      <c r="L12" s="17"/>
      <c r="M12" s="17"/>
      <c r="N12" s="18" t="str">
        <f t="shared" si="0"/>
        <v/>
      </c>
      <c r="O12" s="18"/>
      <c r="P12" s="18"/>
      <c r="Q12" s="18"/>
      <c r="R12" s="18"/>
      <c r="S12" s="18" t="str">
        <f t="shared" si="1"/>
        <v/>
      </c>
      <c r="T12" s="18"/>
      <c r="U12" s="18"/>
      <c r="V12" s="18"/>
      <c r="W12" s="18"/>
      <c r="X12" s="18" t="str">
        <f t="shared" si="2"/>
        <v/>
      </c>
      <c r="Y12" s="18"/>
      <c r="Z12" s="18"/>
      <c r="AA12" s="18"/>
      <c r="AB12" s="19"/>
      <c r="AC12" s="5"/>
      <c r="AD12" s="5"/>
      <c r="AE12" s="5"/>
      <c r="AF12" s="5"/>
    </row>
    <row r="13" spans="1:35" s="1" customFormat="1" ht="14">
      <c r="B13" s="14" t="s">
        <v>15</v>
      </c>
      <c r="C13" s="15"/>
      <c r="D13" s="15"/>
      <c r="E13" s="16"/>
      <c r="F13" s="16"/>
      <c r="G13" s="16"/>
      <c r="H13" s="16"/>
      <c r="I13" s="17"/>
      <c r="J13" s="17"/>
      <c r="K13" s="17"/>
      <c r="L13" s="17"/>
      <c r="M13" s="17"/>
      <c r="N13" s="18" t="str">
        <f t="shared" si="0"/>
        <v/>
      </c>
      <c r="O13" s="18"/>
      <c r="P13" s="18"/>
      <c r="Q13" s="18"/>
      <c r="R13" s="18"/>
      <c r="S13" s="18" t="str">
        <f t="shared" si="1"/>
        <v/>
      </c>
      <c r="T13" s="18"/>
      <c r="U13" s="18"/>
      <c r="V13" s="18"/>
      <c r="W13" s="18"/>
      <c r="X13" s="18" t="str">
        <f t="shared" si="2"/>
        <v/>
      </c>
      <c r="Y13" s="18"/>
      <c r="Z13" s="18"/>
      <c r="AA13" s="18"/>
      <c r="AB13" s="19"/>
      <c r="AC13" s="5"/>
      <c r="AD13" s="5"/>
      <c r="AE13" s="5"/>
      <c r="AF13" s="5"/>
    </row>
    <row r="14" spans="1:35" s="1" customFormat="1" ht="14">
      <c r="B14" s="14" t="s">
        <v>16</v>
      </c>
      <c r="C14" s="15"/>
      <c r="D14" s="15"/>
      <c r="E14" s="16"/>
      <c r="F14" s="16"/>
      <c r="G14" s="16"/>
      <c r="H14" s="16"/>
      <c r="I14" s="17"/>
      <c r="J14" s="17"/>
      <c r="K14" s="17"/>
      <c r="L14" s="17"/>
      <c r="M14" s="17"/>
      <c r="N14" s="18" t="str">
        <f t="shared" si="0"/>
        <v/>
      </c>
      <c r="O14" s="18"/>
      <c r="P14" s="18"/>
      <c r="Q14" s="18"/>
      <c r="R14" s="18"/>
      <c r="S14" s="18" t="str">
        <f t="shared" si="1"/>
        <v/>
      </c>
      <c r="T14" s="18"/>
      <c r="U14" s="18"/>
      <c r="V14" s="18"/>
      <c r="W14" s="18"/>
      <c r="X14" s="18" t="str">
        <f t="shared" si="2"/>
        <v/>
      </c>
      <c r="Y14" s="18"/>
      <c r="Z14" s="18"/>
      <c r="AA14" s="18"/>
      <c r="AB14" s="19"/>
      <c r="AC14" s="5"/>
      <c r="AD14" s="5"/>
      <c r="AE14" s="5"/>
      <c r="AF14" s="5"/>
    </row>
    <row r="15" spans="1:35" s="1" customFormat="1" ht="14">
      <c r="B15" s="14" t="s">
        <v>17</v>
      </c>
      <c r="C15" s="15"/>
      <c r="D15" s="15"/>
      <c r="E15" s="16"/>
      <c r="F15" s="16"/>
      <c r="G15" s="16"/>
      <c r="H15" s="16"/>
      <c r="I15" s="17"/>
      <c r="J15" s="17"/>
      <c r="K15" s="17"/>
      <c r="L15" s="17"/>
      <c r="M15" s="17"/>
      <c r="N15" s="18" t="str">
        <f t="shared" si="0"/>
        <v/>
      </c>
      <c r="O15" s="18"/>
      <c r="P15" s="18"/>
      <c r="Q15" s="18"/>
      <c r="R15" s="18"/>
      <c r="S15" s="18" t="str">
        <f t="shared" si="1"/>
        <v/>
      </c>
      <c r="T15" s="18"/>
      <c r="U15" s="18"/>
      <c r="V15" s="18"/>
      <c r="W15" s="18"/>
      <c r="X15" s="18" t="str">
        <f t="shared" si="2"/>
        <v/>
      </c>
      <c r="Y15" s="18"/>
      <c r="Z15" s="18"/>
      <c r="AA15" s="18"/>
      <c r="AB15" s="19"/>
      <c r="AC15" s="5"/>
      <c r="AD15" s="5"/>
      <c r="AE15" s="5"/>
      <c r="AF15" s="5"/>
    </row>
    <row r="16" spans="1:35" s="1" customFormat="1" ht="14.5" thickBot="1">
      <c r="B16" s="20" t="s">
        <v>20</v>
      </c>
      <c r="C16" s="21"/>
      <c r="D16" s="21"/>
      <c r="E16" s="22"/>
      <c r="F16" s="22"/>
      <c r="G16" s="22"/>
      <c r="H16" s="22"/>
      <c r="I16" s="23"/>
      <c r="J16" s="23"/>
      <c r="K16" s="23"/>
      <c r="L16" s="23"/>
      <c r="M16" s="23"/>
      <c r="N16" s="24" t="str">
        <f t="shared" si="0"/>
        <v/>
      </c>
      <c r="O16" s="24"/>
      <c r="P16" s="24"/>
      <c r="Q16" s="24"/>
      <c r="R16" s="24"/>
      <c r="S16" s="24" t="str">
        <f t="shared" si="1"/>
        <v/>
      </c>
      <c r="T16" s="24"/>
      <c r="U16" s="24"/>
      <c r="V16" s="24"/>
      <c r="W16" s="24"/>
      <c r="X16" s="18" t="str">
        <f t="shared" si="2"/>
        <v/>
      </c>
      <c r="Y16" s="18"/>
      <c r="Z16" s="18"/>
      <c r="AA16" s="18"/>
      <c r="AB16" s="19"/>
      <c r="AC16" s="5"/>
      <c r="AD16" s="5"/>
      <c r="AE16" s="5"/>
      <c r="AF16" s="5"/>
    </row>
    <row r="17" spans="1:34" s="1" customFormat="1" ht="15" thickTop="1" thickBot="1">
      <c r="B17" s="42" t="s">
        <v>18</v>
      </c>
      <c r="C17" s="43"/>
      <c r="D17" s="43"/>
      <c r="E17" s="44"/>
      <c r="F17" s="44"/>
      <c r="G17" s="44"/>
      <c r="H17" s="44"/>
      <c r="I17" s="45">
        <f>SUM(I7:M16)</f>
        <v>0</v>
      </c>
      <c r="J17" s="46"/>
      <c r="K17" s="46"/>
      <c r="L17" s="46"/>
      <c r="M17" s="46"/>
      <c r="N17" s="47"/>
      <c r="O17" s="47"/>
      <c r="P17" s="47"/>
      <c r="Q17" s="47"/>
      <c r="R17" s="47"/>
      <c r="S17" s="45">
        <f>SUM(S7:W16)</f>
        <v>0</v>
      </c>
      <c r="T17" s="46"/>
      <c r="U17" s="46"/>
      <c r="V17" s="46"/>
      <c r="W17" s="48"/>
      <c r="X17" s="49">
        <f>SUM(X7:AB16)</f>
        <v>0</v>
      </c>
      <c r="Y17" s="50"/>
      <c r="Z17" s="50"/>
      <c r="AA17" s="50"/>
      <c r="AB17" s="51"/>
      <c r="AC17" s="4"/>
      <c r="AD17" s="4"/>
      <c r="AE17" s="4"/>
      <c r="AF17" s="4"/>
    </row>
    <row r="19" spans="1:34" s="2" customFormat="1" ht="19.5" thickBot="1">
      <c r="A19" s="6" t="s">
        <v>5</v>
      </c>
    </row>
    <row r="20" spans="1:34" ht="14" customHeight="1">
      <c r="B20" s="25"/>
      <c r="C20" s="26"/>
      <c r="D20" s="27"/>
      <c r="E20" s="30" t="s">
        <v>25</v>
      </c>
      <c r="F20" s="31"/>
      <c r="G20" s="31"/>
      <c r="H20" s="3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3"/>
      <c r="T20" s="10" t="s">
        <v>21</v>
      </c>
      <c r="U20" s="10"/>
      <c r="V20" s="10"/>
      <c r="W20" s="10"/>
      <c r="X20" s="10"/>
      <c r="Y20" s="11" t="s">
        <v>59</v>
      </c>
      <c r="Z20" s="11"/>
      <c r="AA20" s="11"/>
      <c r="AB20" s="11"/>
      <c r="AC20" s="11"/>
      <c r="AD20" s="10" t="s">
        <v>22</v>
      </c>
      <c r="AE20" s="10"/>
      <c r="AF20" s="10"/>
      <c r="AG20" s="10"/>
      <c r="AH20" s="13"/>
    </row>
    <row r="21" spans="1:34" ht="14" customHeight="1">
      <c r="B21" s="28"/>
      <c r="C21" s="29"/>
      <c r="D21" s="29"/>
      <c r="E21" s="37"/>
      <c r="F21" s="38"/>
      <c r="G21" s="38"/>
      <c r="H21" s="38"/>
      <c r="I21" s="39"/>
      <c r="J21" s="40" t="s">
        <v>24</v>
      </c>
      <c r="K21" s="41"/>
      <c r="L21" s="41"/>
      <c r="M21" s="41"/>
      <c r="N21" s="41"/>
      <c r="O21" s="41" t="s">
        <v>26</v>
      </c>
      <c r="P21" s="41"/>
      <c r="Q21" s="41"/>
      <c r="R21" s="41"/>
      <c r="S21" s="41"/>
      <c r="T21" s="34"/>
      <c r="U21" s="34"/>
      <c r="V21" s="34"/>
      <c r="W21" s="34"/>
      <c r="X21" s="34"/>
      <c r="Y21" s="35"/>
      <c r="Z21" s="35"/>
      <c r="AA21" s="35"/>
      <c r="AB21" s="35"/>
      <c r="AC21" s="35"/>
      <c r="AD21" s="34"/>
      <c r="AE21" s="34"/>
      <c r="AF21" s="34"/>
      <c r="AG21" s="34"/>
      <c r="AH21" s="36"/>
    </row>
    <row r="22" spans="1:34" ht="14">
      <c r="B22" s="14" t="s">
        <v>27</v>
      </c>
      <c r="C22" s="15"/>
      <c r="D22" s="15"/>
      <c r="E22" s="52" t="str">
        <f>IF(J22+O22=0,"",J22+O22)</f>
        <v/>
      </c>
      <c r="F22" s="52"/>
      <c r="G22" s="52"/>
      <c r="H22" s="52"/>
      <c r="I22" s="52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18" t="str">
        <f>IF(J22+O22=0,"",1000000)</f>
        <v/>
      </c>
      <c r="U22" s="18"/>
      <c r="V22" s="18"/>
      <c r="W22" s="18"/>
      <c r="X22" s="18"/>
      <c r="Y22" s="18" t="str">
        <f>IF(J22+O22=0,"",ROUNDDOWN(E22*1/3,-3))</f>
        <v/>
      </c>
      <c r="Z22" s="18"/>
      <c r="AA22" s="18"/>
      <c r="AB22" s="18"/>
      <c r="AC22" s="18"/>
      <c r="AD22" s="18" t="str">
        <f>IF(J22+O22=0,"",MIN(T22,Y22))</f>
        <v/>
      </c>
      <c r="AE22" s="18"/>
      <c r="AF22" s="18"/>
      <c r="AG22" s="18"/>
      <c r="AH22" s="19"/>
    </row>
    <row r="23" spans="1:34" ht="14">
      <c r="B23" s="14" t="s">
        <v>28</v>
      </c>
      <c r="C23" s="15"/>
      <c r="D23" s="15"/>
      <c r="E23" s="52" t="str">
        <f t="shared" ref="E23:E31" si="3">IF(J23+O23=0,"",J23+O23)</f>
        <v/>
      </c>
      <c r="F23" s="52"/>
      <c r="G23" s="52"/>
      <c r="H23" s="52"/>
      <c r="I23" s="52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18" t="str">
        <f t="shared" ref="T23:T31" si="4">IF(J23+O23=0,"",1000000)</f>
        <v/>
      </c>
      <c r="U23" s="18"/>
      <c r="V23" s="18"/>
      <c r="W23" s="18"/>
      <c r="X23" s="18"/>
      <c r="Y23" s="18" t="str">
        <f t="shared" ref="Y23:Y31" si="5">IF(J23+O23=0,"",ROUNDDOWN(E23*1/3,-3))</f>
        <v/>
      </c>
      <c r="Z23" s="18"/>
      <c r="AA23" s="18"/>
      <c r="AB23" s="18"/>
      <c r="AC23" s="18"/>
      <c r="AD23" s="18" t="str">
        <f t="shared" ref="AD23:AD31" si="6">IF(J23+O23=0,"",MIN(T23,Y23))</f>
        <v/>
      </c>
      <c r="AE23" s="18"/>
      <c r="AF23" s="18"/>
      <c r="AG23" s="18"/>
      <c r="AH23" s="19"/>
    </row>
    <row r="24" spans="1:34" ht="14">
      <c r="B24" s="14" t="s">
        <v>29</v>
      </c>
      <c r="C24" s="15"/>
      <c r="D24" s="15"/>
      <c r="E24" s="52" t="str">
        <f t="shared" si="3"/>
        <v/>
      </c>
      <c r="F24" s="52"/>
      <c r="G24" s="52"/>
      <c r="H24" s="52"/>
      <c r="I24" s="52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18" t="str">
        <f t="shared" si="4"/>
        <v/>
      </c>
      <c r="U24" s="18"/>
      <c r="V24" s="18"/>
      <c r="W24" s="18"/>
      <c r="X24" s="18"/>
      <c r="Y24" s="18" t="str">
        <f t="shared" si="5"/>
        <v/>
      </c>
      <c r="Z24" s="18"/>
      <c r="AA24" s="18"/>
      <c r="AB24" s="18"/>
      <c r="AC24" s="18"/>
      <c r="AD24" s="18" t="str">
        <f t="shared" si="6"/>
        <v/>
      </c>
      <c r="AE24" s="18"/>
      <c r="AF24" s="18"/>
      <c r="AG24" s="18"/>
      <c r="AH24" s="19"/>
    </row>
    <row r="25" spans="1:34" ht="14">
      <c r="B25" s="14" t="s">
        <v>30</v>
      </c>
      <c r="C25" s="15"/>
      <c r="D25" s="15"/>
      <c r="E25" s="52" t="str">
        <f t="shared" si="3"/>
        <v/>
      </c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8" t="str">
        <f t="shared" si="4"/>
        <v/>
      </c>
      <c r="U25" s="18"/>
      <c r="V25" s="18"/>
      <c r="W25" s="18"/>
      <c r="X25" s="18"/>
      <c r="Y25" s="18" t="str">
        <f t="shared" si="5"/>
        <v/>
      </c>
      <c r="Z25" s="18"/>
      <c r="AA25" s="18"/>
      <c r="AB25" s="18"/>
      <c r="AC25" s="18"/>
      <c r="AD25" s="18" t="str">
        <f t="shared" si="6"/>
        <v/>
      </c>
      <c r="AE25" s="18"/>
      <c r="AF25" s="18"/>
      <c r="AG25" s="18"/>
      <c r="AH25" s="19"/>
    </row>
    <row r="26" spans="1:34" ht="14">
      <c r="B26" s="14" t="s">
        <v>31</v>
      </c>
      <c r="C26" s="15"/>
      <c r="D26" s="15"/>
      <c r="E26" s="52" t="str">
        <f t="shared" si="3"/>
        <v/>
      </c>
      <c r="F26" s="52"/>
      <c r="G26" s="52"/>
      <c r="H26" s="52"/>
      <c r="I26" s="52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18" t="str">
        <f t="shared" si="4"/>
        <v/>
      </c>
      <c r="U26" s="18"/>
      <c r="V26" s="18"/>
      <c r="W26" s="18"/>
      <c r="X26" s="18"/>
      <c r="Y26" s="18" t="str">
        <f t="shared" si="5"/>
        <v/>
      </c>
      <c r="Z26" s="18"/>
      <c r="AA26" s="18"/>
      <c r="AB26" s="18"/>
      <c r="AC26" s="18"/>
      <c r="AD26" s="18" t="str">
        <f t="shared" si="6"/>
        <v/>
      </c>
      <c r="AE26" s="18"/>
      <c r="AF26" s="18"/>
      <c r="AG26" s="18"/>
      <c r="AH26" s="19"/>
    </row>
    <row r="27" spans="1:34" ht="14">
      <c r="B27" s="14" t="s">
        <v>32</v>
      </c>
      <c r="C27" s="15"/>
      <c r="D27" s="15"/>
      <c r="E27" s="52" t="str">
        <f t="shared" si="3"/>
        <v/>
      </c>
      <c r="F27" s="52"/>
      <c r="G27" s="52"/>
      <c r="H27" s="52"/>
      <c r="I27" s="52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18" t="str">
        <f t="shared" si="4"/>
        <v/>
      </c>
      <c r="U27" s="18"/>
      <c r="V27" s="18"/>
      <c r="W27" s="18"/>
      <c r="X27" s="18"/>
      <c r="Y27" s="18" t="str">
        <f t="shared" si="5"/>
        <v/>
      </c>
      <c r="Z27" s="18"/>
      <c r="AA27" s="18"/>
      <c r="AB27" s="18"/>
      <c r="AC27" s="18"/>
      <c r="AD27" s="18" t="str">
        <f t="shared" si="6"/>
        <v/>
      </c>
      <c r="AE27" s="18"/>
      <c r="AF27" s="18"/>
      <c r="AG27" s="18"/>
      <c r="AH27" s="19"/>
    </row>
    <row r="28" spans="1:34" ht="14">
      <c r="B28" s="14" t="s">
        <v>33</v>
      </c>
      <c r="C28" s="15"/>
      <c r="D28" s="15"/>
      <c r="E28" s="52" t="str">
        <f t="shared" si="3"/>
        <v/>
      </c>
      <c r="F28" s="52"/>
      <c r="G28" s="52"/>
      <c r="H28" s="52"/>
      <c r="I28" s="52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18" t="str">
        <f t="shared" si="4"/>
        <v/>
      </c>
      <c r="U28" s="18"/>
      <c r="V28" s="18"/>
      <c r="W28" s="18"/>
      <c r="X28" s="18"/>
      <c r="Y28" s="18" t="str">
        <f t="shared" si="5"/>
        <v/>
      </c>
      <c r="Z28" s="18"/>
      <c r="AA28" s="18"/>
      <c r="AB28" s="18"/>
      <c r="AC28" s="18"/>
      <c r="AD28" s="18" t="str">
        <f t="shared" si="6"/>
        <v/>
      </c>
      <c r="AE28" s="18"/>
      <c r="AF28" s="18"/>
      <c r="AG28" s="18"/>
      <c r="AH28" s="19"/>
    </row>
    <row r="29" spans="1:34" ht="14">
      <c r="B29" s="14" t="s">
        <v>34</v>
      </c>
      <c r="C29" s="15"/>
      <c r="D29" s="15"/>
      <c r="E29" s="52" t="str">
        <f t="shared" si="3"/>
        <v/>
      </c>
      <c r="F29" s="52"/>
      <c r="G29" s="52"/>
      <c r="H29" s="52"/>
      <c r="I29" s="52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18" t="str">
        <f t="shared" si="4"/>
        <v/>
      </c>
      <c r="U29" s="18"/>
      <c r="V29" s="18"/>
      <c r="W29" s="18"/>
      <c r="X29" s="18"/>
      <c r="Y29" s="18" t="str">
        <f t="shared" si="5"/>
        <v/>
      </c>
      <c r="Z29" s="18"/>
      <c r="AA29" s="18"/>
      <c r="AB29" s="18"/>
      <c r="AC29" s="18"/>
      <c r="AD29" s="18" t="str">
        <f t="shared" si="6"/>
        <v/>
      </c>
      <c r="AE29" s="18"/>
      <c r="AF29" s="18"/>
      <c r="AG29" s="18"/>
      <c r="AH29" s="19"/>
    </row>
    <row r="30" spans="1:34" ht="14">
      <c r="B30" s="14" t="s">
        <v>35</v>
      </c>
      <c r="C30" s="15"/>
      <c r="D30" s="15"/>
      <c r="E30" s="52" t="str">
        <f t="shared" si="3"/>
        <v/>
      </c>
      <c r="F30" s="52"/>
      <c r="G30" s="52"/>
      <c r="H30" s="52"/>
      <c r="I30" s="52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18" t="str">
        <f t="shared" si="4"/>
        <v/>
      </c>
      <c r="U30" s="18"/>
      <c r="V30" s="18"/>
      <c r="W30" s="18"/>
      <c r="X30" s="18"/>
      <c r="Y30" s="18" t="str">
        <f t="shared" si="5"/>
        <v/>
      </c>
      <c r="Z30" s="18"/>
      <c r="AA30" s="18"/>
      <c r="AB30" s="18"/>
      <c r="AC30" s="18"/>
      <c r="AD30" s="18" t="str">
        <f t="shared" si="6"/>
        <v/>
      </c>
      <c r="AE30" s="18"/>
      <c r="AF30" s="18"/>
      <c r="AG30" s="18"/>
      <c r="AH30" s="19"/>
    </row>
    <row r="31" spans="1:34" ht="14.5" thickBot="1">
      <c r="B31" s="20" t="s">
        <v>36</v>
      </c>
      <c r="C31" s="21"/>
      <c r="D31" s="21"/>
      <c r="E31" s="54" t="str">
        <f t="shared" si="3"/>
        <v/>
      </c>
      <c r="F31" s="54"/>
      <c r="G31" s="54"/>
      <c r="H31" s="54"/>
      <c r="I31" s="5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24" t="str">
        <f t="shared" si="4"/>
        <v/>
      </c>
      <c r="U31" s="24"/>
      <c r="V31" s="24"/>
      <c r="W31" s="24"/>
      <c r="X31" s="24"/>
      <c r="Y31" s="24" t="str">
        <f t="shared" si="5"/>
        <v/>
      </c>
      <c r="Z31" s="24"/>
      <c r="AA31" s="24"/>
      <c r="AB31" s="24"/>
      <c r="AC31" s="24"/>
      <c r="AD31" s="56" t="str">
        <f t="shared" si="6"/>
        <v/>
      </c>
      <c r="AE31" s="56"/>
      <c r="AF31" s="56"/>
      <c r="AG31" s="56"/>
      <c r="AH31" s="57"/>
    </row>
    <row r="32" spans="1:34" ht="15" thickTop="1" thickBot="1">
      <c r="B32" s="42" t="s">
        <v>18</v>
      </c>
      <c r="C32" s="43"/>
      <c r="D32" s="43"/>
      <c r="E32" s="45">
        <f>SUM(E22:I31)</f>
        <v>0</v>
      </c>
      <c r="F32" s="46"/>
      <c r="G32" s="46"/>
      <c r="H32" s="46"/>
      <c r="I32" s="46"/>
      <c r="J32" s="45">
        <f>SUM(J22:N31)</f>
        <v>0</v>
      </c>
      <c r="K32" s="46"/>
      <c r="L32" s="46"/>
      <c r="M32" s="46"/>
      <c r="N32" s="46"/>
      <c r="O32" s="45">
        <f>SUM(O22:S31)</f>
        <v>0</v>
      </c>
      <c r="P32" s="46"/>
      <c r="Q32" s="46"/>
      <c r="R32" s="46"/>
      <c r="S32" s="46"/>
      <c r="T32" s="47"/>
      <c r="U32" s="47"/>
      <c r="V32" s="47"/>
      <c r="W32" s="47"/>
      <c r="X32" s="47"/>
      <c r="Y32" s="45">
        <f>SUM(Y22:AC31)</f>
        <v>0</v>
      </c>
      <c r="Z32" s="46"/>
      <c r="AA32" s="46"/>
      <c r="AB32" s="46"/>
      <c r="AC32" s="48"/>
      <c r="AD32" s="49">
        <f>SUM(AD22:AH31)</f>
        <v>0</v>
      </c>
      <c r="AE32" s="50"/>
      <c r="AF32" s="50"/>
      <c r="AG32" s="50"/>
      <c r="AH32" s="51"/>
    </row>
    <row r="35" spans="1:35" s="3" customFormat="1" ht="23.5">
      <c r="A35" s="7" t="s">
        <v>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s="2" customFormat="1" ht="19.5" thickBot="1">
      <c r="A36" s="6" t="s">
        <v>6</v>
      </c>
    </row>
    <row r="37" spans="1:35" ht="28" customHeight="1">
      <c r="B37" s="8"/>
      <c r="C37" s="9"/>
      <c r="D37" s="9"/>
      <c r="E37" s="11" t="s">
        <v>43</v>
      </c>
      <c r="F37" s="11"/>
      <c r="G37" s="11"/>
      <c r="H37" s="11"/>
      <c r="I37" s="11"/>
      <c r="J37" s="10" t="s">
        <v>49</v>
      </c>
      <c r="K37" s="10"/>
      <c r="L37" s="10"/>
      <c r="M37" s="10"/>
      <c r="N37" s="10"/>
      <c r="O37" s="10" t="s">
        <v>21</v>
      </c>
      <c r="P37" s="10"/>
      <c r="Q37" s="10"/>
      <c r="R37" s="10"/>
      <c r="S37" s="10"/>
      <c r="T37" s="58" t="s">
        <v>57</v>
      </c>
      <c r="U37" s="59"/>
      <c r="V37" s="59"/>
      <c r="W37" s="59"/>
      <c r="X37" s="60"/>
      <c r="Y37" s="88" t="s">
        <v>42</v>
      </c>
      <c r="Z37" s="89"/>
      <c r="AA37" s="89"/>
      <c r="AB37" s="89"/>
      <c r="AC37" s="90"/>
    </row>
    <row r="38" spans="1:35" ht="14">
      <c r="B38" s="14" t="s">
        <v>37</v>
      </c>
      <c r="C38" s="15"/>
      <c r="D38" s="15"/>
      <c r="E38" s="61"/>
      <c r="F38" s="61"/>
      <c r="G38" s="61"/>
      <c r="H38" s="61"/>
      <c r="I38" s="61"/>
      <c r="J38" s="53"/>
      <c r="K38" s="53"/>
      <c r="L38" s="53"/>
      <c r="M38" s="53"/>
      <c r="N38" s="53"/>
      <c r="O38" s="62"/>
      <c r="P38" s="62"/>
      <c r="Q38" s="62"/>
      <c r="R38" s="62"/>
      <c r="S38" s="62"/>
      <c r="T38" s="63"/>
      <c r="U38" s="64"/>
      <c r="V38" s="64"/>
      <c r="W38" s="64"/>
      <c r="X38" s="65"/>
      <c r="Y38" s="63"/>
      <c r="Z38" s="64"/>
      <c r="AA38" s="64"/>
      <c r="AB38" s="64"/>
      <c r="AC38" s="91"/>
    </row>
    <row r="39" spans="1:35" ht="14">
      <c r="B39" s="14" t="s">
        <v>38</v>
      </c>
      <c r="C39" s="15"/>
      <c r="D39" s="15"/>
      <c r="E39" s="61"/>
      <c r="F39" s="61"/>
      <c r="G39" s="61"/>
      <c r="H39" s="61"/>
      <c r="I39" s="61"/>
      <c r="J39" s="53"/>
      <c r="K39" s="53"/>
      <c r="L39" s="53"/>
      <c r="M39" s="53"/>
      <c r="N39" s="53"/>
      <c r="O39" s="62"/>
      <c r="P39" s="62"/>
      <c r="Q39" s="62"/>
      <c r="R39" s="62"/>
      <c r="S39" s="62"/>
      <c r="T39" s="63"/>
      <c r="U39" s="64"/>
      <c r="V39" s="64"/>
      <c r="W39" s="64"/>
      <c r="X39" s="65"/>
      <c r="Y39" s="63"/>
      <c r="Z39" s="64"/>
      <c r="AA39" s="64"/>
      <c r="AB39" s="64"/>
      <c r="AC39" s="91"/>
    </row>
    <row r="40" spans="1:35" ht="14">
      <c r="B40" s="14" t="s">
        <v>39</v>
      </c>
      <c r="C40" s="15"/>
      <c r="D40" s="15"/>
      <c r="E40" s="61"/>
      <c r="F40" s="61"/>
      <c r="G40" s="61"/>
      <c r="H40" s="61"/>
      <c r="I40" s="61"/>
      <c r="J40" s="53"/>
      <c r="K40" s="53"/>
      <c r="L40" s="53"/>
      <c r="M40" s="53"/>
      <c r="N40" s="53"/>
      <c r="O40" s="62"/>
      <c r="P40" s="62"/>
      <c r="Q40" s="62"/>
      <c r="R40" s="62"/>
      <c r="S40" s="62"/>
      <c r="T40" s="63"/>
      <c r="U40" s="64"/>
      <c r="V40" s="64"/>
      <c r="W40" s="64"/>
      <c r="X40" s="65"/>
      <c r="Y40" s="63"/>
      <c r="Z40" s="64"/>
      <c r="AA40" s="64"/>
      <c r="AB40" s="64"/>
      <c r="AC40" s="91"/>
    </row>
    <row r="41" spans="1:35" ht="14">
      <c r="B41" s="14" t="s">
        <v>40</v>
      </c>
      <c r="C41" s="15"/>
      <c r="D41" s="15"/>
      <c r="E41" s="61"/>
      <c r="F41" s="61"/>
      <c r="G41" s="61"/>
      <c r="H41" s="61"/>
      <c r="I41" s="61"/>
      <c r="J41" s="53"/>
      <c r="K41" s="53"/>
      <c r="L41" s="53"/>
      <c r="M41" s="53"/>
      <c r="N41" s="53"/>
      <c r="O41" s="62"/>
      <c r="P41" s="62"/>
      <c r="Q41" s="62"/>
      <c r="R41" s="62"/>
      <c r="S41" s="62"/>
      <c r="T41" s="63"/>
      <c r="U41" s="64"/>
      <c r="V41" s="64"/>
      <c r="W41" s="64"/>
      <c r="X41" s="65"/>
      <c r="Y41" s="63"/>
      <c r="Z41" s="64"/>
      <c r="AA41" s="64"/>
      <c r="AB41" s="64"/>
      <c r="AC41" s="91"/>
    </row>
    <row r="42" spans="1:35" ht="14.5" thickBot="1">
      <c r="B42" s="20" t="s">
        <v>41</v>
      </c>
      <c r="C42" s="21"/>
      <c r="D42" s="21"/>
      <c r="E42" s="66"/>
      <c r="F42" s="66"/>
      <c r="G42" s="66"/>
      <c r="H42" s="66"/>
      <c r="I42" s="66"/>
      <c r="J42" s="55"/>
      <c r="K42" s="55"/>
      <c r="L42" s="55"/>
      <c r="M42" s="55"/>
      <c r="N42" s="55"/>
      <c r="O42" s="67"/>
      <c r="P42" s="67"/>
      <c r="Q42" s="67"/>
      <c r="R42" s="67"/>
      <c r="S42" s="67"/>
      <c r="T42" s="68"/>
      <c r="U42" s="69"/>
      <c r="V42" s="69"/>
      <c r="W42" s="69"/>
      <c r="X42" s="70"/>
      <c r="Y42" s="92"/>
      <c r="Z42" s="93"/>
      <c r="AA42" s="93"/>
      <c r="AB42" s="93"/>
      <c r="AC42" s="94"/>
    </row>
    <row r="43" spans="1:35" ht="15" thickTop="1" thickBot="1">
      <c r="B43" s="42" t="s">
        <v>18</v>
      </c>
      <c r="C43" s="43"/>
      <c r="D43" s="43"/>
      <c r="E43" s="45">
        <f>SUM(E38:I42)</f>
        <v>0</v>
      </c>
      <c r="F43" s="46"/>
      <c r="G43" s="46"/>
      <c r="H43" s="46"/>
      <c r="I43" s="46"/>
      <c r="J43" s="71">
        <f>SUM(J38:N42)</f>
        <v>0</v>
      </c>
      <c r="K43" s="71"/>
      <c r="L43" s="71"/>
      <c r="M43" s="71"/>
      <c r="N43" s="71"/>
      <c r="O43" s="71">
        <v>6000000</v>
      </c>
      <c r="P43" s="71"/>
      <c r="Q43" s="71"/>
      <c r="R43" s="71"/>
      <c r="S43" s="71"/>
      <c r="T43" s="72">
        <f>ROUNDDOWN((E43-J43)*2/3,-3)</f>
        <v>0</v>
      </c>
      <c r="U43" s="73"/>
      <c r="V43" s="73"/>
      <c r="W43" s="73"/>
      <c r="X43" s="74"/>
      <c r="Y43" s="85">
        <f>MIN(O43,T43)</f>
        <v>0</v>
      </c>
      <c r="Z43" s="86"/>
      <c r="AA43" s="86"/>
      <c r="AB43" s="86"/>
      <c r="AC43" s="87"/>
    </row>
    <row r="44" spans="1:35">
      <c r="Y44" s="84" t="str">
        <f>IF(Y43&lt;500000,"！下限額未満！","OK")</f>
        <v>！下限額未満！</v>
      </c>
      <c r="Z44" s="84"/>
      <c r="AA44" s="84"/>
      <c r="AB44" s="84"/>
      <c r="AC44" s="84"/>
    </row>
    <row r="46" spans="1:35" s="2" customFormat="1" ht="19.5" thickBot="1">
      <c r="A46" s="6" t="s">
        <v>7</v>
      </c>
    </row>
    <row r="47" spans="1:35" ht="28" customHeight="1">
      <c r="B47" s="8"/>
      <c r="C47" s="9"/>
      <c r="D47" s="9"/>
      <c r="E47" s="11" t="s">
        <v>43</v>
      </c>
      <c r="F47" s="11"/>
      <c r="G47" s="11"/>
      <c r="H47" s="11"/>
      <c r="I47" s="11"/>
      <c r="J47" s="10" t="s">
        <v>49</v>
      </c>
      <c r="K47" s="10"/>
      <c r="L47" s="10"/>
      <c r="M47" s="10"/>
      <c r="N47" s="10"/>
      <c r="O47" s="10" t="s">
        <v>21</v>
      </c>
      <c r="P47" s="10"/>
      <c r="Q47" s="10"/>
      <c r="R47" s="10"/>
      <c r="S47" s="10"/>
      <c r="T47" s="58" t="s">
        <v>57</v>
      </c>
      <c r="U47" s="59"/>
      <c r="V47" s="59"/>
      <c r="W47" s="59"/>
      <c r="X47" s="60"/>
      <c r="Y47" s="88" t="s">
        <v>42</v>
      </c>
      <c r="Z47" s="89"/>
      <c r="AA47" s="89"/>
      <c r="AB47" s="89"/>
      <c r="AC47" s="90"/>
    </row>
    <row r="48" spans="1:35" ht="14">
      <c r="B48" s="14" t="s">
        <v>37</v>
      </c>
      <c r="C48" s="15"/>
      <c r="D48" s="15"/>
      <c r="E48" s="61"/>
      <c r="F48" s="61"/>
      <c r="G48" s="61"/>
      <c r="H48" s="61"/>
      <c r="I48" s="61"/>
      <c r="J48" s="53"/>
      <c r="K48" s="53"/>
      <c r="L48" s="53"/>
      <c r="M48" s="53"/>
      <c r="N48" s="53"/>
      <c r="O48" s="62"/>
      <c r="P48" s="62"/>
      <c r="Q48" s="62"/>
      <c r="R48" s="62"/>
      <c r="S48" s="62"/>
      <c r="T48" s="63"/>
      <c r="U48" s="64"/>
      <c r="V48" s="64"/>
      <c r="W48" s="64"/>
      <c r="X48" s="65"/>
      <c r="Y48" s="63"/>
      <c r="Z48" s="64"/>
      <c r="AA48" s="64"/>
      <c r="AB48" s="64"/>
      <c r="AC48" s="91"/>
    </row>
    <row r="49" spans="1:31" ht="14">
      <c r="B49" s="14" t="s">
        <v>38</v>
      </c>
      <c r="C49" s="15"/>
      <c r="D49" s="15"/>
      <c r="E49" s="61"/>
      <c r="F49" s="61"/>
      <c r="G49" s="61"/>
      <c r="H49" s="61"/>
      <c r="I49" s="61"/>
      <c r="J49" s="53"/>
      <c r="K49" s="53"/>
      <c r="L49" s="53"/>
      <c r="M49" s="53"/>
      <c r="N49" s="53"/>
      <c r="O49" s="62"/>
      <c r="P49" s="62"/>
      <c r="Q49" s="62"/>
      <c r="R49" s="62"/>
      <c r="S49" s="62"/>
      <c r="T49" s="63"/>
      <c r="U49" s="64"/>
      <c r="V49" s="64"/>
      <c r="W49" s="64"/>
      <c r="X49" s="65"/>
      <c r="Y49" s="63"/>
      <c r="Z49" s="64"/>
      <c r="AA49" s="64"/>
      <c r="AB49" s="64"/>
      <c r="AC49" s="91"/>
    </row>
    <row r="50" spans="1:31" ht="14">
      <c r="B50" s="14" t="s">
        <v>39</v>
      </c>
      <c r="C50" s="15"/>
      <c r="D50" s="15"/>
      <c r="E50" s="61"/>
      <c r="F50" s="61"/>
      <c r="G50" s="61"/>
      <c r="H50" s="61"/>
      <c r="I50" s="61"/>
      <c r="J50" s="53"/>
      <c r="K50" s="53"/>
      <c r="L50" s="53"/>
      <c r="M50" s="53"/>
      <c r="N50" s="53"/>
      <c r="O50" s="62"/>
      <c r="P50" s="62"/>
      <c r="Q50" s="62"/>
      <c r="R50" s="62"/>
      <c r="S50" s="62"/>
      <c r="T50" s="63"/>
      <c r="U50" s="64"/>
      <c r="V50" s="64"/>
      <c r="W50" s="64"/>
      <c r="X50" s="65"/>
      <c r="Y50" s="63"/>
      <c r="Z50" s="64"/>
      <c r="AA50" s="64"/>
      <c r="AB50" s="64"/>
      <c r="AC50" s="91"/>
    </row>
    <row r="51" spans="1:31" ht="14">
      <c r="B51" s="14" t="s">
        <v>40</v>
      </c>
      <c r="C51" s="15"/>
      <c r="D51" s="15"/>
      <c r="E51" s="61"/>
      <c r="F51" s="61"/>
      <c r="G51" s="61"/>
      <c r="H51" s="61"/>
      <c r="I51" s="61"/>
      <c r="J51" s="53"/>
      <c r="K51" s="53"/>
      <c r="L51" s="53"/>
      <c r="M51" s="53"/>
      <c r="N51" s="53"/>
      <c r="O51" s="62"/>
      <c r="P51" s="62"/>
      <c r="Q51" s="62"/>
      <c r="R51" s="62"/>
      <c r="S51" s="62"/>
      <c r="T51" s="63"/>
      <c r="U51" s="64"/>
      <c r="V51" s="64"/>
      <c r="W51" s="64"/>
      <c r="X51" s="65"/>
      <c r="Y51" s="63"/>
      <c r="Z51" s="64"/>
      <c r="AA51" s="64"/>
      <c r="AB51" s="64"/>
      <c r="AC51" s="91"/>
    </row>
    <row r="52" spans="1:31" ht="14.5" thickBot="1">
      <c r="B52" s="20" t="s">
        <v>41</v>
      </c>
      <c r="C52" s="21"/>
      <c r="D52" s="21"/>
      <c r="E52" s="66"/>
      <c r="F52" s="66"/>
      <c r="G52" s="66"/>
      <c r="H52" s="66"/>
      <c r="I52" s="66"/>
      <c r="J52" s="55"/>
      <c r="K52" s="55"/>
      <c r="L52" s="55"/>
      <c r="M52" s="55"/>
      <c r="N52" s="55"/>
      <c r="O52" s="67"/>
      <c r="P52" s="67"/>
      <c r="Q52" s="67"/>
      <c r="R52" s="67"/>
      <c r="S52" s="67"/>
      <c r="T52" s="68"/>
      <c r="U52" s="69"/>
      <c r="V52" s="69"/>
      <c r="W52" s="69"/>
      <c r="X52" s="70"/>
      <c r="Y52" s="92"/>
      <c r="Z52" s="93"/>
      <c r="AA52" s="93"/>
      <c r="AB52" s="93"/>
      <c r="AC52" s="94"/>
    </row>
    <row r="53" spans="1:31" ht="15" thickTop="1" thickBot="1">
      <c r="B53" s="42" t="s">
        <v>18</v>
      </c>
      <c r="C53" s="43"/>
      <c r="D53" s="43"/>
      <c r="E53" s="45">
        <f>SUM(E48:I52)</f>
        <v>0</v>
      </c>
      <c r="F53" s="46"/>
      <c r="G53" s="46"/>
      <c r="H53" s="46"/>
      <c r="I53" s="46"/>
      <c r="J53" s="71">
        <f>SUM(J48:N52)</f>
        <v>0</v>
      </c>
      <c r="K53" s="71"/>
      <c r="L53" s="71"/>
      <c r="M53" s="71"/>
      <c r="N53" s="71"/>
      <c r="O53" s="71">
        <v>6000000</v>
      </c>
      <c r="P53" s="71"/>
      <c r="Q53" s="71"/>
      <c r="R53" s="71"/>
      <c r="S53" s="71"/>
      <c r="T53" s="72">
        <f>ROUNDDOWN((E53-J53)*2/3,-3)</f>
        <v>0</v>
      </c>
      <c r="U53" s="73"/>
      <c r="V53" s="73"/>
      <c r="W53" s="73"/>
      <c r="X53" s="74"/>
      <c r="Y53" s="85">
        <f>MIN(O53,T53)</f>
        <v>0</v>
      </c>
      <c r="Z53" s="86"/>
      <c r="AA53" s="86"/>
      <c r="AB53" s="86"/>
      <c r="AC53" s="87"/>
    </row>
    <row r="54" spans="1:31">
      <c r="Y54" s="84" t="str">
        <f>IF(Y53&lt;500000,"！下限額未満！","OK")</f>
        <v>！下限額未満！</v>
      </c>
      <c r="Z54" s="84"/>
      <c r="AA54" s="84"/>
      <c r="AB54" s="84"/>
      <c r="AC54" s="84"/>
    </row>
    <row r="56" spans="1:31" s="2" customFormat="1" ht="19.5" thickBot="1">
      <c r="A56" s="6" t="s">
        <v>8</v>
      </c>
    </row>
    <row r="57" spans="1:31" ht="28" customHeight="1" thickBot="1">
      <c r="B57" s="143"/>
      <c r="C57" s="144"/>
      <c r="D57" s="144"/>
      <c r="E57" s="144"/>
      <c r="F57" s="145"/>
      <c r="G57" s="81" t="s">
        <v>43</v>
      </c>
      <c r="H57" s="82"/>
      <c r="I57" s="82"/>
      <c r="J57" s="82"/>
      <c r="K57" s="83"/>
      <c r="L57" s="112" t="s">
        <v>49</v>
      </c>
      <c r="M57" s="26"/>
      <c r="N57" s="26"/>
      <c r="O57" s="26"/>
      <c r="P57" s="27"/>
      <c r="Q57" s="112" t="s">
        <v>21</v>
      </c>
      <c r="R57" s="26"/>
      <c r="S57" s="26"/>
      <c r="T57" s="26"/>
      <c r="U57" s="27"/>
      <c r="V57" s="81" t="s">
        <v>57</v>
      </c>
      <c r="W57" s="82"/>
      <c r="X57" s="82"/>
      <c r="Y57" s="82"/>
      <c r="Z57" s="83"/>
      <c r="AA57" s="112" t="s">
        <v>42</v>
      </c>
      <c r="AB57" s="26"/>
      <c r="AC57" s="26"/>
      <c r="AD57" s="26"/>
      <c r="AE57" s="113"/>
    </row>
    <row r="58" spans="1:31" ht="14">
      <c r="B58" s="95" t="s">
        <v>56</v>
      </c>
      <c r="C58" s="96"/>
      <c r="D58" s="103" t="s">
        <v>37</v>
      </c>
      <c r="E58" s="104"/>
      <c r="F58" s="105"/>
      <c r="G58" s="75"/>
      <c r="H58" s="76"/>
      <c r="I58" s="76"/>
      <c r="J58" s="76"/>
      <c r="K58" s="77"/>
      <c r="L58" s="75"/>
      <c r="M58" s="76"/>
      <c r="N58" s="76"/>
      <c r="O58" s="76"/>
      <c r="P58" s="77"/>
      <c r="Q58" s="114"/>
      <c r="R58" s="115"/>
      <c r="S58" s="115"/>
      <c r="T58" s="115"/>
      <c r="U58" s="119"/>
      <c r="V58" s="114"/>
      <c r="W58" s="115"/>
      <c r="X58" s="115"/>
      <c r="Y58" s="115"/>
      <c r="Z58" s="119"/>
      <c r="AA58" s="114"/>
      <c r="AB58" s="115"/>
      <c r="AC58" s="115"/>
      <c r="AD58" s="115"/>
      <c r="AE58" s="116"/>
    </row>
    <row r="59" spans="1:31" ht="14">
      <c r="B59" s="97"/>
      <c r="C59" s="98"/>
      <c r="D59" s="106" t="s">
        <v>38</v>
      </c>
      <c r="E59" s="107"/>
      <c r="F59" s="108"/>
      <c r="G59" s="78"/>
      <c r="H59" s="79"/>
      <c r="I59" s="79"/>
      <c r="J59" s="79"/>
      <c r="K59" s="80"/>
      <c r="L59" s="78"/>
      <c r="M59" s="79"/>
      <c r="N59" s="79"/>
      <c r="O59" s="79"/>
      <c r="P59" s="80"/>
      <c r="Q59" s="63"/>
      <c r="R59" s="64"/>
      <c r="S59" s="64"/>
      <c r="T59" s="64"/>
      <c r="U59" s="65"/>
      <c r="V59" s="63"/>
      <c r="W59" s="64"/>
      <c r="X59" s="64"/>
      <c r="Y59" s="64"/>
      <c r="Z59" s="65"/>
      <c r="AA59" s="63"/>
      <c r="AB59" s="64"/>
      <c r="AC59" s="64"/>
      <c r="AD59" s="64"/>
      <c r="AE59" s="91"/>
    </row>
    <row r="60" spans="1:31" ht="14">
      <c r="B60" s="97"/>
      <c r="C60" s="98"/>
      <c r="D60" s="106" t="s">
        <v>39</v>
      </c>
      <c r="E60" s="107"/>
      <c r="F60" s="108"/>
      <c r="G60" s="78"/>
      <c r="H60" s="79"/>
      <c r="I60" s="79"/>
      <c r="J60" s="79"/>
      <c r="K60" s="80"/>
      <c r="L60" s="78"/>
      <c r="M60" s="79"/>
      <c r="N60" s="79"/>
      <c r="O60" s="79"/>
      <c r="P60" s="80"/>
      <c r="Q60" s="63"/>
      <c r="R60" s="64"/>
      <c r="S60" s="64"/>
      <c r="T60" s="64"/>
      <c r="U60" s="65"/>
      <c r="V60" s="63"/>
      <c r="W60" s="64"/>
      <c r="X60" s="64"/>
      <c r="Y60" s="64"/>
      <c r="Z60" s="65"/>
      <c r="AA60" s="63"/>
      <c r="AB60" s="64"/>
      <c r="AC60" s="64"/>
      <c r="AD60" s="64"/>
      <c r="AE60" s="91"/>
    </row>
    <row r="61" spans="1:31" ht="14">
      <c r="B61" s="97"/>
      <c r="C61" s="98"/>
      <c r="D61" s="106" t="s">
        <v>40</v>
      </c>
      <c r="E61" s="107"/>
      <c r="F61" s="108"/>
      <c r="G61" s="78"/>
      <c r="H61" s="79"/>
      <c r="I61" s="79"/>
      <c r="J61" s="79"/>
      <c r="K61" s="80"/>
      <c r="L61" s="78"/>
      <c r="M61" s="79"/>
      <c r="N61" s="79"/>
      <c r="O61" s="79"/>
      <c r="P61" s="80"/>
      <c r="Q61" s="63"/>
      <c r="R61" s="64"/>
      <c r="S61" s="64"/>
      <c r="T61" s="64"/>
      <c r="U61" s="65"/>
      <c r="V61" s="63"/>
      <c r="W61" s="64"/>
      <c r="X61" s="64"/>
      <c r="Y61" s="64"/>
      <c r="Z61" s="65"/>
      <c r="AA61" s="63"/>
      <c r="AB61" s="64"/>
      <c r="AC61" s="64"/>
      <c r="AD61" s="64"/>
      <c r="AE61" s="91"/>
    </row>
    <row r="62" spans="1:31" ht="14">
      <c r="B62" s="97"/>
      <c r="C62" s="98"/>
      <c r="D62" s="106" t="s">
        <v>41</v>
      </c>
      <c r="E62" s="107"/>
      <c r="F62" s="108"/>
      <c r="G62" s="78"/>
      <c r="H62" s="79"/>
      <c r="I62" s="79"/>
      <c r="J62" s="79"/>
      <c r="K62" s="80"/>
      <c r="L62" s="78"/>
      <c r="M62" s="79"/>
      <c r="N62" s="79"/>
      <c r="O62" s="79"/>
      <c r="P62" s="80"/>
      <c r="Q62" s="63"/>
      <c r="R62" s="64"/>
      <c r="S62" s="64"/>
      <c r="T62" s="64"/>
      <c r="U62" s="65"/>
      <c r="V62" s="63"/>
      <c r="W62" s="64"/>
      <c r="X62" s="64"/>
      <c r="Y62" s="64"/>
      <c r="Z62" s="65"/>
      <c r="AA62" s="63"/>
      <c r="AB62" s="64"/>
      <c r="AC62" s="64"/>
      <c r="AD62" s="64"/>
      <c r="AE62" s="91"/>
    </row>
    <row r="63" spans="1:31" ht="14">
      <c r="B63" s="97"/>
      <c r="C63" s="98"/>
      <c r="D63" s="106" t="s">
        <v>52</v>
      </c>
      <c r="E63" s="107"/>
      <c r="F63" s="108"/>
      <c r="G63" s="78"/>
      <c r="H63" s="79"/>
      <c r="I63" s="79"/>
      <c r="J63" s="79"/>
      <c r="K63" s="80"/>
      <c r="L63" s="78"/>
      <c r="M63" s="79"/>
      <c r="N63" s="79"/>
      <c r="O63" s="79"/>
      <c r="P63" s="80"/>
      <c r="Q63" s="63"/>
      <c r="R63" s="64"/>
      <c r="S63" s="64"/>
      <c r="T63" s="64"/>
      <c r="U63" s="65"/>
      <c r="V63" s="63"/>
      <c r="W63" s="64"/>
      <c r="X63" s="64"/>
      <c r="Y63" s="64"/>
      <c r="Z63" s="65"/>
      <c r="AA63" s="63"/>
      <c r="AB63" s="64"/>
      <c r="AC63" s="64"/>
      <c r="AD63" s="64"/>
      <c r="AE63" s="91"/>
    </row>
    <row r="64" spans="1:31" ht="14">
      <c r="B64" s="97"/>
      <c r="C64" s="98"/>
      <c r="D64" s="106" t="s">
        <v>53</v>
      </c>
      <c r="E64" s="107"/>
      <c r="F64" s="108"/>
      <c r="G64" s="78"/>
      <c r="H64" s="79"/>
      <c r="I64" s="79"/>
      <c r="J64" s="79"/>
      <c r="K64" s="80"/>
      <c r="L64" s="78"/>
      <c r="M64" s="79"/>
      <c r="N64" s="79"/>
      <c r="O64" s="79"/>
      <c r="P64" s="80"/>
      <c r="Q64" s="63"/>
      <c r="R64" s="64"/>
      <c r="S64" s="64"/>
      <c r="T64" s="64"/>
      <c r="U64" s="65"/>
      <c r="V64" s="63"/>
      <c r="W64" s="64"/>
      <c r="X64" s="64"/>
      <c r="Y64" s="64"/>
      <c r="Z64" s="65"/>
      <c r="AA64" s="92"/>
      <c r="AB64" s="93"/>
      <c r="AC64" s="93"/>
      <c r="AD64" s="93"/>
      <c r="AE64" s="94"/>
    </row>
    <row r="65" spans="2:31" ht="14.5" thickBot="1">
      <c r="B65" s="99"/>
      <c r="C65" s="100"/>
      <c r="D65" s="109" t="s">
        <v>50</v>
      </c>
      <c r="E65" s="110"/>
      <c r="F65" s="111"/>
      <c r="G65" s="146">
        <f>SUM(G58:K64)</f>
        <v>0</v>
      </c>
      <c r="H65" s="147"/>
      <c r="I65" s="147"/>
      <c r="J65" s="147"/>
      <c r="K65" s="148"/>
      <c r="L65" s="122">
        <f>SUM(L58:P64)</f>
        <v>0</v>
      </c>
      <c r="M65" s="123"/>
      <c r="N65" s="123"/>
      <c r="O65" s="123"/>
      <c r="P65" s="136"/>
      <c r="Q65" s="159">
        <f>Q74-Q73</f>
        <v>6000000</v>
      </c>
      <c r="R65" s="160"/>
      <c r="S65" s="160"/>
      <c r="T65" s="160"/>
      <c r="U65" s="161"/>
      <c r="V65" s="122">
        <f>ROUNDDOWN((G65-L65)*2/3,-3)</f>
        <v>0</v>
      </c>
      <c r="W65" s="123"/>
      <c r="X65" s="123"/>
      <c r="Y65" s="123"/>
      <c r="Z65" s="123"/>
      <c r="AA65" s="117">
        <f>MIN((6000000-AA73),V65)</f>
        <v>0</v>
      </c>
      <c r="AB65" s="117"/>
      <c r="AC65" s="117"/>
      <c r="AD65" s="117"/>
      <c r="AE65" s="118"/>
    </row>
    <row r="66" spans="2:31" ht="14">
      <c r="B66" s="95" t="s">
        <v>51</v>
      </c>
      <c r="C66" s="96"/>
      <c r="D66" s="103" t="s">
        <v>44</v>
      </c>
      <c r="E66" s="104"/>
      <c r="F66" s="105"/>
      <c r="G66" s="75"/>
      <c r="H66" s="76"/>
      <c r="I66" s="76"/>
      <c r="J66" s="76"/>
      <c r="K66" s="77"/>
      <c r="L66" s="75"/>
      <c r="M66" s="76"/>
      <c r="N66" s="76"/>
      <c r="O66" s="76"/>
      <c r="P66" s="77"/>
      <c r="Q66" s="124" t="str">
        <f>IF(G66=0,"",200000)</f>
        <v/>
      </c>
      <c r="R66" s="120"/>
      <c r="S66" s="120"/>
      <c r="T66" s="120"/>
      <c r="U66" s="120"/>
      <c r="V66" s="149" t="str">
        <f>IF(G66=0,"",ROUNDDOWN(G66-L66,-3))</f>
        <v/>
      </c>
      <c r="W66" s="150"/>
      <c r="X66" s="150"/>
      <c r="Y66" s="150"/>
      <c r="Z66" s="150"/>
      <c r="AA66" s="120" t="str">
        <f t="shared" ref="AA66:AA72" si="7">IF(G66=0,"",MIN(G66-L66,Q66))</f>
        <v/>
      </c>
      <c r="AB66" s="120"/>
      <c r="AC66" s="120"/>
      <c r="AD66" s="120"/>
      <c r="AE66" s="121"/>
    </row>
    <row r="67" spans="2:31" ht="14">
      <c r="B67" s="97"/>
      <c r="C67" s="98"/>
      <c r="D67" s="106" t="s">
        <v>45</v>
      </c>
      <c r="E67" s="107"/>
      <c r="F67" s="108"/>
      <c r="G67" s="78"/>
      <c r="H67" s="79"/>
      <c r="I67" s="79"/>
      <c r="J67" s="79"/>
      <c r="K67" s="80"/>
      <c r="L67" s="78"/>
      <c r="M67" s="79"/>
      <c r="N67" s="79"/>
      <c r="O67" s="79"/>
      <c r="P67" s="80"/>
      <c r="Q67" s="125" t="str">
        <f t="shared" ref="Q67:Q72" si="8">IF(G67=0,"",200000)</f>
        <v/>
      </c>
      <c r="R67" s="126"/>
      <c r="S67" s="126"/>
      <c r="T67" s="126"/>
      <c r="U67" s="127"/>
      <c r="V67" s="128" t="str">
        <f t="shared" ref="V67:V72" si="9">IF(G67=0,"",ROUNDDOWN(G67-L67,-3))</f>
        <v/>
      </c>
      <c r="W67" s="129"/>
      <c r="X67" s="129"/>
      <c r="Y67" s="129"/>
      <c r="Z67" s="130"/>
      <c r="AA67" s="126" t="str">
        <f t="shared" si="7"/>
        <v/>
      </c>
      <c r="AB67" s="126"/>
      <c r="AC67" s="126"/>
      <c r="AD67" s="126"/>
      <c r="AE67" s="135"/>
    </row>
    <row r="68" spans="2:31" ht="14">
      <c r="B68" s="97"/>
      <c r="C68" s="98"/>
      <c r="D68" s="106" t="s">
        <v>46</v>
      </c>
      <c r="E68" s="107"/>
      <c r="F68" s="108"/>
      <c r="G68" s="78"/>
      <c r="H68" s="79"/>
      <c r="I68" s="79"/>
      <c r="J68" s="79"/>
      <c r="K68" s="80"/>
      <c r="L68" s="78"/>
      <c r="M68" s="79"/>
      <c r="N68" s="79"/>
      <c r="O68" s="79"/>
      <c r="P68" s="80"/>
      <c r="Q68" s="125" t="str">
        <f t="shared" si="8"/>
        <v/>
      </c>
      <c r="R68" s="126"/>
      <c r="S68" s="126"/>
      <c r="T68" s="126"/>
      <c r="U68" s="127"/>
      <c r="V68" s="128" t="str">
        <f t="shared" si="9"/>
        <v/>
      </c>
      <c r="W68" s="129"/>
      <c r="X68" s="129"/>
      <c r="Y68" s="129"/>
      <c r="Z68" s="130"/>
      <c r="AA68" s="126" t="str">
        <f t="shared" si="7"/>
        <v/>
      </c>
      <c r="AB68" s="126"/>
      <c r="AC68" s="126"/>
      <c r="AD68" s="126"/>
      <c r="AE68" s="135"/>
    </row>
    <row r="69" spans="2:31" ht="14">
      <c r="B69" s="97"/>
      <c r="C69" s="98"/>
      <c r="D69" s="106" t="s">
        <v>47</v>
      </c>
      <c r="E69" s="107"/>
      <c r="F69" s="108"/>
      <c r="G69" s="78"/>
      <c r="H69" s="79"/>
      <c r="I69" s="79"/>
      <c r="J69" s="79"/>
      <c r="K69" s="80"/>
      <c r="L69" s="78"/>
      <c r="M69" s="79"/>
      <c r="N69" s="79"/>
      <c r="O69" s="79"/>
      <c r="P69" s="80"/>
      <c r="Q69" s="125" t="str">
        <f t="shared" si="8"/>
        <v/>
      </c>
      <c r="R69" s="126"/>
      <c r="S69" s="126"/>
      <c r="T69" s="126"/>
      <c r="U69" s="127"/>
      <c r="V69" s="128" t="str">
        <f t="shared" si="9"/>
        <v/>
      </c>
      <c r="W69" s="129"/>
      <c r="X69" s="129"/>
      <c r="Y69" s="129"/>
      <c r="Z69" s="130"/>
      <c r="AA69" s="126" t="str">
        <f t="shared" si="7"/>
        <v/>
      </c>
      <c r="AB69" s="126"/>
      <c r="AC69" s="126"/>
      <c r="AD69" s="126"/>
      <c r="AE69" s="135"/>
    </row>
    <row r="70" spans="2:31" ht="14">
      <c r="B70" s="97"/>
      <c r="C70" s="98"/>
      <c r="D70" s="106" t="s">
        <v>48</v>
      </c>
      <c r="E70" s="107"/>
      <c r="F70" s="108"/>
      <c r="G70" s="78"/>
      <c r="H70" s="79"/>
      <c r="I70" s="79"/>
      <c r="J70" s="79"/>
      <c r="K70" s="80"/>
      <c r="L70" s="78"/>
      <c r="M70" s="79"/>
      <c r="N70" s="79"/>
      <c r="O70" s="79"/>
      <c r="P70" s="80"/>
      <c r="Q70" s="125" t="str">
        <f t="shared" si="8"/>
        <v/>
      </c>
      <c r="R70" s="126"/>
      <c r="S70" s="126"/>
      <c r="T70" s="126"/>
      <c r="U70" s="127"/>
      <c r="V70" s="128" t="str">
        <f t="shared" si="9"/>
        <v/>
      </c>
      <c r="W70" s="129"/>
      <c r="X70" s="129"/>
      <c r="Y70" s="129"/>
      <c r="Z70" s="130"/>
      <c r="AA70" s="126" t="str">
        <f t="shared" si="7"/>
        <v/>
      </c>
      <c r="AB70" s="126"/>
      <c r="AC70" s="126"/>
      <c r="AD70" s="126"/>
      <c r="AE70" s="135"/>
    </row>
    <row r="71" spans="2:31" ht="14">
      <c r="B71" s="97"/>
      <c r="C71" s="98"/>
      <c r="D71" s="106" t="s">
        <v>54</v>
      </c>
      <c r="E71" s="107"/>
      <c r="F71" s="108"/>
      <c r="G71" s="78"/>
      <c r="H71" s="79"/>
      <c r="I71" s="79"/>
      <c r="J71" s="79"/>
      <c r="K71" s="80"/>
      <c r="L71" s="78"/>
      <c r="M71" s="79"/>
      <c r="N71" s="79"/>
      <c r="O71" s="79"/>
      <c r="P71" s="80"/>
      <c r="Q71" s="125" t="str">
        <f t="shared" si="8"/>
        <v/>
      </c>
      <c r="R71" s="126"/>
      <c r="S71" s="126"/>
      <c r="T71" s="126"/>
      <c r="U71" s="127"/>
      <c r="V71" s="128" t="str">
        <f t="shared" si="9"/>
        <v/>
      </c>
      <c r="W71" s="129"/>
      <c r="X71" s="129"/>
      <c r="Y71" s="129"/>
      <c r="Z71" s="130"/>
      <c r="AA71" s="126" t="str">
        <f t="shared" si="7"/>
        <v/>
      </c>
      <c r="AB71" s="126"/>
      <c r="AC71" s="126"/>
      <c r="AD71" s="126"/>
      <c r="AE71" s="135"/>
    </row>
    <row r="72" spans="2:31" ht="14">
      <c r="B72" s="97"/>
      <c r="C72" s="98"/>
      <c r="D72" s="106" t="s">
        <v>55</v>
      </c>
      <c r="E72" s="107"/>
      <c r="F72" s="108"/>
      <c r="G72" s="78"/>
      <c r="H72" s="79"/>
      <c r="I72" s="79"/>
      <c r="J72" s="79"/>
      <c r="K72" s="80"/>
      <c r="L72" s="78"/>
      <c r="M72" s="79"/>
      <c r="N72" s="79"/>
      <c r="O72" s="79"/>
      <c r="P72" s="80"/>
      <c r="Q72" s="125" t="str">
        <f t="shared" si="8"/>
        <v/>
      </c>
      <c r="R72" s="126"/>
      <c r="S72" s="126"/>
      <c r="T72" s="126"/>
      <c r="U72" s="127"/>
      <c r="V72" s="128" t="str">
        <f t="shared" si="9"/>
        <v/>
      </c>
      <c r="W72" s="129"/>
      <c r="X72" s="129"/>
      <c r="Y72" s="129"/>
      <c r="Z72" s="130"/>
      <c r="AA72" s="131" t="str">
        <f t="shared" si="7"/>
        <v/>
      </c>
      <c r="AB72" s="131"/>
      <c r="AC72" s="131"/>
      <c r="AD72" s="131"/>
      <c r="AE72" s="132"/>
    </row>
    <row r="73" spans="2:31" ht="14.5" thickBot="1">
      <c r="B73" s="101"/>
      <c r="C73" s="102"/>
      <c r="D73" s="156" t="s">
        <v>50</v>
      </c>
      <c r="E73" s="157"/>
      <c r="F73" s="158"/>
      <c r="G73" s="137">
        <f>SUM(G66:K72)</f>
        <v>0</v>
      </c>
      <c r="H73" s="138"/>
      <c r="I73" s="138"/>
      <c r="J73" s="138"/>
      <c r="K73" s="139"/>
      <c r="L73" s="140">
        <f>SUM(L66:P72)</f>
        <v>0</v>
      </c>
      <c r="M73" s="141"/>
      <c r="N73" s="141"/>
      <c r="O73" s="141"/>
      <c r="P73" s="142"/>
      <c r="Q73" s="162">
        <f>SUM(Q66:U72)</f>
        <v>0</v>
      </c>
      <c r="R73" s="163"/>
      <c r="S73" s="163"/>
      <c r="T73" s="163"/>
      <c r="U73" s="164"/>
      <c r="V73" s="153">
        <f>SUM(V66:Z72)</f>
        <v>0</v>
      </c>
      <c r="W73" s="154"/>
      <c r="X73" s="154"/>
      <c r="Y73" s="154"/>
      <c r="Z73" s="155"/>
      <c r="AA73" s="133">
        <f>SUM(AA66:AE72)</f>
        <v>0</v>
      </c>
      <c r="AB73" s="133"/>
      <c r="AC73" s="133"/>
      <c r="AD73" s="133"/>
      <c r="AE73" s="134"/>
    </row>
    <row r="74" spans="2:31" ht="15" thickTop="1" thickBot="1">
      <c r="B74" s="151" t="s">
        <v>18</v>
      </c>
      <c r="C74" s="152"/>
      <c r="D74" s="152"/>
      <c r="E74" s="152"/>
      <c r="F74" s="152"/>
      <c r="G74" s="45">
        <f t="shared" ref="G74" si="10">G65+G73</f>
        <v>0</v>
      </c>
      <c r="H74" s="46"/>
      <c r="I74" s="46"/>
      <c r="J74" s="46"/>
      <c r="K74" s="46"/>
      <c r="L74" s="45">
        <f t="shared" ref="L74" si="11">L65+L73</f>
        <v>0</v>
      </c>
      <c r="M74" s="46"/>
      <c r="N74" s="46"/>
      <c r="O74" s="46"/>
      <c r="P74" s="46"/>
      <c r="Q74" s="45">
        <v>6000000</v>
      </c>
      <c r="R74" s="46"/>
      <c r="S74" s="46"/>
      <c r="T74" s="46"/>
      <c r="U74" s="46"/>
      <c r="V74" s="45">
        <f t="shared" ref="V74" si="12">V65+V73</f>
        <v>0</v>
      </c>
      <c r="W74" s="46"/>
      <c r="X74" s="46"/>
      <c r="Y74" s="46"/>
      <c r="Z74" s="48"/>
      <c r="AA74" s="49">
        <f>AA65+AA73</f>
        <v>0</v>
      </c>
      <c r="AB74" s="50"/>
      <c r="AC74" s="50"/>
      <c r="AD74" s="50"/>
      <c r="AE74" s="51"/>
    </row>
    <row r="75" spans="2:31">
      <c r="AA75" s="84" t="str">
        <f>IF(AA74&lt;100000,"！下限額未満！","OK")</f>
        <v>！下限額未満！</v>
      </c>
      <c r="AB75" s="84"/>
      <c r="AC75" s="84"/>
      <c r="AD75" s="84"/>
      <c r="AE75" s="84"/>
    </row>
  </sheetData>
  <sheetProtection algorithmName="SHA-512" hashValue="aMsfo5DV6QMPkyGAT//4QXxppRL4wjAAW3AygAP7hgspWEW2ry6M2szWK/Gfwq6RfDM6EGmPWENIItiC41uDlg==" saltValue="09OKsiZGwOW+jlVbaojA2Q==" spinCount="100000" sheet="1" objects="1" scenarios="1" selectLockedCells="1"/>
  <mergeCells count="356">
    <mergeCell ref="AA75:AE75"/>
    <mergeCell ref="B74:F74"/>
    <mergeCell ref="G74:K74"/>
    <mergeCell ref="L74:P74"/>
    <mergeCell ref="Q74:U74"/>
    <mergeCell ref="V74:Z74"/>
    <mergeCell ref="AA74:AE74"/>
    <mergeCell ref="V70:Z70"/>
    <mergeCell ref="V71:Z71"/>
    <mergeCell ref="V72:Z72"/>
    <mergeCell ref="V73:Z73"/>
    <mergeCell ref="D73:F73"/>
    <mergeCell ref="G65:K65"/>
    <mergeCell ref="V67:Z67"/>
    <mergeCell ref="V66:Z66"/>
    <mergeCell ref="G58:K58"/>
    <mergeCell ref="G59:K59"/>
    <mergeCell ref="G60:K60"/>
    <mergeCell ref="G61:K61"/>
    <mergeCell ref="G62:K62"/>
    <mergeCell ref="G63:K63"/>
    <mergeCell ref="L58:P58"/>
    <mergeCell ref="L59:P59"/>
    <mergeCell ref="L60:P60"/>
    <mergeCell ref="L61:P61"/>
    <mergeCell ref="L62:P62"/>
    <mergeCell ref="Q63:U63"/>
    <mergeCell ref="Q64:U64"/>
    <mergeCell ref="Q65:U65"/>
    <mergeCell ref="L66:P66"/>
    <mergeCell ref="L67:P67"/>
    <mergeCell ref="L63:P63"/>
    <mergeCell ref="L64:P64"/>
    <mergeCell ref="G68:K68"/>
    <mergeCell ref="G69:K69"/>
    <mergeCell ref="G70:K70"/>
    <mergeCell ref="G71:K71"/>
    <mergeCell ref="G72:K72"/>
    <mergeCell ref="G73:K73"/>
    <mergeCell ref="L70:P70"/>
    <mergeCell ref="L71:P71"/>
    <mergeCell ref="L72:P72"/>
    <mergeCell ref="L73:P73"/>
    <mergeCell ref="AA73:AE73"/>
    <mergeCell ref="AA67:AE67"/>
    <mergeCell ref="AA68:AE68"/>
    <mergeCell ref="AA69:AE69"/>
    <mergeCell ref="AA70:AE70"/>
    <mergeCell ref="AA71:AE71"/>
    <mergeCell ref="L65:P65"/>
    <mergeCell ref="Q70:U70"/>
    <mergeCell ref="Q71:U71"/>
    <mergeCell ref="Q72:U72"/>
    <mergeCell ref="Q73:U73"/>
    <mergeCell ref="L68:P68"/>
    <mergeCell ref="L69:P69"/>
    <mergeCell ref="AA66:AE66"/>
    <mergeCell ref="V65:Z65"/>
    <mergeCell ref="Q66:U66"/>
    <mergeCell ref="Q67:U67"/>
    <mergeCell ref="Q68:U68"/>
    <mergeCell ref="Q69:U69"/>
    <mergeCell ref="V68:Z68"/>
    <mergeCell ref="V69:Z69"/>
    <mergeCell ref="AA72:AE72"/>
    <mergeCell ref="AA65:AE65"/>
    <mergeCell ref="V57:Z57"/>
    <mergeCell ref="V58:Z58"/>
    <mergeCell ref="V59:Z59"/>
    <mergeCell ref="V60:Z60"/>
    <mergeCell ref="V61:Z61"/>
    <mergeCell ref="V62:Z62"/>
    <mergeCell ref="V63:Z63"/>
    <mergeCell ref="V64:Z64"/>
    <mergeCell ref="AA57:AE57"/>
    <mergeCell ref="AA58:AE58"/>
    <mergeCell ref="AA59:AE59"/>
    <mergeCell ref="AA60:AE60"/>
    <mergeCell ref="AA61:AE61"/>
    <mergeCell ref="AA62:AE62"/>
    <mergeCell ref="AA63:AE63"/>
    <mergeCell ref="AA64:AE64"/>
    <mergeCell ref="D58:F58"/>
    <mergeCell ref="D59:F59"/>
    <mergeCell ref="D60:F60"/>
    <mergeCell ref="D61:F61"/>
    <mergeCell ref="D62:F62"/>
    <mergeCell ref="D63:F63"/>
    <mergeCell ref="Q57:U57"/>
    <mergeCell ref="Q58:U58"/>
    <mergeCell ref="Q59:U59"/>
    <mergeCell ref="Q60:U60"/>
    <mergeCell ref="Q61:U61"/>
    <mergeCell ref="Q62:U62"/>
    <mergeCell ref="B57:F57"/>
    <mergeCell ref="G64:K64"/>
    <mergeCell ref="L57:P57"/>
    <mergeCell ref="Y54:AC54"/>
    <mergeCell ref="Y44:AC44"/>
    <mergeCell ref="Y53:AC53"/>
    <mergeCell ref="Y37:AC37"/>
    <mergeCell ref="Y38:AC38"/>
    <mergeCell ref="Y39:AC39"/>
    <mergeCell ref="Y40:AC40"/>
    <mergeCell ref="Y41:AC41"/>
    <mergeCell ref="Y42:AC42"/>
    <mergeCell ref="Y43:AC43"/>
    <mergeCell ref="Y47:AC47"/>
    <mergeCell ref="Y48:AC48"/>
    <mergeCell ref="Y49:AC49"/>
    <mergeCell ref="Y50:AC50"/>
    <mergeCell ref="Y51:AC51"/>
    <mergeCell ref="Y52:AC52"/>
    <mergeCell ref="G66:K66"/>
    <mergeCell ref="G67:K67"/>
    <mergeCell ref="G57:K57"/>
    <mergeCell ref="B52:D52"/>
    <mergeCell ref="E52:I52"/>
    <mergeCell ref="J52:N52"/>
    <mergeCell ref="O52:S52"/>
    <mergeCell ref="T52:X52"/>
    <mergeCell ref="B53:D53"/>
    <mergeCell ref="E53:I53"/>
    <mergeCell ref="J53:N53"/>
    <mergeCell ref="O53:S53"/>
    <mergeCell ref="T53:X53"/>
    <mergeCell ref="B58:C65"/>
    <mergeCell ref="B66:C73"/>
    <mergeCell ref="D66:F66"/>
    <mergeCell ref="D67:F67"/>
    <mergeCell ref="D68:F68"/>
    <mergeCell ref="D69:F69"/>
    <mergeCell ref="D70:F70"/>
    <mergeCell ref="D71:F71"/>
    <mergeCell ref="D72:F72"/>
    <mergeCell ref="D64:F64"/>
    <mergeCell ref="D65:F65"/>
    <mergeCell ref="B50:D50"/>
    <mergeCell ref="E50:I50"/>
    <mergeCell ref="J50:N50"/>
    <mergeCell ref="O50:S50"/>
    <mergeCell ref="T50:X50"/>
    <mergeCell ref="B51:D51"/>
    <mergeCell ref="E51:I51"/>
    <mergeCell ref="J51:N51"/>
    <mergeCell ref="O51:S51"/>
    <mergeCell ref="T51:X51"/>
    <mergeCell ref="B48:D48"/>
    <mergeCell ref="E48:I48"/>
    <mergeCell ref="J48:N48"/>
    <mergeCell ref="O48:S48"/>
    <mergeCell ref="T48:X48"/>
    <mergeCell ref="B49:D49"/>
    <mergeCell ref="E49:I49"/>
    <mergeCell ref="J49:N49"/>
    <mergeCell ref="O49:S49"/>
    <mergeCell ref="T49:X49"/>
    <mergeCell ref="B47:D47"/>
    <mergeCell ref="E47:I47"/>
    <mergeCell ref="J47:N47"/>
    <mergeCell ref="O47:S47"/>
    <mergeCell ref="T47:X47"/>
    <mergeCell ref="B42:D42"/>
    <mergeCell ref="E42:I42"/>
    <mergeCell ref="J42:N42"/>
    <mergeCell ref="O42:S42"/>
    <mergeCell ref="T42:X42"/>
    <mergeCell ref="B43:D43"/>
    <mergeCell ref="E43:I43"/>
    <mergeCell ref="J43:N43"/>
    <mergeCell ref="O43:S43"/>
    <mergeCell ref="T43:X43"/>
    <mergeCell ref="B40:D40"/>
    <mergeCell ref="E40:I40"/>
    <mergeCell ref="J40:N40"/>
    <mergeCell ref="O40:S40"/>
    <mergeCell ref="T40:X40"/>
    <mergeCell ref="B41:D41"/>
    <mergeCell ref="E41:I41"/>
    <mergeCell ref="J41:N41"/>
    <mergeCell ref="O41:S41"/>
    <mergeCell ref="T41:X41"/>
    <mergeCell ref="B38:D38"/>
    <mergeCell ref="E38:I38"/>
    <mergeCell ref="J38:N38"/>
    <mergeCell ref="O38:S38"/>
    <mergeCell ref="T38:X38"/>
    <mergeCell ref="B39:D39"/>
    <mergeCell ref="E39:I39"/>
    <mergeCell ref="J39:N39"/>
    <mergeCell ref="O39:S39"/>
    <mergeCell ref="T39:X39"/>
    <mergeCell ref="AD32:AH32"/>
    <mergeCell ref="A35:AI35"/>
    <mergeCell ref="B37:D37"/>
    <mergeCell ref="E37:I37"/>
    <mergeCell ref="J37:N37"/>
    <mergeCell ref="O37:S37"/>
    <mergeCell ref="T37:X37"/>
    <mergeCell ref="B32:D32"/>
    <mergeCell ref="E32:I32"/>
    <mergeCell ref="J32:N32"/>
    <mergeCell ref="O32:S32"/>
    <mergeCell ref="T32:X32"/>
    <mergeCell ref="Y32:AC32"/>
    <mergeCell ref="AD30:AH30"/>
    <mergeCell ref="B31:D31"/>
    <mergeCell ref="E31:I31"/>
    <mergeCell ref="J31:N31"/>
    <mergeCell ref="O31:S31"/>
    <mergeCell ref="T31:X31"/>
    <mergeCell ref="Y31:AC31"/>
    <mergeCell ref="AD31:AH31"/>
    <mergeCell ref="B30:D30"/>
    <mergeCell ref="E30:I30"/>
    <mergeCell ref="J30:N30"/>
    <mergeCell ref="O30:S30"/>
    <mergeCell ref="T30:X30"/>
    <mergeCell ref="Y30:AC30"/>
    <mergeCell ref="AD28:AH28"/>
    <mergeCell ref="B29:D29"/>
    <mergeCell ref="E29:I29"/>
    <mergeCell ref="J29:N29"/>
    <mergeCell ref="O29:S29"/>
    <mergeCell ref="T29:X29"/>
    <mergeCell ref="Y29:AC29"/>
    <mergeCell ref="AD29:AH29"/>
    <mergeCell ref="B28:D28"/>
    <mergeCell ref="E28:I28"/>
    <mergeCell ref="J28:N28"/>
    <mergeCell ref="O28:S28"/>
    <mergeCell ref="T28:X28"/>
    <mergeCell ref="Y28:AC28"/>
    <mergeCell ref="AD26:AH26"/>
    <mergeCell ref="B27:D27"/>
    <mergeCell ref="E27:I27"/>
    <mergeCell ref="J27:N27"/>
    <mergeCell ref="O27:S27"/>
    <mergeCell ref="T27:X27"/>
    <mergeCell ref="Y27:AC27"/>
    <mergeCell ref="AD27:AH27"/>
    <mergeCell ref="B26:D26"/>
    <mergeCell ref="E26:I26"/>
    <mergeCell ref="J26:N26"/>
    <mergeCell ref="O26:S26"/>
    <mergeCell ref="T26:X26"/>
    <mergeCell ref="Y26:AC26"/>
    <mergeCell ref="AD24:AH24"/>
    <mergeCell ref="B25:D25"/>
    <mergeCell ref="E25:I25"/>
    <mergeCell ref="J25:N25"/>
    <mergeCell ref="O25:S25"/>
    <mergeCell ref="T25:X25"/>
    <mergeCell ref="Y25:AC25"/>
    <mergeCell ref="AD25:AH25"/>
    <mergeCell ref="B24:D24"/>
    <mergeCell ref="E24:I24"/>
    <mergeCell ref="J24:N24"/>
    <mergeCell ref="O24:S24"/>
    <mergeCell ref="T24:X24"/>
    <mergeCell ref="Y24:AC24"/>
    <mergeCell ref="AD22:AH22"/>
    <mergeCell ref="B23:D23"/>
    <mergeCell ref="E23:I23"/>
    <mergeCell ref="J23:N23"/>
    <mergeCell ref="O23:S23"/>
    <mergeCell ref="T23:X23"/>
    <mergeCell ref="Y23:AC23"/>
    <mergeCell ref="AD23:AH23"/>
    <mergeCell ref="B22:D22"/>
    <mergeCell ref="E22:I22"/>
    <mergeCell ref="J22:N22"/>
    <mergeCell ref="O22:S22"/>
    <mergeCell ref="T22:X22"/>
    <mergeCell ref="Y22:AC22"/>
    <mergeCell ref="B20:D21"/>
    <mergeCell ref="E20:S20"/>
    <mergeCell ref="T20:X21"/>
    <mergeCell ref="Y20:AC21"/>
    <mergeCell ref="AD20:AH21"/>
    <mergeCell ref="E21:I21"/>
    <mergeCell ref="J21:N21"/>
    <mergeCell ref="O21:S21"/>
    <mergeCell ref="B17:D17"/>
    <mergeCell ref="E17:H17"/>
    <mergeCell ref="I17:M17"/>
    <mergeCell ref="N17:R17"/>
    <mergeCell ref="S17:W17"/>
    <mergeCell ref="X17:AB17"/>
    <mergeCell ref="B16:D16"/>
    <mergeCell ref="E16:H16"/>
    <mergeCell ref="I16:M16"/>
    <mergeCell ref="N16:R16"/>
    <mergeCell ref="S16:W16"/>
    <mergeCell ref="X16:AB16"/>
    <mergeCell ref="B15:D15"/>
    <mergeCell ref="E15:H15"/>
    <mergeCell ref="I15:M15"/>
    <mergeCell ref="N15:R15"/>
    <mergeCell ref="S15:W15"/>
    <mergeCell ref="X15:AB15"/>
    <mergeCell ref="B14:D14"/>
    <mergeCell ref="E14:H14"/>
    <mergeCell ref="I14:M14"/>
    <mergeCell ref="N14:R14"/>
    <mergeCell ref="S14:W14"/>
    <mergeCell ref="X14:AB14"/>
    <mergeCell ref="B13:D13"/>
    <mergeCell ref="E13:H13"/>
    <mergeCell ref="I13:M13"/>
    <mergeCell ref="N13:R13"/>
    <mergeCell ref="S13:W13"/>
    <mergeCell ref="X13:AB13"/>
    <mergeCell ref="B12:D12"/>
    <mergeCell ref="E12:H12"/>
    <mergeCell ref="I12:M12"/>
    <mergeCell ref="N12:R12"/>
    <mergeCell ref="S12:W12"/>
    <mergeCell ref="X12:AB12"/>
    <mergeCell ref="B11:D11"/>
    <mergeCell ref="E11:H11"/>
    <mergeCell ref="I11:M11"/>
    <mergeCell ref="N11:R11"/>
    <mergeCell ref="S11:W11"/>
    <mergeCell ref="X11:AB11"/>
    <mergeCell ref="B10:D10"/>
    <mergeCell ref="E10:H10"/>
    <mergeCell ref="I10:M10"/>
    <mergeCell ref="N10:R10"/>
    <mergeCell ref="S10:W10"/>
    <mergeCell ref="X10:AB10"/>
    <mergeCell ref="B9:D9"/>
    <mergeCell ref="E9:H9"/>
    <mergeCell ref="I9:M9"/>
    <mergeCell ref="N9:R9"/>
    <mergeCell ref="S9:W9"/>
    <mergeCell ref="X9:AB9"/>
    <mergeCell ref="A4:AI4"/>
    <mergeCell ref="B6:D6"/>
    <mergeCell ref="E6:H6"/>
    <mergeCell ref="I6:M6"/>
    <mergeCell ref="N6:R6"/>
    <mergeCell ref="S6:W6"/>
    <mergeCell ref="X6:AB6"/>
    <mergeCell ref="B8:D8"/>
    <mergeCell ref="E8:H8"/>
    <mergeCell ref="I8:M8"/>
    <mergeCell ref="N8:R8"/>
    <mergeCell ref="S8:W8"/>
    <mergeCell ref="X8:AB8"/>
    <mergeCell ref="B7:D7"/>
    <mergeCell ref="E7:H7"/>
    <mergeCell ref="I7:M7"/>
    <mergeCell ref="N7:R7"/>
    <mergeCell ref="S7:W7"/>
    <mergeCell ref="X7:AB7"/>
  </mergeCells>
  <phoneticPr fontId="2"/>
  <conditionalFormatting sqref="T44:Y44">
    <cfRule type="expression" dxfId="2" priority="3">
      <formula>$T$43&lt;500000</formula>
    </cfRule>
  </conditionalFormatting>
  <conditionalFormatting sqref="T54:Y54">
    <cfRule type="expression" dxfId="1" priority="2">
      <formula>$T$53&lt;500000</formula>
    </cfRule>
  </conditionalFormatting>
  <conditionalFormatting sqref="AA75">
    <cfRule type="expression" dxfId="0" priority="1">
      <formula>$AA$74&lt;100000</formula>
    </cfRule>
  </conditionalFormatting>
  <dataValidations count="1">
    <dataValidation type="list" allowBlank="1" showInputMessage="1" showErrorMessage="1" sqref="E7:H16" xr:uid="{1D72979F-2DC0-44A0-9C06-E7530AE6FABE}">
      <formula1>"大型,中小型"</formula1>
    </dataValidation>
  </dataValidations>
  <pageMargins left="0.7" right="0.7" top="0.75" bottom="0.75" header="0.3" footer="0.3"/>
  <pageSetup paperSize="9" orientation="portrait" r:id="rId1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亀井　建</dc:creator>
  <cp:lastModifiedBy>亀井　建</cp:lastModifiedBy>
  <cp:lastPrinted>2026-03-11T01:09:07Z</cp:lastPrinted>
  <dcterms:created xsi:type="dcterms:W3CDTF">2026-03-10T10:54:25Z</dcterms:created>
  <dcterms:modified xsi:type="dcterms:W3CDTF">2026-03-11T11:19:41Z</dcterms:modified>
</cp:coreProperties>
</file>