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年度\04　処遇改善等加算\★☆★☆研修修了要件の取扱い（愛媛県）\03　HP掲載\"/>
    </mc:Choice>
  </mc:AlternateContent>
  <bookViews>
    <workbookView xWindow="0" yWindow="0" windowWidth="28800" windowHeight="12240"/>
  </bookViews>
  <sheets>
    <sheet name="一覧表（幼稚園・認定こども園）" sheetId="1" r:id="rId1"/>
    <sheet name="【個票】 中核リーダー" sheetId="2" r:id="rId2"/>
    <sheet name="【個票】 専門リーダー" sheetId="6" r:id="rId3"/>
    <sheet name="【個票】 若手リーダー" sheetId="7" r:id="rId4"/>
  </sheets>
  <definedNames>
    <definedName name="_xlnm.Print_Area" localSheetId="3">'【個票】 若手リーダー'!$A$1:$L$45</definedName>
    <definedName name="_xlnm.Print_Area" localSheetId="2">'【個票】 専門リーダー'!$A$1:$L$54</definedName>
    <definedName name="_xlnm.Print_Area" localSheetId="1">'【個票】 中核リーダー'!$A$1:$L$69</definedName>
    <definedName name="_xlnm.Print_Area" localSheetId="0">'一覧表（幼稚園・認定こども園）'!$A$1:$Q$40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K29" i="1" l="1"/>
  <c r="L29" i="1"/>
  <c r="N29" i="1"/>
  <c r="K30" i="1"/>
  <c r="L30" i="1"/>
  <c r="N30" i="1"/>
  <c r="K31" i="1"/>
  <c r="L31" i="1"/>
  <c r="N31" i="1"/>
  <c r="K32" i="1"/>
  <c r="L32" i="1"/>
  <c r="N32" i="1"/>
  <c r="K33" i="1"/>
  <c r="L33" i="1"/>
  <c r="N33" i="1"/>
  <c r="K34" i="1"/>
  <c r="L34" i="1"/>
  <c r="N34" i="1"/>
  <c r="K35" i="1"/>
  <c r="L35" i="1"/>
  <c r="N35" i="1"/>
  <c r="K36" i="1"/>
  <c r="L36" i="1"/>
  <c r="N36" i="1"/>
  <c r="K37" i="1"/>
  <c r="L37" i="1"/>
  <c r="N37" i="1"/>
  <c r="K19" i="1"/>
  <c r="L19" i="1"/>
  <c r="N19" i="1"/>
  <c r="K20" i="1"/>
  <c r="L20" i="1"/>
  <c r="N20" i="1"/>
  <c r="K21" i="1"/>
  <c r="L21" i="1"/>
  <c r="N21" i="1"/>
  <c r="K22" i="1"/>
  <c r="L22" i="1"/>
  <c r="N22" i="1"/>
  <c r="K23" i="1"/>
  <c r="L23" i="1"/>
  <c r="N23" i="1"/>
  <c r="K24" i="1"/>
  <c r="L24" i="1"/>
  <c r="N24" i="1"/>
  <c r="K25" i="1"/>
  <c r="L25" i="1"/>
  <c r="N25" i="1"/>
  <c r="K26" i="1"/>
  <c r="L26" i="1"/>
  <c r="N26" i="1"/>
  <c r="K27" i="1"/>
  <c r="L27" i="1"/>
  <c r="N27" i="1"/>
  <c r="K9" i="1"/>
  <c r="L9" i="1"/>
  <c r="N9" i="1" s="1"/>
  <c r="M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63" i="2" l="1"/>
  <c r="K57" i="2"/>
  <c r="K45" i="2"/>
  <c r="K36" i="2"/>
  <c r="K35" i="6"/>
  <c r="K48" i="6"/>
  <c r="K38" i="6" s="1"/>
  <c r="L38" i="6" s="1"/>
  <c r="K39" i="7"/>
  <c r="K29" i="7"/>
  <c r="I3" i="2"/>
  <c r="H4" i="1"/>
  <c r="H3" i="1"/>
  <c r="K48" i="2" l="1"/>
  <c r="J52" i="6"/>
  <c r="M8" i="1"/>
  <c r="S14" i="1" l="1"/>
  <c r="S10" i="1"/>
  <c r="S13" i="1"/>
  <c r="S15" i="1"/>
  <c r="S16" i="1"/>
  <c r="S17" i="1"/>
  <c r="S8" i="1" l="1"/>
  <c r="L8" i="1"/>
  <c r="N8" i="1" s="1"/>
  <c r="B3" i="7" l="1"/>
  <c r="B3" i="6" l="1"/>
  <c r="B3" i="2"/>
  <c r="K8" i="1"/>
  <c r="R8" i="1" s="1"/>
  <c r="Q8" i="1" s="1"/>
  <c r="R3" i="2" l="1"/>
  <c r="O1" i="6"/>
  <c r="K18" i="1" l="1"/>
  <c r="R18" i="1" s="1"/>
  <c r="I3" i="7" l="1"/>
  <c r="I3" i="6"/>
  <c r="L18" i="1" l="1"/>
  <c r="N18" i="1" s="1"/>
  <c r="Q18" i="1" s="1"/>
  <c r="R20" i="1"/>
  <c r="Q20" i="1" s="1"/>
  <c r="R19" i="1"/>
  <c r="Q19" i="1" s="1"/>
  <c r="R37" i="1"/>
  <c r="Q37" i="1" s="1"/>
  <c r="R36" i="1"/>
  <c r="Q36" i="1" s="1"/>
  <c r="R35" i="1"/>
  <c r="Q35" i="1" s="1"/>
  <c r="R34" i="1"/>
  <c r="Q34" i="1" s="1"/>
  <c r="R33" i="1"/>
  <c r="Q33" i="1" s="1"/>
  <c r="R32" i="1"/>
  <c r="Q32" i="1" s="1"/>
  <c r="R31" i="1"/>
  <c r="Q31" i="1" s="1"/>
  <c r="R30" i="1"/>
  <c r="Q30" i="1" s="1"/>
  <c r="R29" i="1"/>
  <c r="Q29" i="1" s="1"/>
  <c r="K28" i="1"/>
  <c r="R28" i="1" s="1"/>
  <c r="R27" i="1"/>
  <c r="Q27" i="1" s="1"/>
  <c r="R26" i="1"/>
  <c r="Q26" i="1" s="1"/>
  <c r="R25" i="1"/>
  <c r="Q25" i="1" s="1"/>
  <c r="R24" i="1"/>
  <c r="Q24" i="1" s="1"/>
  <c r="R23" i="1"/>
  <c r="Q23" i="1" s="1"/>
  <c r="R22" i="1"/>
  <c r="Q22" i="1" s="1"/>
  <c r="R21" i="1"/>
  <c r="Q21" i="1" s="1"/>
  <c r="J43" i="7" l="1"/>
  <c r="K32" i="7"/>
  <c r="L32" i="7" s="1"/>
  <c r="B67" i="2"/>
  <c r="R9" i="1"/>
  <c r="R17" i="1"/>
  <c r="Q17" i="1" s="1"/>
  <c r="R16" i="1"/>
  <c r="Q16" i="1" s="1"/>
  <c r="R15" i="1"/>
  <c r="Q15" i="1" s="1"/>
  <c r="R14" i="1"/>
  <c r="Q14" i="1" s="1"/>
  <c r="R13" i="1"/>
  <c r="Q13" i="1" s="1"/>
  <c r="R12" i="1"/>
  <c r="Q12" i="1" s="1"/>
  <c r="R11" i="1"/>
  <c r="R10" i="1"/>
  <c r="Q10" i="1" s="1"/>
  <c r="S9" i="1"/>
  <c r="S11" i="1"/>
  <c r="S12" i="1"/>
  <c r="L28" i="1"/>
  <c r="N28" i="1" s="1"/>
  <c r="Q28" i="1" s="1"/>
  <c r="Q9" i="1" l="1"/>
  <c r="Q11" i="1"/>
  <c r="J45" i="7"/>
  <c r="J67" i="2"/>
  <c r="J54" i="6"/>
  <c r="F67" i="2"/>
  <c r="S3" i="2" s="1"/>
  <c r="L48" i="2"/>
  <c r="J69" i="2" l="1"/>
</calcChain>
</file>

<file path=xl/comments1.xml><?xml version="1.0" encoding="utf-8"?>
<comments xmlns="http://schemas.openxmlformats.org/spreadsheetml/2006/main">
  <authors>
    <author>淺谷　靖史</author>
  </authors>
  <commentList>
    <comment ref="K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●中核リーダー、専門リーダー</t>
        </r>
        <r>
          <rPr>
            <sz val="12"/>
            <color indexed="81"/>
            <rFont val="MS P ゴシック"/>
            <family val="3"/>
            <charset val="128"/>
          </rPr>
          <t xml:space="preserve">
➝園内研修は、15時間まで受講時間に含めることができる。
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●若手リーダー</t>
        </r>
        <r>
          <rPr>
            <sz val="12"/>
            <color indexed="81"/>
            <rFont val="MS P ゴシック"/>
            <family val="3"/>
            <charset val="128"/>
          </rPr>
          <t xml:space="preserve">
➝園内研修は、4時間まで受講時間に含めることができる。
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それぞれ15時間、４時間を超える時間受講していたとしても、</t>
        </r>
        <r>
          <rPr>
            <b/>
            <u/>
            <sz val="12"/>
            <color indexed="81"/>
            <rFont val="MS P ゴシック"/>
            <family val="3"/>
            <charset val="128"/>
          </rPr>
          <t>この表には15時間以内、４時間以内で入力</t>
        </r>
        <r>
          <rPr>
            <b/>
            <sz val="12"/>
            <color indexed="81"/>
            <rFont val="MS P ゴシック"/>
            <family val="3"/>
            <charset val="128"/>
          </rPr>
          <t>するようにしてください。
※園内研修の受講時間がそれぞれ15時間、４時間を超えると、その他の要件を満たしていたとしても自動的に「不可」と表示されるようになっています。</t>
        </r>
      </text>
    </comment>
  </commentList>
</comments>
</file>

<file path=xl/comments2.xml><?xml version="1.0" encoding="utf-8"?>
<comments xmlns="http://schemas.openxmlformats.org/spreadsheetml/2006/main">
  <authors>
    <author>淺谷　靖史</author>
  </authors>
  <commentList>
    <comment ref="I3" authorId="0" shapeId="0">
      <text>
        <r>
          <rPr>
            <sz val="9"/>
            <color indexed="81"/>
            <rFont val="MS P ゴシック"/>
            <family val="3"/>
            <charset val="128"/>
          </rPr>
          <t>「総括表（保育所、地域型保育事業所用）」シートのＫ１セルに入力すると自動入力</t>
        </r>
      </text>
    </comment>
    <comment ref="I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当年度の在籍施設・事業所と、昨年度の在籍施設・事業所が異なる場合は、昨年度の在籍施設・事業所名も記入のこと。
</t>
        </r>
      </text>
    </comment>
    <comment ref="E3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「カリキュラムマネジメント、組織マネジメント、他機関との連携、リーダーシップ、人材育成、働きやすい環境づくり…などの園の円滑な運営、教育・保育の質を高めるために必要なマネジメント及びリーダーシップの能力を身につけるために必要な研修」…であることがわかるよう、概要を記入すること。
</t>
        </r>
      </text>
    </comment>
    <comment ref="E59" authorId="0" shapeId="0">
      <text>
        <r>
          <rPr>
            <sz val="9"/>
            <color indexed="81"/>
            <rFont val="MS P ゴシック"/>
            <family val="3"/>
            <charset val="128"/>
          </rPr>
          <t>「カリキュラムマネジメント、組織マネジメント、他機関との連携、リーダーシップ、人材育成、働きやすい環境づくり…などの園の円滑な運営、教育・保育の質を高めるために必要なマネジメント及びリーダーシップの能力を身につけるために必要な研修」…であることがわかるよう、概要を記入すること。</t>
        </r>
      </text>
    </comment>
  </commentList>
</comments>
</file>

<file path=xl/comments3.xml><?xml version="1.0" encoding="utf-8"?>
<comments xmlns="http://schemas.openxmlformats.org/spreadsheetml/2006/main">
  <authors>
    <author>淺谷　靖史</author>
  </authors>
  <commentList>
    <comment ref="I3" authorId="0" shapeId="0">
      <text>
        <r>
          <rPr>
            <sz val="9"/>
            <color indexed="81"/>
            <rFont val="MS P ゴシック"/>
            <family val="3"/>
            <charset val="128"/>
          </rPr>
          <t>「総括表（保育所、地域型保育事業所用）」シートのＫ１セルに入力すると自動入力</t>
        </r>
      </text>
    </comment>
    <comment ref="I4" authorId="0" shapeId="0">
      <text>
        <r>
          <rPr>
            <sz val="9"/>
            <color indexed="81"/>
            <rFont val="MS P ゴシック"/>
            <family val="3"/>
            <charset val="128"/>
          </rPr>
          <t>当年度の在籍施設・事業所と、昨年度の在籍施設・事業所が異なる場合は、昨年度の在籍施設・事業所名も記入のこと。</t>
        </r>
      </text>
    </comment>
  </commentList>
</comments>
</file>

<file path=xl/comments4.xml><?xml version="1.0" encoding="utf-8"?>
<comments xmlns="http://schemas.openxmlformats.org/spreadsheetml/2006/main">
  <authors>
    <author>淺谷　靖史</author>
  </authors>
  <commentList>
    <comment ref="I3" authorId="0" shapeId="0">
      <text>
        <r>
          <rPr>
            <sz val="9"/>
            <color indexed="81"/>
            <rFont val="MS P ゴシック"/>
            <family val="3"/>
            <charset val="128"/>
          </rPr>
          <t>「総括表（保育所、地域型保育事業所用）」シートのＫ１セルに入力すると自動入力</t>
        </r>
      </text>
    </comment>
    <comment ref="I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当年度の在籍施設・事業所と、昨年度の在籍施設・事業所が異なる場合は、昨年度の在籍施設・事業所名も記入のこと。
</t>
        </r>
      </text>
    </comment>
  </commentList>
</comments>
</file>

<file path=xl/sharedStrings.xml><?xml version="1.0" encoding="utf-8"?>
<sst xmlns="http://schemas.openxmlformats.org/spreadsheetml/2006/main" count="185" uniqueCount="74">
  <si>
    <t>職員名</t>
    <rPh sb="0" eb="2">
      <t>ショクイン</t>
    </rPh>
    <rPh sb="2" eb="3">
      <t>メイ</t>
    </rPh>
    <phoneticPr fontId="2"/>
  </si>
  <si>
    <t>研修名</t>
    <rPh sb="0" eb="2">
      <t>ケンシュウ</t>
    </rPh>
    <rPh sb="2" eb="3">
      <t>メイ</t>
    </rPh>
    <phoneticPr fontId="2"/>
  </si>
  <si>
    <t>受講時間</t>
    <rPh sb="0" eb="2">
      <t>ジュコウ</t>
    </rPh>
    <rPh sb="2" eb="4">
      <t>ジカン</t>
    </rPh>
    <phoneticPr fontId="2"/>
  </si>
  <si>
    <t>区分</t>
    <rPh sb="0" eb="2">
      <t>クブン</t>
    </rPh>
    <phoneticPr fontId="2"/>
  </si>
  <si>
    <t>外部研修</t>
    <rPh sb="0" eb="2">
      <t>ガイブ</t>
    </rPh>
    <rPh sb="2" eb="4">
      <t>ケンシュウ</t>
    </rPh>
    <phoneticPr fontId="2"/>
  </si>
  <si>
    <t>園内研修</t>
    <rPh sb="0" eb="2">
      <t>エンナイ</t>
    </rPh>
    <rPh sb="2" eb="4">
      <t>ケンシュウ</t>
    </rPh>
    <phoneticPr fontId="2"/>
  </si>
  <si>
    <t>計</t>
    <rPh sb="0" eb="1">
      <t>ケイ</t>
    </rPh>
    <phoneticPr fontId="2"/>
  </si>
  <si>
    <t>職種</t>
    <rPh sb="0" eb="2">
      <t>ショクシュ</t>
    </rPh>
    <phoneticPr fontId="2"/>
  </si>
  <si>
    <t>発令役職名</t>
    <rPh sb="0" eb="2">
      <t>ハツレイ</t>
    </rPh>
    <rPh sb="2" eb="5">
      <t>ヤクショクメイ</t>
    </rPh>
    <phoneticPr fontId="2"/>
  </si>
  <si>
    <t>人数Ａ</t>
    <rPh sb="0" eb="2">
      <t>ニンズウ</t>
    </rPh>
    <phoneticPr fontId="2"/>
  </si>
  <si>
    <t>研修受講時間</t>
    <rPh sb="0" eb="2">
      <t>ケンシュウ</t>
    </rPh>
    <rPh sb="2" eb="4">
      <t>ジュコウ</t>
    </rPh>
    <rPh sb="4" eb="6">
      <t>ジカン</t>
    </rPh>
    <phoneticPr fontId="2"/>
  </si>
  <si>
    <t>マネジメント分野</t>
    <rPh sb="6" eb="8">
      <t>ブンヤ</t>
    </rPh>
    <phoneticPr fontId="2"/>
  </si>
  <si>
    <t>合計</t>
    <rPh sb="0" eb="2">
      <t>ゴウケイ</t>
    </rPh>
    <phoneticPr fontId="2"/>
  </si>
  <si>
    <t>専門リ│ダ│</t>
    <rPh sb="0" eb="2">
      <t>センモン</t>
    </rPh>
    <phoneticPr fontId="2"/>
  </si>
  <si>
    <t>人数Ｂ</t>
    <rPh sb="0" eb="2">
      <t>ニンズ</t>
    </rPh>
    <phoneticPr fontId="2"/>
  </si>
  <si>
    <t>若手リ│ダ│</t>
    <rPh sb="0" eb="2">
      <t>ワカテ</t>
    </rPh>
    <phoneticPr fontId="2"/>
  </si>
  <si>
    <t>園内研修計</t>
    <rPh sb="0" eb="2">
      <t>エンナイ</t>
    </rPh>
    <rPh sb="2" eb="4">
      <t>ケンシュウ</t>
    </rPh>
    <rPh sb="4" eb="5">
      <t>ケイ</t>
    </rPh>
    <phoneticPr fontId="2"/>
  </si>
  <si>
    <t>担当業務
（業務の概要）</t>
    <phoneticPr fontId="2"/>
  </si>
  <si>
    <t>マネジメント研修必要時間</t>
    <rPh sb="6" eb="8">
      <t>ケンシュウ</t>
    </rPh>
    <rPh sb="8" eb="10">
      <t>ヒツヨウ</t>
    </rPh>
    <rPh sb="10" eb="12">
      <t>ジカン</t>
    </rPh>
    <phoneticPr fontId="2"/>
  </si>
  <si>
    <t>園内研修限度時間Ａ</t>
    <rPh sb="0" eb="2">
      <t>エンナイ</t>
    </rPh>
    <rPh sb="2" eb="4">
      <t>ケンシュウ</t>
    </rPh>
    <rPh sb="4" eb="6">
      <t>ゲンド</t>
    </rPh>
    <rPh sb="6" eb="8">
      <t>ジカン</t>
    </rPh>
    <phoneticPr fontId="2"/>
  </si>
  <si>
    <t>園内研修限度時間Ｂ</t>
    <rPh sb="0" eb="2">
      <t>エンナイ</t>
    </rPh>
    <rPh sb="2" eb="4">
      <t>ケンシュウ</t>
    </rPh>
    <rPh sb="4" eb="6">
      <t>ゲンド</t>
    </rPh>
    <rPh sb="6" eb="8">
      <t>ジカン</t>
    </rPh>
    <phoneticPr fontId="2"/>
  </si>
  <si>
    <t>合計必要研修時間Ａ</t>
    <rPh sb="0" eb="2">
      <t>ゴウケイ</t>
    </rPh>
    <rPh sb="2" eb="4">
      <t>ヒツヨウ</t>
    </rPh>
    <rPh sb="4" eb="6">
      <t>ケンシュウ</t>
    </rPh>
    <rPh sb="6" eb="8">
      <t>ジカン</t>
    </rPh>
    <phoneticPr fontId="2"/>
  </si>
  <si>
    <t>【外部研修】</t>
    <rPh sb="1" eb="3">
      <t>ガイブ</t>
    </rPh>
    <rPh sb="3" eb="5">
      <t>ケンシュウ</t>
    </rPh>
    <phoneticPr fontId="2"/>
  </si>
  <si>
    <t>受講年月日</t>
    <rPh sb="0" eb="2">
      <t>ジュコウ</t>
    </rPh>
    <rPh sb="2" eb="5">
      <t>ネンガッピ</t>
    </rPh>
    <phoneticPr fontId="2"/>
  </si>
  <si>
    <t>受　講　研　修　一　覧</t>
    <rPh sb="0" eb="1">
      <t>ウケ</t>
    </rPh>
    <rPh sb="2" eb="3">
      <t>コウ</t>
    </rPh>
    <rPh sb="4" eb="5">
      <t>ケン</t>
    </rPh>
    <rPh sb="6" eb="7">
      <t>オサム</t>
    </rPh>
    <rPh sb="8" eb="9">
      <t>イッ</t>
    </rPh>
    <rPh sb="10" eb="11">
      <t>ラン</t>
    </rPh>
    <phoneticPr fontId="2"/>
  </si>
  <si>
    <t>合計受講時間</t>
    <rPh sb="0" eb="2">
      <t>ゴウケイ</t>
    </rPh>
    <rPh sb="2" eb="4">
      <t>ジュコウ</t>
    </rPh>
    <rPh sb="4" eb="6">
      <t>ジカン</t>
    </rPh>
    <phoneticPr fontId="2"/>
  </si>
  <si>
    <t>【確認】</t>
    <rPh sb="1" eb="3">
      <t>カクニン</t>
    </rPh>
    <phoneticPr fontId="2"/>
  </si>
  <si>
    <t>専門リーダー用</t>
    <rPh sb="0" eb="2">
      <t>センモン</t>
    </rPh>
    <rPh sb="6" eb="7">
      <t>ヨウ</t>
    </rPh>
    <phoneticPr fontId="2"/>
  </si>
  <si>
    <t>研修内容の概要</t>
    <rPh sb="0" eb="2">
      <t>ケンシュウ</t>
    </rPh>
    <rPh sb="2" eb="4">
      <t>ナイヨウ</t>
    </rPh>
    <rPh sb="5" eb="7">
      <t>ガイヨウ</t>
    </rPh>
    <phoneticPr fontId="2"/>
  </si>
  <si>
    <t>若手リーダー用</t>
    <rPh sb="0" eb="2">
      <t>ワカテ</t>
    </rPh>
    <rPh sb="6" eb="7">
      <t>ヨウ</t>
    </rPh>
    <phoneticPr fontId="2"/>
  </si>
  <si>
    <t>発令役職に係る業務概要</t>
    <rPh sb="0" eb="2">
      <t>ハツレイ</t>
    </rPh>
    <rPh sb="2" eb="4">
      <t>ヤクショク</t>
    </rPh>
    <rPh sb="5" eb="6">
      <t>カカ</t>
    </rPh>
    <rPh sb="7" eb="9">
      <t>ギョウム</t>
    </rPh>
    <rPh sb="9" eb="11">
      <t>ガイヨウ</t>
    </rPh>
    <phoneticPr fontId="2"/>
  </si>
  <si>
    <t>施設名</t>
    <rPh sb="0" eb="2">
      <t>シセツ</t>
    </rPh>
    <rPh sb="2" eb="3">
      <t>メイ</t>
    </rPh>
    <phoneticPr fontId="2"/>
  </si>
  <si>
    <t>中核リ│ダ│</t>
    <rPh sb="0" eb="2">
      <t>チュウカク</t>
    </rPh>
    <phoneticPr fontId="2"/>
  </si>
  <si>
    <t>中核リーダー用</t>
    <rPh sb="0" eb="2">
      <t>チュウカク</t>
    </rPh>
    <rPh sb="6" eb="7">
      <t>ヨウ</t>
    </rPh>
    <phoneticPr fontId="2"/>
  </si>
  <si>
    <t>上記の記載内容について、事実と相違ありません。</t>
    <rPh sb="0" eb="2">
      <t>ジョウキ</t>
    </rPh>
    <rPh sb="3" eb="5">
      <t>キサイ</t>
    </rPh>
    <rPh sb="5" eb="7">
      <t>ナイヨウ</t>
    </rPh>
    <rPh sb="12" eb="14">
      <t>ジジツ</t>
    </rPh>
    <rPh sb="15" eb="17">
      <t>ソウイ</t>
    </rPh>
    <phoneticPr fontId="2"/>
  </si>
  <si>
    <t>園長確認</t>
    <rPh sb="0" eb="2">
      <t>エンチョウ</t>
    </rPh>
    <rPh sb="2" eb="4">
      <t>カクニン</t>
    </rPh>
    <phoneticPr fontId="2"/>
  </si>
  <si>
    <t>施設名・事業所名</t>
    <rPh sb="0" eb="2">
      <t>シセツ</t>
    </rPh>
    <rPh sb="2" eb="3">
      <t>メイ</t>
    </rPh>
    <rPh sb="4" eb="7">
      <t>ジギョウショ</t>
    </rPh>
    <rPh sb="7" eb="8">
      <t>メイ</t>
    </rPh>
    <phoneticPr fontId="2"/>
  </si>
  <si>
    <t>生年月日</t>
    <rPh sb="0" eb="2">
      <t>セイネン</t>
    </rPh>
    <rPh sb="2" eb="4">
      <t>ガッピ</t>
    </rPh>
    <phoneticPr fontId="2"/>
  </si>
  <si>
    <t>【条件判定】</t>
    <rPh sb="1" eb="3">
      <t>ジョウケン</t>
    </rPh>
    <rPh sb="3" eb="5">
      <t>ハンテイ</t>
    </rPh>
    <phoneticPr fontId="2"/>
  </si>
  <si>
    <t>年度</t>
    <rPh sb="0" eb="2">
      <t>ネンド</t>
    </rPh>
    <phoneticPr fontId="2"/>
  </si>
  <si>
    <t>マネジメント研修要件</t>
    <rPh sb="6" eb="8">
      <t>ケンシュウ</t>
    </rPh>
    <rPh sb="8" eb="10">
      <t>ヨウケン</t>
    </rPh>
    <phoneticPr fontId="2"/>
  </si>
  <si>
    <t>時間要件</t>
    <rPh sb="0" eb="2">
      <t>ジカン</t>
    </rPh>
    <rPh sb="2" eb="4">
      <t>ヨウケン</t>
    </rPh>
    <phoneticPr fontId="2"/>
  </si>
  <si>
    <t>必要時間数</t>
    <rPh sb="0" eb="5">
      <t>ヒツヨウジカンスウ</t>
    </rPh>
    <phoneticPr fontId="2"/>
  </si>
  <si>
    <t>（自署又は記名押印ください。）</t>
    <rPh sb="1" eb="3">
      <t>ジショ</t>
    </rPh>
    <rPh sb="3" eb="4">
      <t>マタ</t>
    </rPh>
    <rPh sb="5" eb="9">
      <t>キメイオウイン</t>
    </rPh>
    <phoneticPr fontId="2"/>
  </si>
  <si>
    <t>研修
修了
要件
判定</t>
    <rPh sb="0" eb="2">
      <t>ケンシュウ</t>
    </rPh>
    <rPh sb="3" eb="5">
      <t>シュウリョウ</t>
    </rPh>
    <rPh sb="6" eb="8">
      <t>ヨウケン</t>
    </rPh>
    <rPh sb="9" eb="11">
      <t>ハンテイ</t>
    </rPh>
    <phoneticPr fontId="2"/>
  </si>
  <si>
    <t>園内
研修
時間
判定</t>
    <rPh sb="0" eb="2">
      <t>エンナイ</t>
    </rPh>
    <rPh sb="3" eb="5">
      <t>ケンシュウ</t>
    </rPh>
    <rPh sb="6" eb="8">
      <t>ジカン</t>
    </rPh>
    <rPh sb="9" eb="11">
      <t>ハンテイ</t>
    </rPh>
    <phoneticPr fontId="2"/>
  </si>
  <si>
    <t>マネジメント研修判定</t>
    <rPh sb="6" eb="8">
      <t>ケンシュウ</t>
    </rPh>
    <rPh sb="8" eb="10">
      <t>ハンテイ</t>
    </rPh>
    <phoneticPr fontId="2"/>
  </si>
  <si>
    <t>時間要件⇒</t>
    <rPh sb="0" eb="4">
      <t>ジカンヨウケン</t>
    </rPh>
    <phoneticPr fontId="2"/>
  </si>
  <si>
    <r>
      <t>マネジメント分野</t>
    </r>
    <r>
      <rPr>
        <b/>
        <u/>
        <sz val="14"/>
        <color theme="1"/>
        <rFont val="ＭＳ Ｐゴシック"/>
        <family val="3"/>
        <charset val="128"/>
      </rPr>
      <t>以外</t>
    </r>
    <rPh sb="6" eb="8">
      <t>ブンヤ</t>
    </rPh>
    <rPh sb="8" eb="10">
      <t>イガイ</t>
    </rPh>
    <phoneticPr fontId="2"/>
  </si>
  <si>
    <t>研修受講歴一覧表</t>
    <rPh sb="0" eb="2">
      <t>ケンシュウ</t>
    </rPh>
    <rPh sb="2" eb="4">
      <t>ジュコウ</t>
    </rPh>
    <rPh sb="4" eb="5">
      <t>レキ</t>
    </rPh>
    <rPh sb="5" eb="8">
      <t>イチランヒョウ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</si>
  <si>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</si>
  <si>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</si>
  <si>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若手リーダー</t>
    <rPh sb="0" eb="2">
      <t>ワカテ</t>
    </rPh>
    <phoneticPr fontId="2"/>
  </si>
  <si>
    <t>中核リーダー・専門リーダー</t>
    <rPh sb="0" eb="2">
      <t>チュウカク</t>
    </rPh>
    <rPh sb="7" eb="9">
      <t>センモン</t>
    </rPh>
    <phoneticPr fontId="2"/>
  </si>
  <si>
    <t>別紙様式１</t>
    <rPh sb="0" eb="4">
      <t>ベッシヨウシキ</t>
    </rPh>
    <phoneticPr fontId="2"/>
  </si>
  <si>
    <t>別紙様式１－２</t>
    <rPh sb="0" eb="4">
      <t>ベッシヨウシキ</t>
    </rPh>
    <phoneticPr fontId="2"/>
  </si>
  <si>
    <t>別紙様式１－１</t>
    <rPh sb="0" eb="4">
      <t>ベッシヨウシキ</t>
    </rPh>
    <phoneticPr fontId="2"/>
  </si>
  <si>
    <t>別紙様式１－３</t>
    <rPh sb="0" eb="4">
      <t>ベッシヨウシキ</t>
    </rPh>
    <phoneticPr fontId="2"/>
  </si>
  <si>
    <t>※別途、各研修の事実確認ができる書類の写しを添付すること。</t>
    <rPh sb="1" eb="3">
      <t>ベット</t>
    </rPh>
    <rPh sb="4" eb="5">
      <t>カク</t>
    </rPh>
    <rPh sb="5" eb="7">
      <t>ケンシュウ</t>
    </rPh>
    <rPh sb="8" eb="10">
      <t>ジジツ</t>
    </rPh>
    <rPh sb="10" eb="12">
      <t>カクニン</t>
    </rPh>
    <rPh sb="16" eb="18">
      <t>ショルイ</t>
    </rPh>
    <rPh sb="19" eb="20">
      <t>ウツ</t>
    </rPh>
    <rPh sb="22" eb="24">
      <t>テンプ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</si>
  <si>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</si>
  <si>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r>
      <t xml:space="preserve">発令役職名
</t>
    </r>
    <r>
      <rPr>
        <sz val="11"/>
        <color theme="1"/>
        <rFont val="ＭＳ Ｐゴシック"/>
        <family val="3"/>
        <charset val="128"/>
      </rPr>
      <t>（辞令の役職）</t>
    </r>
    <phoneticPr fontId="2"/>
  </si>
  <si>
    <r>
      <t>マネジメント
分野</t>
    </r>
    <r>
      <rPr>
        <b/>
        <u/>
        <sz val="14"/>
        <color theme="1"/>
        <rFont val="ＭＳ Ｐゴシック"/>
        <family val="3"/>
        <charset val="128"/>
      </rPr>
      <t xml:space="preserve">以外
</t>
    </r>
    <r>
      <rPr>
        <sz val="14"/>
        <color theme="1"/>
        <rFont val="ＭＳ Ｐゴシック"/>
        <family val="3"/>
        <charset val="128"/>
      </rPr>
      <t>計</t>
    </r>
    <rPh sb="7" eb="9">
      <t>ブンヤ</t>
    </rPh>
    <rPh sb="9" eb="11">
      <t>イガイ</t>
    </rPh>
    <rPh sb="12" eb="13">
      <t>ケイ</t>
    </rPh>
    <phoneticPr fontId="2"/>
  </si>
  <si>
    <t>マネジメント
分野
計</t>
    <rPh sb="7" eb="9">
      <t>ブンヤ</t>
    </rPh>
    <rPh sb="10" eb="11">
      <t>ケイ</t>
    </rPh>
    <phoneticPr fontId="2"/>
  </si>
  <si>
    <r>
      <rPr>
        <u/>
        <sz val="11"/>
        <rFont val="ＭＳ Ｐゴシック"/>
        <family val="3"/>
        <charset val="128"/>
      </rPr>
      <t>当年度</t>
    </r>
    <r>
      <rPr>
        <sz val="11"/>
        <rFont val="ＭＳ Ｐゴシック"/>
        <family val="3"/>
        <charset val="128"/>
      </rPr>
      <t>在籍</t>
    </r>
    <rPh sb="0" eb="2">
      <t>トウネン</t>
    </rPh>
    <rPh sb="2" eb="3">
      <t>ド</t>
    </rPh>
    <rPh sb="3" eb="5">
      <t>ザイセキ</t>
    </rPh>
    <phoneticPr fontId="2"/>
  </si>
  <si>
    <r>
      <rPr>
        <u/>
        <sz val="11"/>
        <rFont val="ＭＳ Ｐゴシック"/>
        <family val="3"/>
        <charset val="128"/>
      </rPr>
      <t>昨年度</t>
    </r>
    <r>
      <rPr>
        <sz val="11"/>
        <rFont val="ＭＳ Ｐゴシック"/>
        <family val="3"/>
        <charset val="128"/>
      </rPr>
      <t>在籍</t>
    </r>
    <rPh sb="0" eb="3">
      <t>サクネンド</t>
    </rPh>
    <rPh sb="3" eb="5">
      <t>ザイセキ</t>
    </rPh>
    <phoneticPr fontId="2"/>
  </si>
  <si>
    <r>
      <t>研修主催者</t>
    </r>
    <r>
      <rPr>
        <sz val="8"/>
        <rFont val="ＭＳ Ｐゴシック"/>
        <family val="3"/>
        <charset val="128"/>
      </rPr>
      <t>（略称不可）</t>
    </r>
    <rPh sb="0" eb="2">
      <t>ケンシュウ</t>
    </rPh>
    <rPh sb="2" eb="5">
      <t>シュサイシャ</t>
    </rPh>
    <rPh sb="6" eb="8">
      <t>リャクショウ</t>
    </rPh>
    <rPh sb="8" eb="10">
      <t>フカ</t>
    </rPh>
    <phoneticPr fontId="2"/>
  </si>
  <si>
    <r>
      <t>受講証明の有無</t>
    </r>
    <r>
      <rPr>
        <b/>
        <sz val="8"/>
        <rFont val="ＭＳ Ｐゴシック"/>
        <family val="3"/>
        <charset val="128"/>
      </rPr>
      <t>※</t>
    </r>
    <rPh sb="0" eb="2">
      <t>ジュコウ</t>
    </rPh>
    <rPh sb="2" eb="4">
      <t>ショウメイ</t>
    </rPh>
    <rPh sb="5" eb="7">
      <t>ウム</t>
    </rPh>
    <phoneticPr fontId="2"/>
  </si>
  <si>
    <t>有</t>
    <rPh sb="0" eb="1">
      <t>アリ</t>
    </rPh>
    <phoneticPr fontId="2"/>
  </si>
  <si>
    <t>無し</t>
    <rPh sb="0" eb="1">
      <t>ナ</t>
    </rPh>
    <phoneticPr fontId="2"/>
  </si>
  <si>
    <r>
      <t>※外部研修、園内研修とも「マネジメント分野</t>
    </r>
    <r>
      <rPr>
        <b/>
        <u/>
        <sz val="12"/>
        <rFont val="ＭＳ Ｐゴシック"/>
        <family val="3"/>
        <charset val="128"/>
      </rPr>
      <t>以外</t>
    </r>
    <r>
      <rPr>
        <sz val="12"/>
        <rFont val="ＭＳ Ｐゴシック"/>
        <family val="3"/>
        <charset val="128"/>
      </rPr>
      <t>」研修と「マネジメント分野」研修に区分して記載すること。</t>
    </r>
    <rPh sb="1" eb="3">
      <t>ガイブ</t>
    </rPh>
    <rPh sb="3" eb="5">
      <t>ケンシュウ</t>
    </rPh>
    <rPh sb="6" eb="8">
      <t>エンナイ</t>
    </rPh>
    <rPh sb="8" eb="10">
      <t>ケンシュウ</t>
    </rPh>
    <rPh sb="19" eb="21">
      <t>ブンヤ</t>
    </rPh>
    <rPh sb="21" eb="23">
      <t>イガイ</t>
    </rPh>
    <rPh sb="24" eb="26">
      <t>ケンシュウ</t>
    </rPh>
    <rPh sb="34" eb="36">
      <t>ブンヤ</t>
    </rPh>
    <rPh sb="37" eb="39">
      <t>ケンシュウ</t>
    </rPh>
    <rPh sb="40" eb="42">
      <t>クブン</t>
    </rPh>
    <rPh sb="44" eb="46">
      <t>キサイ</t>
    </rPh>
    <phoneticPr fontId="2"/>
  </si>
  <si>
    <r>
      <t>マネジメント分野</t>
    </r>
    <r>
      <rPr>
        <b/>
        <u/>
        <sz val="11"/>
        <rFont val="ＭＳ Ｐゴシック"/>
        <family val="3"/>
        <charset val="128"/>
      </rPr>
      <t>以外</t>
    </r>
    <rPh sb="6" eb="8">
      <t>ブンヤ</t>
    </rPh>
    <rPh sb="8" eb="10">
      <t>イガイ</t>
    </rPh>
    <phoneticPr fontId="2"/>
  </si>
  <si>
    <r>
      <t>【園内研修】…合計</t>
    </r>
    <r>
      <rPr>
        <b/>
        <u/>
        <sz val="11"/>
        <rFont val="ＭＳ Ｐゴシック"/>
        <family val="3"/>
        <charset val="128"/>
      </rPr>
      <t>15時間以内</t>
    </r>
    <r>
      <rPr>
        <b/>
        <sz val="11"/>
        <rFont val="ＭＳ Ｐゴシック"/>
        <family val="3"/>
        <charset val="128"/>
      </rPr>
      <t>であること</t>
    </r>
    <rPh sb="1" eb="3">
      <t>エンナイ</t>
    </rPh>
    <rPh sb="3" eb="5">
      <t>ケンシュウ</t>
    </rPh>
    <phoneticPr fontId="2"/>
  </si>
  <si>
    <r>
      <t>【園内研修】…合計</t>
    </r>
    <r>
      <rPr>
        <b/>
        <u/>
        <sz val="11"/>
        <rFont val="ＭＳ Ｐゴシック"/>
        <family val="3"/>
        <charset val="128"/>
      </rPr>
      <t>４時間以内</t>
    </r>
    <r>
      <rPr>
        <b/>
        <sz val="11"/>
        <rFont val="ＭＳ Ｐゴシック"/>
        <family val="3"/>
        <charset val="128"/>
      </rPr>
      <t>であること</t>
    </r>
    <rPh sb="1" eb="3">
      <t>エンナイ</t>
    </rPh>
    <rPh sb="3" eb="5">
      <t>ケンシュウ</t>
    </rPh>
    <phoneticPr fontId="2"/>
  </si>
  <si>
    <t>【確認】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</si>
</sst>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.##&quot; ｈ&quot;"/>
    <numFmt numFmtId="177" formatCode="#,###.##\ &quot; 時間&quot;"/>
    <numFmt numFmtId="178" formatCode="[$-411]ggge&quot;年&quot;m&quot;月&quot;d&quot;日&quot;;@"/>
  </numFmts>
  <fonts count="3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theme="1"/>
      <name val="HGS創英角ﾎﾟｯﾌﾟ体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HGS創英角ﾎﾟｯﾌﾟ体"/>
      <family val="3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2" fillId="3" borderId="3" xfId="0" applyFont="1" applyFill="1" applyBorder="1" applyAlignment="1" applyProtection="1">
      <alignment vertical="center" shrinkToFit="1"/>
      <protection locked="0"/>
    </xf>
    <xf numFmtId="0" fontId="12" fillId="3" borderId="12" xfId="0" applyFont="1" applyFill="1" applyBorder="1" applyAlignment="1" applyProtection="1">
      <alignment vertical="center" shrinkToFit="1"/>
      <protection locked="0"/>
    </xf>
    <xf numFmtId="176" fontId="12" fillId="3" borderId="28" xfId="0" applyNumberFormat="1" applyFont="1" applyFill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vertical="center" shrinkToFit="1"/>
      <protection locked="0"/>
    </xf>
    <xf numFmtId="176" fontId="12" fillId="3" borderId="26" xfId="0" applyNumberFormat="1" applyFont="1" applyFill="1" applyBorder="1" applyAlignment="1" applyProtection="1">
      <alignment vertical="center" shrinkToFit="1"/>
      <protection locked="0"/>
    </xf>
    <xf numFmtId="176" fontId="12" fillId="3" borderId="44" xfId="0" applyNumberFormat="1" applyFont="1" applyFill="1" applyBorder="1" applyAlignment="1" applyProtection="1">
      <alignment vertical="center" shrinkToFit="1"/>
      <protection locked="0"/>
    </xf>
    <xf numFmtId="176" fontId="12" fillId="3" borderId="27" xfId="0" applyNumberFormat="1" applyFont="1" applyFill="1" applyBorder="1" applyAlignment="1" applyProtection="1">
      <alignment vertical="center" shrinkToFit="1"/>
      <protection locked="0"/>
    </xf>
    <xf numFmtId="176" fontId="12" fillId="3" borderId="43" xfId="0" applyNumberFormat="1" applyFont="1" applyFill="1" applyBorder="1" applyAlignment="1" applyProtection="1">
      <alignment vertical="center" shrinkToFit="1"/>
      <protection locked="0"/>
    </xf>
    <xf numFmtId="0" fontId="12" fillId="3" borderId="5" xfId="0" applyFont="1" applyFill="1" applyBorder="1" applyAlignment="1" applyProtection="1">
      <alignment vertical="center" shrinkToFit="1"/>
      <protection locked="0"/>
    </xf>
    <xf numFmtId="0" fontId="12" fillId="3" borderId="14" xfId="0" applyFont="1" applyFill="1" applyBorder="1" applyAlignment="1" applyProtection="1">
      <alignment vertical="center" shrinkToFit="1"/>
      <protection locked="0"/>
    </xf>
    <xf numFmtId="176" fontId="12" fillId="3" borderId="10" xfId="0" applyNumberFormat="1" applyFont="1" applyFill="1" applyBorder="1" applyAlignment="1" applyProtection="1">
      <alignment vertical="center" shrinkToFit="1"/>
      <protection locked="0"/>
    </xf>
    <xf numFmtId="0" fontId="8" fillId="2" borderId="40" xfId="0" applyFont="1" applyFill="1" applyBorder="1" applyAlignment="1" applyProtection="1">
      <alignment horizontal="center" vertical="center"/>
    </xf>
    <xf numFmtId="0" fontId="16" fillId="2" borderId="47" xfId="0" applyFont="1" applyFill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center"/>
    </xf>
    <xf numFmtId="176" fontId="12" fillId="2" borderId="13" xfId="0" applyNumberFormat="1" applyFont="1" applyFill="1" applyBorder="1" applyAlignment="1" applyProtection="1">
      <alignment vertical="center" shrinkToFit="1"/>
    </xf>
    <xf numFmtId="176" fontId="12" fillId="2" borderId="26" xfId="0" applyNumberFormat="1" applyFont="1" applyFill="1" applyBorder="1" applyAlignment="1" applyProtection="1">
      <alignment vertical="center" shrinkToFit="1"/>
    </xf>
    <xf numFmtId="176" fontId="12" fillId="2" borderId="46" xfId="0" applyNumberFormat="1" applyFont="1" applyFill="1" applyBorder="1" applyAlignment="1" applyProtection="1">
      <alignment vertical="center" shrinkToFit="1"/>
    </xf>
    <xf numFmtId="176" fontId="14" fillId="2" borderId="4" xfId="0" applyNumberFormat="1" applyFont="1" applyFill="1" applyBorder="1" applyAlignment="1" applyProtection="1">
      <alignment vertical="center" shrinkToFit="1"/>
    </xf>
    <xf numFmtId="0" fontId="16" fillId="2" borderId="4" xfId="0" applyFont="1" applyFill="1" applyBorder="1" applyAlignment="1" applyProtection="1">
      <alignment horizontal="center" vertical="center" shrinkToFit="1"/>
    </xf>
    <xf numFmtId="176" fontId="12" fillId="2" borderId="11" xfId="0" applyNumberFormat="1" applyFont="1" applyFill="1" applyBorder="1" applyAlignment="1" applyProtection="1">
      <alignment vertical="center" shrinkToFit="1"/>
    </xf>
    <xf numFmtId="176" fontId="12" fillId="2" borderId="27" xfId="0" applyNumberFormat="1" applyFont="1" applyFill="1" applyBorder="1" applyAlignment="1" applyProtection="1">
      <alignment vertical="center" shrinkToFit="1"/>
    </xf>
    <xf numFmtId="176" fontId="12" fillId="2" borderId="45" xfId="0" applyNumberFormat="1" applyFont="1" applyFill="1" applyBorder="1" applyAlignment="1" applyProtection="1">
      <alignment vertical="center" shrinkToFit="1"/>
    </xf>
    <xf numFmtId="176" fontId="14" fillId="2" borderId="9" xfId="0" applyNumberFormat="1" applyFont="1" applyFill="1" applyBorder="1" applyAlignment="1" applyProtection="1">
      <alignment vertical="center" shrinkToFit="1"/>
    </xf>
    <xf numFmtId="0" fontId="16" fillId="2" borderId="6" xfId="0" applyFont="1" applyFill="1" applyBorder="1" applyAlignment="1" applyProtection="1">
      <alignment horizontal="center" vertical="center" shrinkToFit="1"/>
    </xf>
    <xf numFmtId="176" fontId="12" fillId="2" borderId="12" xfId="0" applyNumberFormat="1" applyFont="1" applyFill="1" applyBorder="1" applyAlignment="1" applyProtection="1">
      <alignment vertical="center" shrinkToFit="1"/>
    </xf>
    <xf numFmtId="176" fontId="12" fillId="2" borderId="28" xfId="0" applyNumberFormat="1" applyFont="1" applyFill="1" applyBorder="1" applyAlignment="1" applyProtection="1">
      <alignment vertical="center" shrinkToFit="1"/>
    </xf>
    <xf numFmtId="0" fontId="16" fillId="2" borderId="48" xfId="0" applyFont="1" applyFill="1" applyBorder="1" applyAlignment="1" applyProtection="1">
      <alignment horizontal="center" vertical="center" shrinkToFit="1"/>
    </xf>
    <xf numFmtId="0" fontId="13" fillId="0" borderId="42" xfId="0" applyFont="1" applyBorder="1" applyAlignment="1" applyProtection="1">
      <alignment horizontal="center" vertical="center"/>
    </xf>
    <xf numFmtId="176" fontId="12" fillId="2" borderId="14" xfId="0" applyNumberFormat="1" applyFont="1" applyFill="1" applyBorder="1" applyAlignment="1" applyProtection="1">
      <alignment vertical="center" shrinkToFit="1"/>
    </xf>
    <xf numFmtId="176" fontId="12" fillId="2" borderId="10" xfId="0" applyNumberFormat="1" applyFont="1" applyFill="1" applyBorder="1" applyAlignment="1" applyProtection="1">
      <alignment vertical="center" shrinkToFit="1"/>
    </xf>
    <xf numFmtId="176" fontId="14" fillId="2" borderId="6" xfId="0" applyNumberFormat="1" applyFont="1" applyFill="1" applyBorder="1" applyAlignment="1" applyProtection="1">
      <alignment vertical="center" shrinkToFit="1"/>
    </xf>
    <xf numFmtId="0" fontId="1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7" fontId="0" fillId="0" borderId="0" xfId="0" applyNumberForma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23" fillId="2" borderId="40" xfId="0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177" fontId="30" fillId="3" borderId="1" xfId="0" applyNumberFormat="1" applyFont="1" applyFill="1" applyBorder="1" applyProtection="1">
      <alignment vertical="center"/>
      <protection locked="0"/>
    </xf>
    <xf numFmtId="177" fontId="30" fillId="2" borderId="1" xfId="0" applyNumberFormat="1" applyFont="1" applyFill="1" applyBorder="1" applyProtection="1">
      <alignment vertical="center"/>
    </xf>
    <xf numFmtId="0" fontId="12" fillId="0" borderId="32" xfId="0" applyFont="1" applyBorder="1" applyProtection="1">
      <alignment vertical="center"/>
      <protection locked="0"/>
    </xf>
    <xf numFmtId="0" fontId="24" fillId="0" borderId="32" xfId="0" applyFont="1" applyBorder="1" applyProtection="1">
      <alignment vertical="center"/>
      <protection locked="0"/>
    </xf>
    <xf numFmtId="0" fontId="12" fillId="0" borderId="32" xfId="0" applyFont="1" applyBorder="1" applyAlignment="1" applyProtection="1">
      <alignment vertical="center" shrinkToFit="1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177" fontId="30" fillId="2" borderId="32" xfId="0" applyNumberFormat="1" applyFont="1" applyFill="1" applyBorder="1" applyAlignment="1" applyProtection="1">
      <alignment horizontal="right" vertical="center"/>
    </xf>
    <xf numFmtId="0" fontId="31" fillId="0" borderId="0" xfId="0" applyFont="1" applyAlignment="1" applyProtection="1">
      <alignment horizontal="center" vertical="center"/>
    </xf>
    <xf numFmtId="0" fontId="12" fillId="0" borderId="0" xfId="0" applyFont="1" applyFill="1" applyBorder="1" applyProtection="1">
      <alignment vertical="center"/>
      <protection locked="0"/>
    </xf>
    <xf numFmtId="0" fontId="12" fillId="0" borderId="33" xfId="0" applyFont="1" applyBorder="1" applyProtection="1">
      <alignment vertical="center"/>
      <protection locked="0"/>
    </xf>
    <xf numFmtId="0" fontId="12" fillId="0" borderId="33" xfId="0" applyFont="1" applyBorder="1" applyAlignment="1" applyProtection="1">
      <alignment vertical="center" shrinkToFit="1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3" xfId="0" applyFont="1" applyFill="1" applyBorder="1" applyProtection="1">
      <alignment vertical="center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3" fillId="2" borderId="4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8" fontId="12" fillId="3" borderId="1" xfId="0" applyNumberFormat="1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/>
    </xf>
    <xf numFmtId="177" fontId="30" fillId="3" borderId="1" xfId="0" applyNumberFormat="1" applyFont="1" applyFill="1" applyBorder="1">
      <alignment vertical="center"/>
    </xf>
    <xf numFmtId="178" fontId="12" fillId="3" borderId="1" xfId="0" applyNumberFormat="1" applyFont="1" applyFill="1" applyBorder="1" applyAlignment="1">
      <alignment vertical="center"/>
    </xf>
    <xf numFmtId="177" fontId="30" fillId="2" borderId="1" xfId="0" applyNumberFormat="1" applyFont="1" applyFill="1" applyBorder="1">
      <alignment vertical="center"/>
    </xf>
    <xf numFmtId="0" fontId="12" fillId="0" borderId="32" xfId="0" applyFont="1" applyBorder="1">
      <alignment vertical="center"/>
    </xf>
    <xf numFmtId="0" fontId="24" fillId="0" borderId="32" xfId="0" applyFont="1" applyBorder="1">
      <alignment vertical="center"/>
    </xf>
    <xf numFmtId="0" fontId="12" fillId="0" borderId="32" xfId="0" applyFont="1" applyBorder="1" applyAlignment="1">
      <alignment vertical="center" shrinkToFit="1"/>
    </xf>
    <xf numFmtId="0" fontId="12" fillId="0" borderId="32" xfId="0" applyFont="1" applyBorder="1" applyAlignment="1">
      <alignment horizontal="center" vertical="center"/>
    </xf>
    <xf numFmtId="177" fontId="30" fillId="2" borderId="32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177" fontId="30" fillId="3" borderId="1" xfId="0" applyNumberFormat="1" applyFont="1" applyFill="1" applyBorder="1" applyAlignment="1">
      <alignment vertical="center" shrinkToFit="1"/>
    </xf>
    <xf numFmtId="0" fontId="12" fillId="0" borderId="0" xfId="0" applyFont="1" applyFill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3" xfId="0" applyFont="1" applyFill="1" applyBorder="1">
      <alignment vertical="center"/>
    </xf>
    <xf numFmtId="0" fontId="33" fillId="0" borderId="2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3" fillId="4" borderId="40" xfId="0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vertical="center" shrinkToFit="1"/>
      <protection locked="0"/>
    </xf>
    <xf numFmtId="0" fontId="23" fillId="0" borderId="32" xfId="0" applyFont="1" applyBorder="1" applyProtection="1">
      <alignment vertical="center"/>
      <protection locked="0"/>
    </xf>
    <xf numFmtId="0" fontId="23" fillId="0" borderId="0" xfId="0" applyFont="1">
      <alignment vertical="center"/>
    </xf>
    <xf numFmtId="0" fontId="23" fillId="0" borderId="32" xfId="0" applyFont="1" applyBorder="1">
      <alignment vertical="center"/>
    </xf>
    <xf numFmtId="176" fontId="14" fillId="2" borderId="47" xfId="0" applyNumberFormat="1" applyFont="1" applyFill="1" applyBorder="1" applyAlignment="1" applyProtection="1">
      <alignment vertical="center" shrinkToFit="1"/>
    </xf>
    <xf numFmtId="0" fontId="15" fillId="0" borderId="37" xfId="0" applyFont="1" applyBorder="1" applyAlignment="1" applyProtection="1">
      <alignment vertical="center" shrinkToFit="1"/>
    </xf>
    <xf numFmtId="0" fontId="15" fillId="0" borderId="24" xfId="0" applyFont="1" applyBorder="1" applyAlignment="1" applyProtection="1">
      <alignment vertical="center" shrinkToFit="1"/>
    </xf>
    <xf numFmtId="0" fontId="15" fillId="0" borderId="52" xfId="0" applyFont="1" applyBorder="1" applyAlignment="1" applyProtection="1">
      <alignment vertical="center" shrinkToFit="1"/>
    </xf>
    <xf numFmtId="176" fontId="12" fillId="3" borderId="53" xfId="0" applyNumberFormat="1" applyFont="1" applyFill="1" applyBorder="1" applyAlignment="1" applyProtection="1">
      <alignment vertical="center" shrinkToFit="1"/>
      <protection locked="0"/>
    </xf>
    <xf numFmtId="176" fontId="12" fillId="2" borderId="54" xfId="0" applyNumberFormat="1" applyFont="1" applyFill="1" applyBorder="1" applyAlignment="1" applyProtection="1">
      <alignment vertical="center" shrinkToFit="1"/>
    </xf>
    <xf numFmtId="0" fontId="15" fillId="0" borderId="55" xfId="0" applyFont="1" applyBorder="1" applyAlignment="1" applyProtection="1">
      <alignment vertical="center" shrinkToFit="1"/>
    </xf>
    <xf numFmtId="0" fontId="15" fillId="0" borderId="25" xfId="0" applyFont="1" applyBorder="1" applyAlignment="1" applyProtection="1">
      <alignment vertical="center" shrinkToFit="1"/>
    </xf>
    <xf numFmtId="176" fontId="12" fillId="0" borderId="56" xfId="0" applyNumberFormat="1" applyFont="1" applyFill="1" applyBorder="1" applyAlignment="1" applyProtection="1">
      <alignment vertical="center" shrinkToFit="1"/>
      <protection locked="0"/>
    </xf>
    <xf numFmtId="176" fontId="12" fillId="0" borderId="57" xfId="0" applyNumberFormat="1" applyFont="1" applyFill="1" applyBorder="1" applyAlignment="1" applyProtection="1">
      <alignment vertical="center" shrinkToFit="1"/>
      <protection locked="0"/>
    </xf>
    <xf numFmtId="176" fontId="12" fillId="0" borderId="58" xfId="0" applyNumberFormat="1" applyFont="1" applyFill="1" applyBorder="1" applyAlignment="1" applyProtection="1">
      <alignment vertical="center" shrinkToFit="1"/>
      <protection locked="0"/>
    </xf>
    <xf numFmtId="176" fontId="12" fillId="0" borderId="54" xfId="0" applyNumberFormat="1" applyFont="1" applyFill="1" applyBorder="1" applyAlignment="1" applyProtection="1">
      <alignment vertical="center" shrinkToFit="1"/>
      <protection locked="0"/>
    </xf>
    <xf numFmtId="176" fontId="12" fillId="0" borderId="46" xfId="0" applyNumberFormat="1" applyFont="1" applyFill="1" applyBorder="1" applyAlignment="1" applyProtection="1">
      <alignment vertical="center" shrinkToFit="1"/>
      <protection locked="0"/>
    </xf>
    <xf numFmtId="176" fontId="12" fillId="0" borderId="59" xfId="0" applyNumberFormat="1" applyFont="1" applyFill="1" applyBorder="1" applyAlignment="1" applyProtection="1">
      <alignment vertical="center" shrinkToFit="1"/>
      <protection locked="0"/>
    </xf>
    <xf numFmtId="176" fontId="12" fillId="2" borderId="59" xfId="0" applyNumberFormat="1" applyFont="1" applyFill="1" applyBorder="1" applyAlignment="1" applyProtection="1">
      <alignment vertical="center" shrinkToFit="1"/>
    </xf>
    <xf numFmtId="176" fontId="12" fillId="2" borderId="20" xfId="0" applyNumberFormat="1" applyFont="1" applyFill="1" applyBorder="1" applyAlignment="1" applyProtection="1">
      <alignment vertical="center" shrinkToFit="1"/>
    </xf>
    <xf numFmtId="0" fontId="32" fillId="0" borderId="32" xfId="0" applyFont="1" applyBorder="1">
      <alignment vertical="center"/>
    </xf>
    <xf numFmtId="177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6" fillId="0" borderId="32" xfId="0" applyFont="1" applyBorder="1">
      <alignment vertical="center"/>
    </xf>
    <xf numFmtId="0" fontId="33" fillId="0" borderId="0" xfId="0" applyFont="1" applyBorder="1" applyAlignment="1">
      <alignment vertical="center"/>
    </xf>
    <xf numFmtId="0" fontId="26" fillId="0" borderId="33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 textRotation="255" wrapText="1"/>
      <protection locked="0"/>
    </xf>
    <xf numFmtId="0" fontId="7" fillId="0" borderId="20" xfId="0" applyFont="1" applyBorder="1" applyAlignment="1" applyProtection="1">
      <alignment horizontal="center" vertical="center" textRotation="255" wrapText="1"/>
      <protection locked="0"/>
    </xf>
    <xf numFmtId="0" fontId="7" fillId="0" borderId="21" xfId="0" applyFont="1" applyBorder="1" applyAlignment="1" applyProtection="1">
      <alignment horizontal="center" vertical="center" textRotation="255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textRotation="255"/>
      <protection locked="0"/>
    </xf>
    <xf numFmtId="0" fontId="7" fillId="0" borderId="17" xfId="0" applyFont="1" applyBorder="1" applyAlignment="1" applyProtection="1">
      <alignment horizontal="center" vertical="center" textRotation="255"/>
      <protection locked="0"/>
    </xf>
    <xf numFmtId="0" fontId="7" fillId="0" borderId="18" xfId="0" applyFont="1" applyBorder="1" applyAlignment="1" applyProtection="1">
      <alignment horizontal="center" vertical="center" textRotation="255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 applyProtection="1">
      <alignment vertical="center" shrinkToFit="1"/>
      <protection locked="0"/>
    </xf>
    <xf numFmtId="0" fontId="6" fillId="3" borderId="50" xfId="0" applyFont="1" applyFill="1" applyBorder="1" applyAlignment="1" applyProtection="1">
      <alignment vertical="center" shrinkToFit="1"/>
      <protection locked="0"/>
    </xf>
    <xf numFmtId="0" fontId="6" fillId="3" borderId="51" xfId="0" applyFont="1" applyFill="1" applyBorder="1" applyAlignment="1" applyProtection="1">
      <alignment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wrapText="1" shrinkToFit="1"/>
      <protection locked="0"/>
    </xf>
    <xf numFmtId="0" fontId="11" fillId="0" borderId="27" xfId="0" applyFont="1" applyFill="1" applyBorder="1" applyAlignment="1" applyProtection="1">
      <alignment horizontal="center" vertical="center" shrinkToFit="1"/>
      <protection locked="0"/>
    </xf>
    <xf numFmtId="0" fontId="11" fillId="0" borderId="46" xfId="0" applyFont="1" applyFill="1" applyBorder="1" applyAlignment="1" applyProtection="1">
      <alignment horizontal="center" vertical="center" wrapText="1" shrinkToFit="1"/>
      <protection locked="0"/>
    </xf>
    <xf numFmtId="0" fontId="11" fillId="0" borderId="45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3" borderId="37" xfId="0" applyFont="1" applyFill="1" applyBorder="1" applyAlignment="1" applyProtection="1">
      <alignment vertical="center" shrinkToFit="1"/>
      <protection locked="0"/>
    </xf>
    <xf numFmtId="0" fontId="12" fillId="3" borderId="13" xfId="0" applyFont="1" applyFill="1" applyBorder="1" applyAlignment="1" applyProtection="1">
      <alignment vertical="center" shrinkToFit="1"/>
      <protection locked="0"/>
    </xf>
    <xf numFmtId="0" fontId="12" fillId="3" borderId="22" xfId="0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vertical="center" shrinkToFit="1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177" fontId="12" fillId="2" borderId="30" xfId="0" applyNumberFormat="1" applyFont="1" applyFill="1" applyBorder="1" applyAlignment="1" applyProtection="1">
      <alignment horizontal="right" vertical="center"/>
    </xf>
    <xf numFmtId="177" fontId="12" fillId="2" borderId="33" xfId="0" applyNumberFormat="1" applyFont="1" applyFill="1" applyBorder="1" applyAlignment="1" applyProtection="1">
      <alignment horizontal="right" vertical="center"/>
    </xf>
    <xf numFmtId="177" fontId="12" fillId="2" borderId="31" xfId="0" applyNumberFormat="1" applyFont="1" applyFill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0" borderId="29" xfId="0" applyFont="1" applyFill="1" applyBorder="1" applyAlignment="1" applyProtection="1">
      <alignment horizontal="center" vertical="center"/>
      <protection locked="0"/>
    </xf>
    <xf numFmtId="177" fontId="23" fillId="2" borderId="30" xfId="0" applyNumberFormat="1" applyFont="1" applyFill="1" applyBorder="1" applyAlignment="1" applyProtection="1">
      <alignment horizontal="right" vertical="center"/>
    </xf>
    <xf numFmtId="177" fontId="23" fillId="2" borderId="31" xfId="0" applyNumberFormat="1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3" borderId="13" xfId="0" applyFont="1" applyFill="1" applyBorder="1" applyAlignment="1" applyProtection="1">
      <alignment horizontal="left" vertical="center" shrinkToFit="1"/>
      <protection locked="0"/>
    </xf>
    <xf numFmtId="0" fontId="12" fillId="3" borderId="24" xfId="0" applyFont="1" applyFill="1" applyBorder="1" applyAlignment="1" applyProtection="1">
      <alignment horizontal="left" vertical="center" shrinkToFit="1"/>
      <protection locked="0"/>
    </xf>
    <xf numFmtId="0" fontId="12" fillId="3" borderId="22" xfId="0" applyFont="1" applyFill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178" fontId="12" fillId="3" borderId="13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24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1" fillId="2" borderId="38" xfId="0" applyFont="1" applyFill="1" applyBorder="1" applyAlignment="1" applyProtection="1">
      <alignment horizontal="center" vertical="center"/>
    </xf>
    <xf numFmtId="0" fontId="31" fillId="2" borderId="39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vertical="center" shrinkToFit="1"/>
    </xf>
    <xf numFmtId="0" fontId="12" fillId="3" borderId="13" xfId="0" applyFont="1" applyFill="1" applyBorder="1" applyAlignment="1">
      <alignment vertical="center" shrinkToFit="1"/>
    </xf>
    <xf numFmtId="0" fontId="12" fillId="3" borderId="22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right" vertical="center"/>
    </xf>
    <xf numFmtId="177" fontId="12" fillId="0" borderId="60" xfId="0" applyNumberFormat="1" applyFont="1" applyFill="1" applyBorder="1" applyAlignment="1">
      <alignment horizontal="right" vertical="center"/>
    </xf>
    <xf numFmtId="177" fontId="23" fillId="2" borderId="30" xfId="0" applyNumberFormat="1" applyFont="1" applyFill="1" applyBorder="1" applyAlignment="1">
      <alignment horizontal="right" vertical="center"/>
    </xf>
    <xf numFmtId="177" fontId="23" fillId="2" borderId="31" xfId="0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178" fontId="12" fillId="3" borderId="13" xfId="0" applyNumberFormat="1" applyFont="1" applyFill="1" applyBorder="1" applyAlignment="1">
      <alignment horizontal="center" vertical="center" shrinkToFit="1"/>
    </xf>
    <xf numFmtId="178" fontId="12" fillId="3" borderId="24" xfId="0" applyNumberFormat="1" applyFont="1" applyFill="1" applyBorder="1" applyAlignment="1">
      <alignment horizontal="center" vertical="center" shrinkToFit="1"/>
    </xf>
    <xf numFmtId="178" fontId="12" fillId="3" borderId="22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3" borderId="24" xfId="0" applyFont="1" applyFill="1" applyBorder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222251</xdr:colOff>
      <xdr:row>6</xdr:row>
      <xdr:rowOff>103186</xdr:rowOff>
    </xdr:from>
    <xdr:to>
      <xdr:col>10</xdr:col>
      <xdr:colOff>365126</xdr:colOff>
      <xdr:row>15</xdr:row>
      <xdr:rowOff>134936</xdr:rowOff>
    </xdr:to>
    <xdr:sp macro="" textlink="">
      <xdr:nvSpPr>
        <xdr:cNvPr id="3" name="テキスト ボックス 2"/>
        <xdr:cNvSpPr txBox="1"/>
      </xdr:nvSpPr>
      <xdr:spPr>
        <a:xfrm>
          <a:off x="1246189" y="1333499"/>
          <a:ext cx="6961187" cy="185737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若手リーダーは</a:t>
          </a:r>
          <a:r>
            <a:rPr kumimoji="1" lang="ja-JP" altLang="en-US" sz="1800" u="sng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令和６年度から</a:t>
          </a:r>
          <a:r>
            <a:rPr kumimoji="1" lang="ja-JP" altLang="en-US" sz="18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研修修了要件が適用される。</a:t>
          </a:r>
          <a:endParaRPr kumimoji="1" lang="en-US" altLang="ja-JP" sz="180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令和５年度において、本様式は提出不要。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40"/>
  <sheetViews>
    <sheetView tabSelected="1" view="pageBreakPreview" zoomScale="80" zoomScaleNormal="75" zoomScaleSheetLayoutView="80" workbookViewId="0">
      <selection activeCell="K3" sqref="K3:N3"/>
    </sheetView>
  </sheetViews>
  <sheetFormatPr defaultRowHeight="18.75"/>
  <cols>
    <col min="1" max="1" width="4.625" style="6" customWidth="1"/>
    <col min="2" max="2" width="7.5" style="6" customWidth="1"/>
    <col min="3" max="3" width="18.75" style="6" customWidth="1"/>
    <col min="4" max="4" width="14.5" style="6" customWidth="1"/>
    <col min="5" max="5" width="16.875" style="6" customWidth="1"/>
    <col min="6" max="6" width="25.5" style="6" customWidth="1"/>
    <col min="7" max="10" width="14.25" style="6" customWidth="1"/>
    <col min="11" max="11" width="12.625" style="6" customWidth="1"/>
    <col min="12" max="13" width="14.25" style="6" customWidth="1"/>
    <col min="14" max="14" width="12.375" style="6" customWidth="1"/>
    <col min="15" max="15" width="0.125" style="6" customWidth="1"/>
    <col min="16" max="16" width="27.25" style="6" hidden="1" customWidth="1"/>
    <col min="17" max="17" width="9.125" style="6" customWidth="1"/>
    <col min="18" max="19" width="9" style="6" customWidth="1"/>
    <col min="20" max="16384" width="9" style="7"/>
  </cols>
  <sheetData>
    <row r="1" spans="1:20" ht="29.25" customHeight="1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 t="s">
        <v>54</v>
      </c>
    </row>
    <row r="2" spans="1:20" ht="3.7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0" ht="27.75" customHeight="1" thickBot="1">
      <c r="B3" s="9" t="s">
        <v>50</v>
      </c>
      <c r="C3" s="10">
        <v>5</v>
      </c>
      <c r="D3" s="6" t="s">
        <v>39</v>
      </c>
      <c r="F3" s="11" t="s">
        <v>53</v>
      </c>
      <c r="G3" s="12" t="s">
        <v>42</v>
      </c>
      <c r="H3" s="30">
        <f>IF(C3&lt;5,0,IF(C3=5,15,IF(C3=6,30,IF(C3=7,45,IF(C3&gt;=8,60)))))</f>
        <v>15</v>
      </c>
      <c r="J3" s="13" t="s">
        <v>31</v>
      </c>
      <c r="K3" s="172"/>
      <c r="L3" s="173"/>
      <c r="M3" s="173"/>
      <c r="N3" s="174"/>
    </row>
    <row r="4" spans="1:20" ht="27.75" customHeight="1" thickBot="1">
      <c r="F4" s="11" t="s">
        <v>52</v>
      </c>
      <c r="G4" s="12" t="s">
        <v>42</v>
      </c>
      <c r="H4" s="30">
        <f>IF(C3&lt;6,0,IF(C3&gt;=6,15))</f>
        <v>0</v>
      </c>
    </row>
    <row r="5" spans="1:20" ht="30" customHeight="1">
      <c r="A5" s="158" t="s">
        <v>3</v>
      </c>
      <c r="B5" s="158"/>
      <c r="C5" s="159" t="s">
        <v>0</v>
      </c>
      <c r="D5" s="159" t="s">
        <v>7</v>
      </c>
      <c r="E5" s="168" t="s">
        <v>60</v>
      </c>
      <c r="F5" s="170" t="s">
        <v>17</v>
      </c>
      <c r="G5" s="179" t="s">
        <v>10</v>
      </c>
      <c r="H5" s="180"/>
      <c r="I5" s="158"/>
      <c r="J5" s="158"/>
      <c r="K5" s="158"/>
      <c r="L5" s="158"/>
      <c r="M5" s="158"/>
      <c r="N5" s="158"/>
      <c r="O5" s="6">
        <v>15</v>
      </c>
      <c r="P5" s="6" t="s">
        <v>18</v>
      </c>
      <c r="Q5" s="182" t="s">
        <v>44</v>
      </c>
      <c r="R5" s="184" t="s">
        <v>45</v>
      </c>
      <c r="S5" s="186" t="s">
        <v>46</v>
      </c>
    </row>
    <row r="6" spans="1:20" ht="30" customHeight="1">
      <c r="A6" s="158"/>
      <c r="B6" s="158"/>
      <c r="C6" s="167"/>
      <c r="D6" s="167"/>
      <c r="E6" s="169"/>
      <c r="F6" s="171"/>
      <c r="G6" s="165" t="s">
        <v>4</v>
      </c>
      <c r="H6" s="166"/>
      <c r="I6" s="163" t="s">
        <v>5</v>
      </c>
      <c r="J6" s="164"/>
      <c r="K6" s="164"/>
      <c r="L6" s="175" t="s">
        <v>61</v>
      </c>
      <c r="M6" s="177" t="s">
        <v>62</v>
      </c>
      <c r="N6" s="187" t="s">
        <v>12</v>
      </c>
      <c r="O6" s="6">
        <v>15</v>
      </c>
      <c r="P6" s="6" t="s">
        <v>19</v>
      </c>
      <c r="Q6" s="182"/>
      <c r="R6" s="185"/>
      <c r="S6" s="186"/>
    </row>
    <row r="7" spans="1:20" ht="30" customHeight="1" thickBot="1">
      <c r="A7" s="159"/>
      <c r="B7" s="159"/>
      <c r="C7" s="167"/>
      <c r="D7" s="167"/>
      <c r="E7" s="169"/>
      <c r="F7" s="171"/>
      <c r="G7" s="14" t="s">
        <v>48</v>
      </c>
      <c r="H7" s="15" t="s">
        <v>11</v>
      </c>
      <c r="I7" s="14" t="s">
        <v>48</v>
      </c>
      <c r="J7" s="16" t="s">
        <v>11</v>
      </c>
      <c r="K7" s="17" t="s">
        <v>16</v>
      </c>
      <c r="L7" s="176"/>
      <c r="M7" s="178"/>
      <c r="N7" s="188"/>
      <c r="O7" s="6">
        <v>4</v>
      </c>
      <c r="P7" s="6" t="s">
        <v>20</v>
      </c>
      <c r="Q7" s="168"/>
      <c r="R7" s="185"/>
      <c r="S7" s="186"/>
    </row>
    <row r="8" spans="1:20" ht="21.95" customHeight="1">
      <c r="A8" s="160" t="s">
        <v>9</v>
      </c>
      <c r="B8" s="155" t="s">
        <v>32</v>
      </c>
      <c r="C8" s="18"/>
      <c r="D8" s="18"/>
      <c r="E8" s="18"/>
      <c r="F8" s="19"/>
      <c r="G8" s="20"/>
      <c r="H8" s="137"/>
      <c r="I8" s="20"/>
      <c r="J8" s="137"/>
      <c r="K8" s="43">
        <f>I8+J8</f>
        <v>0</v>
      </c>
      <c r="L8" s="44">
        <f>G8+I8</f>
        <v>0</v>
      </c>
      <c r="M8" s="138">
        <f>H8+J8</f>
        <v>0</v>
      </c>
      <c r="N8" s="133">
        <f>L8+M8</f>
        <v>0</v>
      </c>
      <c r="O8" s="139">
        <v>60</v>
      </c>
      <c r="P8" s="139" t="s">
        <v>21</v>
      </c>
      <c r="Q8" s="31" t="str">
        <f>IF(AND(N8&gt;=$H$3,R8="可",S8="可"),"可","不可")</f>
        <v>不可</v>
      </c>
      <c r="R8" s="32" t="str">
        <f>IF(K8&lt;=15,"可","不可")</f>
        <v>可</v>
      </c>
      <c r="S8" s="32" t="str">
        <f>IF($C$3&lt;=7,"可",IF(AND($C$3&gt;=8,M8&gt;=15),"可","不可"))</f>
        <v>可</v>
      </c>
      <c r="T8" s="21"/>
    </row>
    <row r="9" spans="1:20" ht="21.95" customHeight="1">
      <c r="A9" s="161"/>
      <c r="B9" s="156"/>
      <c r="C9" s="129"/>
      <c r="D9" s="129"/>
      <c r="E9" s="129"/>
      <c r="F9" s="128"/>
      <c r="G9" s="23"/>
      <c r="H9" s="24"/>
      <c r="I9" s="23"/>
      <c r="J9" s="24"/>
      <c r="K9" s="33">
        <f t="shared" ref="K9:K17" si="0">I9+J9</f>
        <v>0</v>
      </c>
      <c r="L9" s="34">
        <f t="shared" ref="L9:L17" si="1">G9+I9</f>
        <v>0</v>
      </c>
      <c r="M9" s="35">
        <f t="shared" ref="M9:M37" si="2">H9+J9</f>
        <v>0</v>
      </c>
      <c r="N9" s="36">
        <f t="shared" ref="N9:N17" si="3">L9+M9</f>
        <v>0</v>
      </c>
      <c r="O9" s="135">
        <v>61</v>
      </c>
      <c r="P9" s="135" t="s">
        <v>21</v>
      </c>
      <c r="Q9" s="37" t="str">
        <f t="shared" ref="Q9:Q17" si="4">IF(AND(N9&gt;=$H$3,R9="可",S9="可"),"可","不可")</f>
        <v>不可</v>
      </c>
      <c r="R9" s="32" t="str">
        <f t="shared" ref="R9:R17" si="5">IF(K9&lt;=15,"可","不可")</f>
        <v>可</v>
      </c>
      <c r="S9" s="32" t="str">
        <f t="shared" ref="S9:S17" si="6">IF($C$3&lt;=7,"可",IF(AND($C$3&gt;=8,M9&gt;=15),"可","不可"))</f>
        <v>可</v>
      </c>
    </row>
    <row r="10" spans="1:20" ht="21.95" customHeight="1">
      <c r="A10" s="161"/>
      <c r="B10" s="156"/>
      <c r="C10" s="129"/>
      <c r="D10" s="129"/>
      <c r="E10" s="129"/>
      <c r="F10" s="128"/>
      <c r="G10" s="23"/>
      <c r="H10" s="24"/>
      <c r="I10" s="23"/>
      <c r="J10" s="24"/>
      <c r="K10" s="33">
        <f t="shared" si="0"/>
        <v>0</v>
      </c>
      <c r="L10" s="34">
        <f t="shared" si="1"/>
        <v>0</v>
      </c>
      <c r="M10" s="35">
        <f t="shared" si="2"/>
        <v>0</v>
      </c>
      <c r="N10" s="36">
        <f t="shared" si="3"/>
        <v>0</v>
      </c>
      <c r="O10" s="135">
        <v>62</v>
      </c>
      <c r="P10" s="135" t="s">
        <v>21</v>
      </c>
      <c r="Q10" s="37" t="str">
        <f t="shared" si="4"/>
        <v>不可</v>
      </c>
      <c r="R10" s="32" t="str">
        <f t="shared" si="5"/>
        <v>可</v>
      </c>
      <c r="S10" s="32" t="str">
        <f t="shared" si="6"/>
        <v>可</v>
      </c>
    </row>
    <row r="11" spans="1:20" ht="21.95" customHeight="1">
      <c r="A11" s="161"/>
      <c r="B11" s="156"/>
      <c r="C11" s="129"/>
      <c r="D11" s="129"/>
      <c r="E11" s="129"/>
      <c r="F11" s="128"/>
      <c r="G11" s="23"/>
      <c r="H11" s="24"/>
      <c r="I11" s="23"/>
      <c r="J11" s="24"/>
      <c r="K11" s="33">
        <f t="shared" si="0"/>
        <v>0</v>
      </c>
      <c r="L11" s="34">
        <f t="shared" si="1"/>
        <v>0</v>
      </c>
      <c r="M11" s="35">
        <f t="shared" si="2"/>
        <v>0</v>
      </c>
      <c r="N11" s="36">
        <f t="shared" si="3"/>
        <v>0</v>
      </c>
      <c r="O11" s="135">
        <v>63</v>
      </c>
      <c r="P11" s="135" t="s">
        <v>21</v>
      </c>
      <c r="Q11" s="37" t="str">
        <f t="shared" si="4"/>
        <v>不可</v>
      </c>
      <c r="R11" s="32" t="str">
        <f t="shared" si="5"/>
        <v>可</v>
      </c>
      <c r="S11" s="32" t="str">
        <f t="shared" si="6"/>
        <v>可</v>
      </c>
    </row>
    <row r="12" spans="1:20" ht="21.75" customHeight="1">
      <c r="A12" s="161"/>
      <c r="B12" s="156"/>
      <c r="C12" s="129"/>
      <c r="D12" s="129"/>
      <c r="E12" s="129"/>
      <c r="F12" s="128"/>
      <c r="G12" s="23"/>
      <c r="H12" s="24"/>
      <c r="I12" s="23"/>
      <c r="J12" s="24"/>
      <c r="K12" s="33">
        <f t="shared" si="0"/>
        <v>0</v>
      </c>
      <c r="L12" s="34">
        <f t="shared" si="1"/>
        <v>0</v>
      </c>
      <c r="M12" s="35">
        <f t="shared" si="2"/>
        <v>0</v>
      </c>
      <c r="N12" s="36">
        <f t="shared" si="3"/>
        <v>0</v>
      </c>
      <c r="O12" s="135">
        <v>64</v>
      </c>
      <c r="P12" s="135" t="s">
        <v>21</v>
      </c>
      <c r="Q12" s="37" t="str">
        <f t="shared" si="4"/>
        <v>不可</v>
      </c>
      <c r="R12" s="32" t="str">
        <f t="shared" si="5"/>
        <v>可</v>
      </c>
      <c r="S12" s="32" t="str">
        <f t="shared" si="6"/>
        <v>可</v>
      </c>
    </row>
    <row r="13" spans="1:20" ht="21.95" customHeight="1">
      <c r="A13" s="161"/>
      <c r="B13" s="156"/>
      <c r="C13" s="129"/>
      <c r="D13" s="129"/>
      <c r="E13" s="129"/>
      <c r="F13" s="128"/>
      <c r="G13" s="23"/>
      <c r="H13" s="24"/>
      <c r="I13" s="23"/>
      <c r="J13" s="24"/>
      <c r="K13" s="33">
        <f t="shared" si="0"/>
        <v>0</v>
      </c>
      <c r="L13" s="34">
        <f t="shared" si="1"/>
        <v>0</v>
      </c>
      <c r="M13" s="35">
        <f t="shared" si="2"/>
        <v>0</v>
      </c>
      <c r="N13" s="36">
        <f t="shared" si="3"/>
        <v>0</v>
      </c>
      <c r="O13" s="135">
        <v>65</v>
      </c>
      <c r="P13" s="135" t="s">
        <v>21</v>
      </c>
      <c r="Q13" s="37" t="str">
        <f t="shared" si="4"/>
        <v>不可</v>
      </c>
      <c r="R13" s="32" t="str">
        <f t="shared" si="5"/>
        <v>可</v>
      </c>
      <c r="S13" s="32" t="str">
        <f t="shared" si="6"/>
        <v>可</v>
      </c>
    </row>
    <row r="14" spans="1:20" ht="21.95" customHeight="1">
      <c r="A14" s="161"/>
      <c r="B14" s="156"/>
      <c r="C14" s="129"/>
      <c r="D14" s="129"/>
      <c r="E14" s="129"/>
      <c r="F14" s="128"/>
      <c r="G14" s="23"/>
      <c r="H14" s="24"/>
      <c r="I14" s="23"/>
      <c r="J14" s="24"/>
      <c r="K14" s="33">
        <f t="shared" si="0"/>
        <v>0</v>
      </c>
      <c r="L14" s="34">
        <f t="shared" si="1"/>
        <v>0</v>
      </c>
      <c r="M14" s="35">
        <f t="shared" si="2"/>
        <v>0</v>
      </c>
      <c r="N14" s="36">
        <f t="shared" si="3"/>
        <v>0</v>
      </c>
      <c r="O14" s="135">
        <v>66</v>
      </c>
      <c r="P14" s="135" t="s">
        <v>21</v>
      </c>
      <c r="Q14" s="37" t="str">
        <f t="shared" si="4"/>
        <v>不可</v>
      </c>
      <c r="R14" s="32" t="str">
        <f t="shared" si="5"/>
        <v>可</v>
      </c>
      <c r="S14" s="32" t="str">
        <f>IF($C$3&lt;=7,"可",IF(AND($C$3&gt;=8,M14&gt;=15),"可","不可"))</f>
        <v>可</v>
      </c>
    </row>
    <row r="15" spans="1:20" ht="21.95" customHeight="1">
      <c r="A15" s="161"/>
      <c r="B15" s="156"/>
      <c r="C15" s="129"/>
      <c r="D15" s="129"/>
      <c r="E15" s="129"/>
      <c r="F15" s="128"/>
      <c r="G15" s="23"/>
      <c r="H15" s="24"/>
      <c r="I15" s="23"/>
      <c r="J15" s="24"/>
      <c r="K15" s="33">
        <f t="shared" si="0"/>
        <v>0</v>
      </c>
      <c r="L15" s="34">
        <f t="shared" si="1"/>
        <v>0</v>
      </c>
      <c r="M15" s="35">
        <f t="shared" si="2"/>
        <v>0</v>
      </c>
      <c r="N15" s="36">
        <f t="shared" si="3"/>
        <v>0</v>
      </c>
      <c r="O15" s="135">
        <v>67</v>
      </c>
      <c r="P15" s="135" t="s">
        <v>21</v>
      </c>
      <c r="Q15" s="37" t="str">
        <f t="shared" si="4"/>
        <v>不可</v>
      </c>
      <c r="R15" s="32" t="str">
        <f t="shared" si="5"/>
        <v>可</v>
      </c>
      <c r="S15" s="32" t="str">
        <f t="shared" si="6"/>
        <v>可</v>
      </c>
    </row>
    <row r="16" spans="1:20" ht="21.95" customHeight="1">
      <c r="A16" s="161"/>
      <c r="B16" s="156"/>
      <c r="C16" s="129"/>
      <c r="D16" s="129"/>
      <c r="E16" s="129"/>
      <c r="F16" s="128"/>
      <c r="G16" s="23"/>
      <c r="H16" s="24"/>
      <c r="I16" s="23"/>
      <c r="J16" s="24"/>
      <c r="K16" s="33">
        <f t="shared" si="0"/>
        <v>0</v>
      </c>
      <c r="L16" s="34">
        <f t="shared" si="1"/>
        <v>0</v>
      </c>
      <c r="M16" s="35">
        <f t="shared" si="2"/>
        <v>0</v>
      </c>
      <c r="N16" s="36">
        <f t="shared" si="3"/>
        <v>0</v>
      </c>
      <c r="O16" s="135">
        <v>68</v>
      </c>
      <c r="P16" s="135" t="s">
        <v>21</v>
      </c>
      <c r="Q16" s="37" t="str">
        <f t="shared" si="4"/>
        <v>不可</v>
      </c>
      <c r="R16" s="32" t="str">
        <f t="shared" si="5"/>
        <v>可</v>
      </c>
      <c r="S16" s="32" t="str">
        <f t="shared" si="6"/>
        <v>可</v>
      </c>
    </row>
    <row r="17" spans="1:19" ht="21.95" customHeight="1" thickBot="1">
      <c r="A17" s="161"/>
      <c r="B17" s="156"/>
      <c r="C17" s="129"/>
      <c r="D17" s="129"/>
      <c r="E17" s="129"/>
      <c r="F17" s="128"/>
      <c r="G17" s="23"/>
      <c r="H17" s="26"/>
      <c r="I17" s="25"/>
      <c r="J17" s="26"/>
      <c r="K17" s="38">
        <f t="shared" si="0"/>
        <v>0</v>
      </c>
      <c r="L17" s="39">
        <f t="shared" si="1"/>
        <v>0</v>
      </c>
      <c r="M17" s="147">
        <f t="shared" si="2"/>
        <v>0</v>
      </c>
      <c r="N17" s="41">
        <f t="shared" si="3"/>
        <v>0</v>
      </c>
      <c r="O17" s="140">
        <v>69</v>
      </c>
      <c r="P17" s="140" t="s">
        <v>21</v>
      </c>
      <c r="Q17" s="37" t="str">
        <f t="shared" si="4"/>
        <v>不可</v>
      </c>
      <c r="R17" s="32" t="str">
        <f t="shared" si="5"/>
        <v>可</v>
      </c>
      <c r="S17" s="32" t="str">
        <f t="shared" si="6"/>
        <v>可</v>
      </c>
    </row>
    <row r="18" spans="1:19" ht="21.95" customHeight="1">
      <c r="A18" s="161"/>
      <c r="B18" s="155" t="s">
        <v>13</v>
      </c>
      <c r="C18" s="18"/>
      <c r="D18" s="18"/>
      <c r="E18" s="18"/>
      <c r="F18" s="19"/>
      <c r="G18" s="20"/>
      <c r="H18" s="141"/>
      <c r="I18" s="20"/>
      <c r="J18" s="144"/>
      <c r="K18" s="43">
        <f>I18</f>
        <v>0</v>
      </c>
      <c r="L18" s="44">
        <f>G18+I18</f>
        <v>0</v>
      </c>
      <c r="M18" s="148">
        <f t="shared" si="2"/>
        <v>0</v>
      </c>
      <c r="N18" s="133">
        <f>L18</f>
        <v>0</v>
      </c>
      <c r="O18" s="134"/>
      <c r="P18" s="134"/>
      <c r="Q18" s="45" t="str">
        <f>IF(AND(N18&gt;=$H$3,R18="可"),"可","不可")</f>
        <v>不可</v>
      </c>
      <c r="R18" s="32" t="str">
        <f>IF(K18&lt;=15,"可","不可")</f>
        <v>可</v>
      </c>
      <c r="S18" s="46"/>
    </row>
    <row r="19" spans="1:19" ht="21.95" customHeight="1">
      <c r="A19" s="161"/>
      <c r="B19" s="156"/>
      <c r="C19" s="129"/>
      <c r="D19" s="129"/>
      <c r="E19" s="129"/>
      <c r="F19" s="128"/>
      <c r="G19" s="23"/>
      <c r="H19" s="142"/>
      <c r="I19" s="23"/>
      <c r="J19" s="145"/>
      <c r="K19" s="33">
        <f t="shared" ref="K19:K27" si="7">I19</f>
        <v>0</v>
      </c>
      <c r="L19" s="34">
        <f t="shared" ref="L19:L27" si="8">G19+I19</f>
        <v>0</v>
      </c>
      <c r="M19" s="40">
        <f t="shared" si="2"/>
        <v>0</v>
      </c>
      <c r="N19" s="36">
        <f t="shared" ref="N19:N27" si="9">L19</f>
        <v>0</v>
      </c>
      <c r="O19" s="135"/>
      <c r="P19" s="135"/>
      <c r="Q19" s="37" t="str">
        <f t="shared" ref="Q19:Q27" si="10">IF(AND(N19&gt;=$H$3,R19="可"),"可","不可")</f>
        <v>不可</v>
      </c>
      <c r="R19" s="32" t="str">
        <f t="shared" ref="R19:R27" si="11">IF(K19&lt;=15,"可","不可")</f>
        <v>可</v>
      </c>
      <c r="S19" s="46"/>
    </row>
    <row r="20" spans="1:19" ht="21.95" customHeight="1">
      <c r="A20" s="161"/>
      <c r="B20" s="156"/>
      <c r="C20" s="129"/>
      <c r="D20" s="129"/>
      <c r="E20" s="129"/>
      <c r="F20" s="128"/>
      <c r="G20" s="23"/>
      <c r="H20" s="142"/>
      <c r="I20" s="23"/>
      <c r="J20" s="145"/>
      <c r="K20" s="33">
        <f t="shared" si="7"/>
        <v>0</v>
      </c>
      <c r="L20" s="34">
        <f t="shared" si="8"/>
        <v>0</v>
      </c>
      <c r="M20" s="40">
        <f t="shared" si="2"/>
        <v>0</v>
      </c>
      <c r="N20" s="36">
        <f t="shared" si="9"/>
        <v>0</v>
      </c>
      <c r="O20" s="135"/>
      <c r="P20" s="135"/>
      <c r="Q20" s="37" t="str">
        <f t="shared" si="10"/>
        <v>不可</v>
      </c>
      <c r="R20" s="32" t="str">
        <f t="shared" si="11"/>
        <v>可</v>
      </c>
      <c r="S20" s="46"/>
    </row>
    <row r="21" spans="1:19" ht="21.95" customHeight="1">
      <c r="A21" s="161"/>
      <c r="B21" s="156"/>
      <c r="C21" s="129"/>
      <c r="D21" s="129"/>
      <c r="E21" s="129"/>
      <c r="F21" s="128"/>
      <c r="G21" s="23"/>
      <c r="H21" s="142"/>
      <c r="I21" s="23"/>
      <c r="J21" s="145"/>
      <c r="K21" s="33">
        <f t="shared" si="7"/>
        <v>0</v>
      </c>
      <c r="L21" s="34">
        <f t="shared" si="8"/>
        <v>0</v>
      </c>
      <c r="M21" s="40">
        <f t="shared" si="2"/>
        <v>0</v>
      </c>
      <c r="N21" s="36">
        <f t="shared" si="9"/>
        <v>0</v>
      </c>
      <c r="O21" s="135"/>
      <c r="P21" s="135"/>
      <c r="Q21" s="37" t="str">
        <f t="shared" si="10"/>
        <v>不可</v>
      </c>
      <c r="R21" s="32" t="str">
        <f t="shared" si="11"/>
        <v>可</v>
      </c>
      <c r="S21" s="46"/>
    </row>
    <row r="22" spans="1:19" ht="21.95" customHeight="1">
      <c r="A22" s="161"/>
      <c r="B22" s="156"/>
      <c r="C22" s="129"/>
      <c r="D22" s="129"/>
      <c r="E22" s="129"/>
      <c r="F22" s="128"/>
      <c r="G22" s="23"/>
      <c r="H22" s="142"/>
      <c r="I22" s="23"/>
      <c r="J22" s="145"/>
      <c r="K22" s="33">
        <f t="shared" si="7"/>
        <v>0</v>
      </c>
      <c r="L22" s="34">
        <f t="shared" si="8"/>
        <v>0</v>
      </c>
      <c r="M22" s="40">
        <f t="shared" si="2"/>
        <v>0</v>
      </c>
      <c r="N22" s="36">
        <f t="shared" si="9"/>
        <v>0</v>
      </c>
      <c r="O22" s="135"/>
      <c r="P22" s="135"/>
      <c r="Q22" s="37" t="str">
        <f t="shared" si="10"/>
        <v>不可</v>
      </c>
      <c r="R22" s="32" t="str">
        <f t="shared" si="11"/>
        <v>可</v>
      </c>
      <c r="S22" s="46"/>
    </row>
    <row r="23" spans="1:19" ht="21.95" customHeight="1">
      <c r="A23" s="161"/>
      <c r="B23" s="156"/>
      <c r="C23" s="129"/>
      <c r="D23" s="129"/>
      <c r="E23" s="129"/>
      <c r="F23" s="128"/>
      <c r="G23" s="23"/>
      <c r="H23" s="142"/>
      <c r="I23" s="23"/>
      <c r="J23" s="145"/>
      <c r="K23" s="33">
        <f t="shared" si="7"/>
        <v>0</v>
      </c>
      <c r="L23" s="34">
        <f t="shared" si="8"/>
        <v>0</v>
      </c>
      <c r="M23" s="40">
        <f t="shared" si="2"/>
        <v>0</v>
      </c>
      <c r="N23" s="36">
        <f t="shared" si="9"/>
        <v>0</v>
      </c>
      <c r="O23" s="135"/>
      <c r="P23" s="135"/>
      <c r="Q23" s="37" t="str">
        <f t="shared" si="10"/>
        <v>不可</v>
      </c>
      <c r="R23" s="32" t="str">
        <f t="shared" si="11"/>
        <v>可</v>
      </c>
      <c r="S23" s="46"/>
    </row>
    <row r="24" spans="1:19" ht="21.95" customHeight="1">
      <c r="A24" s="161"/>
      <c r="B24" s="156"/>
      <c r="C24" s="129"/>
      <c r="D24" s="129"/>
      <c r="E24" s="129"/>
      <c r="F24" s="128"/>
      <c r="G24" s="23"/>
      <c r="H24" s="142"/>
      <c r="I24" s="23"/>
      <c r="J24" s="145"/>
      <c r="K24" s="33">
        <f t="shared" si="7"/>
        <v>0</v>
      </c>
      <c r="L24" s="34">
        <f t="shared" si="8"/>
        <v>0</v>
      </c>
      <c r="M24" s="40">
        <f t="shared" si="2"/>
        <v>0</v>
      </c>
      <c r="N24" s="36">
        <f t="shared" si="9"/>
        <v>0</v>
      </c>
      <c r="O24" s="135"/>
      <c r="P24" s="135"/>
      <c r="Q24" s="37" t="str">
        <f t="shared" si="10"/>
        <v>不可</v>
      </c>
      <c r="R24" s="32" t="str">
        <f t="shared" si="11"/>
        <v>可</v>
      </c>
      <c r="S24" s="46"/>
    </row>
    <row r="25" spans="1:19" ht="21.95" customHeight="1">
      <c r="A25" s="161"/>
      <c r="B25" s="156"/>
      <c r="C25" s="129"/>
      <c r="D25" s="129"/>
      <c r="E25" s="129"/>
      <c r="F25" s="128"/>
      <c r="G25" s="23"/>
      <c r="H25" s="142"/>
      <c r="I25" s="23"/>
      <c r="J25" s="145"/>
      <c r="K25" s="33">
        <f t="shared" si="7"/>
        <v>0</v>
      </c>
      <c r="L25" s="34">
        <f t="shared" si="8"/>
        <v>0</v>
      </c>
      <c r="M25" s="40">
        <f t="shared" si="2"/>
        <v>0</v>
      </c>
      <c r="N25" s="36">
        <f t="shared" si="9"/>
        <v>0</v>
      </c>
      <c r="O25" s="135"/>
      <c r="P25" s="135"/>
      <c r="Q25" s="37" t="str">
        <f t="shared" si="10"/>
        <v>不可</v>
      </c>
      <c r="R25" s="32" t="str">
        <f t="shared" si="11"/>
        <v>可</v>
      </c>
      <c r="S25" s="46"/>
    </row>
    <row r="26" spans="1:19" ht="21.95" customHeight="1">
      <c r="A26" s="161"/>
      <c r="B26" s="156"/>
      <c r="C26" s="129"/>
      <c r="D26" s="129"/>
      <c r="E26" s="129"/>
      <c r="F26" s="128"/>
      <c r="G26" s="23"/>
      <c r="H26" s="142"/>
      <c r="I26" s="23"/>
      <c r="J26" s="145"/>
      <c r="K26" s="33">
        <f t="shared" si="7"/>
        <v>0</v>
      </c>
      <c r="L26" s="34">
        <f t="shared" si="8"/>
        <v>0</v>
      </c>
      <c r="M26" s="40">
        <f t="shared" si="2"/>
        <v>0</v>
      </c>
      <c r="N26" s="36">
        <f t="shared" si="9"/>
        <v>0</v>
      </c>
      <c r="O26" s="135"/>
      <c r="P26" s="135"/>
      <c r="Q26" s="37" t="str">
        <f t="shared" si="10"/>
        <v>不可</v>
      </c>
      <c r="R26" s="32" t="str">
        <f t="shared" si="11"/>
        <v>可</v>
      </c>
      <c r="S26" s="46"/>
    </row>
    <row r="27" spans="1:19" ht="21.95" customHeight="1" thickBot="1">
      <c r="A27" s="162"/>
      <c r="B27" s="157"/>
      <c r="C27" s="27"/>
      <c r="D27" s="27"/>
      <c r="E27" s="27"/>
      <c r="F27" s="28"/>
      <c r="G27" s="29"/>
      <c r="H27" s="143"/>
      <c r="I27" s="29"/>
      <c r="J27" s="146"/>
      <c r="K27" s="47">
        <f t="shared" si="7"/>
        <v>0</v>
      </c>
      <c r="L27" s="48">
        <f t="shared" si="8"/>
        <v>0</v>
      </c>
      <c r="M27" s="147">
        <f t="shared" si="2"/>
        <v>0</v>
      </c>
      <c r="N27" s="49">
        <f t="shared" si="9"/>
        <v>0</v>
      </c>
      <c r="O27" s="136"/>
      <c r="P27" s="136"/>
      <c r="Q27" s="42" t="str">
        <f t="shared" si="10"/>
        <v>不可</v>
      </c>
      <c r="R27" s="32" t="str">
        <f t="shared" si="11"/>
        <v>可</v>
      </c>
      <c r="S27" s="46"/>
    </row>
    <row r="28" spans="1:19" ht="21.95" customHeight="1">
      <c r="A28" s="160" t="s">
        <v>14</v>
      </c>
      <c r="B28" s="155" t="s">
        <v>15</v>
      </c>
      <c r="C28" s="18"/>
      <c r="D28" s="18"/>
      <c r="E28" s="18"/>
      <c r="F28" s="19"/>
      <c r="G28" s="20"/>
      <c r="H28" s="141"/>
      <c r="I28" s="20"/>
      <c r="J28" s="144"/>
      <c r="K28" s="43">
        <f t="shared" ref="K28" si="12">I28</f>
        <v>0</v>
      </c>
      <c r="L28" s="44">
        <f t="shared" ref="L28" si="13">G28+I28</f>
        <v>0</v>
      </c>
      <c r="M28" s="148">
        <f t="shared" si="2"/>
        <v>0</v>
      </c>
      <c r="N28" s="133">
        <f t="shared" ref="N28" si="14">L28</f>
        <v>0</v>
      </c>
      <c r="O28" s="139"/>
      <c r="P28" s="139"/>
      <c r="Q28" s="31" t="str">
        <f>IF(AND(N28&gt;=$H$4,R28="可"),"可","不可")</f>
        <v>可</v>
      </c>
      <c r="R28" s="32" t="str">
        <f>IF(K28&lt;=4,"可","不可")</f>
        <v>可</v>
      </c>
      <c r="S28" s="46"/>
    </row>
    <row r="29" spans="1:19" ht="21.95" customHeight="1">
      <c r="A29" s="161"/>
      <c r="B29" s="156"/>
      <c r="C29" s="22"/>
      <c r="D29" s="129"/>
      <c r="E29" s="129"/>
      <c r="F29" s="128"/>
      <c r="G29" s="23"/>
      <c r="H29" s="142"/>
      <c r="I29" s="23"/>
      <c r="J29" s="145"/>
      <c r="K29" s="33">
        <f t="shared" ref="K29:K37" si="15">I29</f>
        <v>0</v>
      </c>
      <c r="L29" s="34">
        <f t="shared" ref="L29:L37" si="16">G29+I29</f>
        <v>0</v>
      </c>
      <c r="M29" s="40">
        <f t="shared" si="2"/>
        <v>0</v>
      </c>
      <c r="N29" s="36">
        <f t="shared" ref="N29:N37" si="17">L29</f>
        <v>0</v>
      </c>
      <c r="O29" s="135"/>
      <c r="P29" s="135"/>
      <c r="Q29" s="37" t="str">
        <f t="shared" ref="Q29:Q37" si="18">IF(AND(N29&gt;=$H$4,R29="可"),"可","不可")</f>
        <v>可</v>
      </c>
      <c r="R29" s="32" t="str">
        <f t="shared" ref="R29:R37" si="19">IF(K29&lt;=4,"可","不可")</f>
        <v>可</v>
      </c>
      <c r="S29" s="46"/>
    </row>
    <row r="30" spans="1:19" ht="21.95" customHeight="1">
      <c r="A30" s="161"/>
      <c r="B30" s="156"/>
      <c r="C30" s="22"/>
      <c r="D30" s="129"/>
      <c r="E30" s="129"/>
      <c r="F30" s="128"/>
      <c r="G30" s="23"/>
      <c r="H30" s="142"/>
      <c r="I30" s="23"/>
      <c r="J30" s="145"/>
      <c r="K30" s="33">
        <f t="shared" si="15"/>
        <v>0</v>
      </c>
      <c r="L30" s="34">
        <f t="shared" si="16"/>
        <v>0</v>
      </c>
      <c r="M30" s="40">
        <f t="shared" si="2"/>
        <v>0</v>
      </c>
      <c r="N30" s="36">
        <f t="shared" si="17"/>
        <v>0</v>
      </c>
      <c r="O30" s="135"/>
      <c r="P30" s="135"/>
      <c r="Q30" s="37" t="str">
        <f t="shared" si="18"/>
        <v>可</v>
      </c>
      <c r="R30" s="32" t="str">
        <f t="shared" si="19"/>
        <v>可</v>
      </c>
      <c r="S30" s="46"/>
    </row>
    <row r="31" spans="1:19" ht="21.95" customHeight="1">
      <c r="A31" s="161"/>
      <c r="B31" s="156"/>
      <c r="C31" s="22"/>
      <c r="D31" s="129"/>
      <c r="E31" s="129"/>
      <c r="F31" s="128"/>
      <c r="G31" s="23"/>
      <c r="H31" s="142"/>
      <c r="I31" s="23"/>
      <c r="J31" s="145"/>
      <c r="K31" s="33">
        <f t="shared" si="15"/>
        <v>0</v>
      </c>
      <c r="L31" s="34">
        <f t="shared" si="16"/>
        <v>0</v>
      </c>
      <c r="M31" s="40">
        <f t="shared" si="2"/>
        <v>0</v>
      </c>
      <c r="N31" s="36">
        <f t="shared" si="17"/>
        <v>0</v>
      </c>
      <c r="O31" s="135"/>
      <c r="P31" s="135"/>
      <c r="Q31" s="37" t="str">
        <f t="shared" si="18"/>
        <v>可</v>
      </c>
      <c r="R31" s="32" t="str">
        <f t="shared" si="19"/>
        <v>可</v>
      </c>
      <c r="S31" s="46"/>
    </row>
    <row r="32" spans="1:19" ht="21.95" customHeight="1">
      <c r="A32" s="161"/>
      <c r="B32" s="156"/>
      <c r="C32" s="22"/>
      <c r="D32" s="129"/>
      <c r="E32" s="129"/>
      <c r="F32" s="128"/>
      <c r="G32" s="23"/>
      <c r="H32" s="142"/>
      <c r="I32" s="23"/>
      <c r="J32" s="145"/>
      <c r="K32" s="33">
        <f t="shared" si="15"/>
        <v>0</v>
      </c>
      <c r="L32" s="34">
        <f t="shared" si="16"/>
        <v>0</v>
      </c>
      <c r="M32" s="40">
        <f t="shared" si="2"/>
        <v>0</v>
      </c>
      <c r="N32" s="36">
        <f t="shared" si="17"/>
        <v>0</v>
      </c>
      <c r="O32" s="135"/>
      <c r="P32" s="135"/>
      <c r="Q32" s="37" t="str">
        <f t="shared" si="18"/>
        <v>可</v>
      </c>
      <c r="R32" s="32" t="str">
        <f t="shared" si="19"/>
        <v>可</v>
      </c>
      <c r="S32" s="46"/>
    </row>
    <row r="33" spans="1:19" ht="21.95" customHeight="1">
      <c r="A33" s="161"/>
      <c r="B33" s="156"/>
      <c r="C33" s="22"/>
      <c r="D33" s="129"/>
      <c r="E33" s="129"/>
      <c r="F33" s="128"/>
      <c r="G33" s="23"/>
      <c r="H33" s="142"/>
      <c r="I33" s="23"/>
      <c r="J33" s="145"/>
      <c r="K33" s="33">
        <f t="shared" si="15"/>
        <v>0</v>
      </c>
      <c r="L33" s="34">
        <f t="shared" si="16"/>
        <v>0</v>
      </c>
      <c r="M33" s="40">
        <f t="shared" si="2"/>
        <v>0</v>
      </c>
      <c r="N33" s="36">
        <f t="shared" si="17"/>
        <v>0</v>
      </c>
      <c r="O33" s="135"/>
      <c r="P33" s="135"/>
      <c r="Q33" s="37" t="str">
        <f t="shared" si="18"/>
        <v>可</v>
      </c>
      <c r="R33" s="32" t="str">
        <f t="shared" si="19"/>
        <v>可</v>
      </c>
      <c r="S33" s="46"/>
    </row>
    <row r="34" spans="1:19" ht="21.95" customHeight="1">
      <c r="A34" s="161"/>
      <c r="B34" s="156"/>
      <c r="C34" s="22"/>
      <c r="D34" s="129"/>
      <c r="E34" s="129"/>
      <c r="F34" s="128"/>
      <c r="G34" s="23"/>
      <c r="H34" s="142"/>
      <c r="I34" s="23"/>
      <c r="J34" s="145"/>
      <c r="K34" s="33">
        <f t="shared" si="15"/>
        <v>0</v>
      </c>
      <c r="L34" s="34">
        <f t="shared" si="16"/>
        <v>0</v>
      </c>
      <c r="M34" s="40">
        <f t="shared" si="2"/>
        <v>0</v>
      </c>
      <c r="N34" s="36">
        <f t="shared" si="17"/>
        <v>0</v>
      </c>
      <c r="O34" s="135"/>
      <c r="P34" s="135"/>
      <c r="Q34" s="37" t="str">
        <f t="shared" si="18"/>
        <v>可</v>
      </c>
      <c r="R34" s="32" t="str">
        <f t="shared" si="19"/>
        <v>可</v>
      </c>
      <c r="S34" s="46"/>
    </row>
    <row r="35" spans="1:19" ht="21.95" customHeight="1">
      <c r="A35" s="161"/>
      <c r="B35" s="156"/>
      <c r="C35" s="22"/>
      <c r="D35" s="129"/>
      <c r="E35" s="129"/>
      <c r="F35" s="128"/>
      <c r="G35" s="23"/>
      <c r="H35" s="142"/>
      <c r="I35" s="23"/>
      <c r="J35" s="145"/>
      <c r="K35" s="33">
        <f t="shared" si="15"/>
        <v>0</v>
      </c>
      <c r="L35" s="34">
        <f t="shared" si="16"/>
        <v>0</v>
      </c>
      <c r="M35" s="40">
        <f t="shared" si="2"/>
        <v>0</v>
      </c>
      <c r="N35" s="36">
        <f t="shared" si="17"/>
        <v>0</v>
      </c>
      <c r="O35" s="135"/>
      <c r="P35" s="135"/>
      <c r="Q35" s="37" t="str">
        <f t="shared" si="18"/>
        <v>可</v>
      </c>
      <c r="R35" s="32" t="str">
        <f t="shared" si="19"/>
        <v>可</v>
      </c>
      <c r="S35" s="46"/>
    </row>
    <row r="36" spans="1:19" ht="21.95" customHeight="1">
      <c r="A36" s="161"/>
      <c r="B36" s="156"/>
      <c r="C36" s="22"/>
      <c r="D36" s="129"/>
      <c r="E36" s="129"/>
      <c r="F36" s="128"/>
      <c r="G36" s="23"/>
      <c r="H36" s="142"/>
      <c r="I36" s="23"/>
      <c r="J36" s="145"/>
      <c r="K36" s="33">
        <f t="shared" si="15"/>
        <v>0</v>
      </c>
      <c r="L36" s="34">
        <f t="shared" si="16"/>
        <v>0</v>
      </c>
      <c r="M36" s="40">
        <f t="shared" si="2"/>
        <v>0</v>
      </c>
      <c r="N36" s="36">
        <f t="shared" si="17"/>
        <v>0</v>
      </c>
      <c r="O36" s="135"/>
      <c r="P36" s="135"/>
      <c r="Q36" s="37" t="str">
        <f t="shared" si="18"/>
        <v>可</v>
      </c>
      <c r="R36" s="32" t="str">
        <f t="shared" si="19"/>
        <v>可</v>
      </c>
      <c r="S36" s="46"/>
    </row>
    <row r="37" spans="1:19" ht="21.95" customHeight="1" thickBot="1">
      <c r="A37" s="162"/>
      <c r="B37" s="157"/>
      <c r="C37" s="27"/>
      <c r="D37" s="129"/>
      <c r="E37" s="129"/>
      <c r="F37" s="128"/>
      <c r="G37" s="23"/>
      <c r="H37" s="142"/>
      <c r="I37" s="23"/>
      <c r="J37" s="145"/>
      <c r="K37" s="33">
        <f t="shared" si="15"/>
        <v>0</v>
      </c>
      <c r="L37" s="34">
        <f t="shared" si="16"/>
        <v>0</v>
      </c>
      <c r="M37" s="35">
        <f t="shared" si="2"/>
        <v>0</v>
      </c>
      <c r="N37" s="36">
        <f t="shared" si="17"/>
        <v>0</v>
      </c>
      <c r="O37" s="140"/>
      <c r="P37" s="140"/>
      <c r="Q37" s="37" t="str">
        <f t="shared" si="18"/>
        <v>可</v>
      </c>
      <c r="R37" s="32" t="str">
        <f t="shared" si="19"/>
        <v>可</v>
      </c>
      <c r="S37" s="46"/>
    </row>
    <row r="39" spans="1:19" s="58" customFormat="1" ht="35.25" customHeight="1">
      <c r="A39" s="55"/>
      <c r="B39" s="55"/>
      <c r="C39" s="55"/>
      <c r="D39" s="56" t="s">
        <v>34</v>
      </c>
      <c r="E39" s="56"/>
      <c r="F39" s="56"/>
      <c r="G39" s="56"/>
      <c r="H39" s="181" t="s">
        <v>59</v>
      </c>
      <c r="I39" s="181"/>
      <c r="J39" s="57" t="s">
        <v>35</v>
      </c>
      <c r="K39" s="189"/>
      <c r="L39" s="189"/>
      <c r="M39" s="189"/>
      <c r="N39" s="189"/>
      <c r="O39" s="56"/>
      <c r="P39" s="56"/>
      <c r="Q39" s="56"/>
      <c r="R39" s="55"/>
      <c r="S39" s="55"/>
    </row>
    <row r="40" spans="1:19">
      <c r="J40" s="183" t="s">
        <v>43</v>
      </c>
      <c r="K40" s="183"/>
      <c r="L40" s="183"/>
      <c r="M40" s="183"/>
      <c r="N40" s="183"/>
    </row>
  </sheetData>
  <mergeCells count="23">
    <mergeCell ref="Q5:Q7"/>
    <mergeCell ref="J40:N40"/>
    <mergeCell ref="R5:R7"/>
    <mergeCell ref="S5:S7"/>
    <mergeCell ref="N6:N7"/>
    <mergeCell ref="K39:N39"/>
    <mergeCell ref="K3:N3"/>
    <mergeCell ref="L6:L7"/>
    <mergeCell ref="M6:M7"/>
    <mergeCell ref="G5:N5"/>
    <mergeCell ref="H39:I39"/>
    <mergeCell ref="B18:B27"/>
    <mergeCell ref="A5:B7"/>
    <mergeCell ref="A8:A27"/>
    <mergeCell ref="A28:A37"/>
    <mergeCell ref="I6:K6"/>
    <mergeCell ref="G6:H6"/>
    <mergeCell ref="B28:B37"/>
    <mergeCell ref="B8:B17"/>
    <mergeCell ref="C5:C7"/>
    <mergeCell ref="D5:D7"/>
    <mergeCell ref="E5:E7"/>
    <mergeCell ref="F5:F7"/>
  </mergeCells>
  <phoneticPr fontId="2"/>
  <conditionalFormatting sqref="D8:Q17 M18:M37">
    <cfRule type="expression" dxfId="2" priority="5">
      <formula>$C8=""</formula>
    </cfRule>
  </conditionalFormatting>
  <conditionalFormatting sqref="D18:L27 N18:Q27">
    <cfRule type="expression" dxfId="1" priority="2">
      <formula>$C18=""</formula>
    </cfRule>
  </conditionalFormatting>
  <conditionalFormatting sqref="D28:L37 N28:Q37">
    <cfRule type="expression" dxfId="0" priority="1">
      <formula>$C28=""</formula>
    </cfRule>
  </conditionalFormatting>
  <printOptions horizontalCentered="1"/>
  <pageMargins left="0.19685039370078741" right="0.19685039370078741" top="0.47244094488188981" bottom="0.11811023622047245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69"/>
  <sheetViews>
    <sheetView view="pageBreakPreview" zoomScale="120" zoomScaleNormal="75" zoomScaleSheetLayoutView="120" zoomScalePageLayoutView="115" workbookViewId="0">
      <selection activeCell="I4" sqref="I4:K4"/>
    </sheetView>
  </sheetViews>
  <sheetFormatPr defaultRowHeight="18.75"/>
  <cols>
    <col min="1" max="1" width="5.125" style="59" customWidth="1"/>
    <col min="2" max="2" width="8.375" style="59" customWidth="1"/>
    <col min="3" max="4" width="10.625" style="59" customWidth="1"/>
    <col min="5" max="6" width="12.625" style="59" customWidth="1"/>
    <col min="7" max="7" width="11.25" style="60" customWidth="1"/>
    <col min="8" max="8" width="9" style="60"/>
    <col min="9" max="9" width="10.375" style="59" customWidth="1"/>
    <col min="10" max="10" width="12.375" style="61" customWidth="1"/>
    <col min="11" max="11" width="7.625" style="59" customWidth="1"/>
    <col min="12" max="12" width="4.625" style="59" customWidth="1"/>
    <col min="13" max="17" width="9" style="7"/>
    <col min="18" max="19" width="0" style="7" hidden="1" customWidth="1"/>
    <col min="20" max="20" width="9" style="7"/>
    <col min="21" max="21" width="0" style="7" hidden="1" customWidth="1"/>
    <col min="22" max="16384" width="9" style="7"/>
  </cols>
  <sheetData>
    <row r="1" spans="1:21" ht="16.5" customHeight="1">
      <c r="L1" s="62" t="s">
        <v>56</v>
      </c>
      <c r="R1" s="50" t="s">
        <v>41</v>
      </c>
      <c r="S1" s="51" t="s">
        <v>40</v>
      </c>
      <c r="T1" s="51"/>
    </row>
    <row r="2" spans="1:21" ht="5.25" customHeight="1" thickBot="1">
      <c r="R2" s="50"/>
      <c r="S2" s="51"/>
      <c r="T2" s="51"/>
    </row>
    <row r="3" spans="1:21" ht="19.5" thickBot="1">
      <c r="A3" s="63" t="s">
        <v>50</v>
      </c>
      <c r="B3" s="64">
        <f>'一覧表（幼稚園・認定こども園）'!C3</f>
        <v>5</v>
      </c>
      <c r="C3" s="59" t="s">
        <v>39</v>
      </c>
      <c r="F3" s="65" t="s">
        <v>63</v>
      </c>
      <c r="G3" s="213" t="s">
        <v>36</v>
      </c>
      <c r="H3" s="214"/>
      <c r="I3" s="215">
        <f>'一覧表（幼稚園・認定こども園）'!K3</f>
        <v>0</v>
      </c>
      <c r="J3" s="215"/>
      <c r="K3" s="215"/>
      <c r="R3" s="51">
        <f>IF(B3&lt;5,0,IF(B3=5,15,IF(B3=6,30,IF(B3=7,45,IF(B3&gt;=8,60)))))</f>
        <v>15</v>
      </c>
      <c r="S3" s="51" t="str">
        <f>IF(B3&lt;8,"可",IF(F67&gt;=15,"可","不可"))</f>
        <v>可</v>
      </c>
      <c r="T3" s="51"/>
      <c r="U3" s="7" t="s">
        <v>67</v>
      </c>
    </row>
    <row r="4" spans="1:21" ht="18.75" customHeight="1">
      <c r="F4" s="65" t="s">
        <v>64</v>
      </c>
      <c r="G4" s="213" t="s">
        <v>36</v>
      </c>
      <c r="H4" s="214"/>
      <c r="I4" s="192"/>
      <c r="J4" s="192"/>
      <c r="K4" s="192"/>
      <c r="U4" s="7" t="s">
        <v>68</v>
      </c>
    </row>
    <row r="5" spans="1:21" ht="18.75" customHeight="1"/>
    <row r="6" spans="1:21">
      <c r="B6" s="224" t="s">
        <v>33</v>
      </c>
      <c r="C6" s="224"/>
      <c r="D6" s="224"/>
      <c r="E6" s="224"/>
      <c r="F6" s="224"/>
      <c r="G6" s="224"/>
      <c r="H6" s="224"/>
      <c r="I6" s="224"/>
      <c r="J6" s="224"/>
      <c r="K6" s="224"/>
    </row>
    <row r="7" spans="1:21">
      <c r="B7" s="199" t="s">
        <v>0</v>
      </c>
      <c r="C7" s="200"/>
      <c r="D7" s="216"/>
      <c r="E7" s="217"/>
      <c r="F7" s="218"/>
      <c r="G7" s="208" t="s">
        <v>37</v>
      </c>
      <c r="H7" s="209"/>
      <c r="I7" s="219"/>
      <c r="J7" s="220"/>
      <c r="K7" s="221"/>
    </row>
    <row r="8" spans="1:21">
      <c r="B8" s="199" t="s">
        <v>8</v>
      </c>
      <c r="C8" s="200"/>
      <c r="D8" s="216"/>
      <c r="E8" s="217"/>
      <c r="F8" s="218"/>
      <c r="G8" s="208" t="s">
        <v>7</v>
      </c>
      <c r="H8" s="209"/>
      <c r="I8" s="216"/>
      <c r="J8" s="217"/>
      <c r="K8" s="218"/>
    </row>
    <row r="9" spans="1:21">
      <c r="B9" s="208" t="s">
        <v>30</v>
      </c>
      <c r="C9" s="209"/>
      <c r="D9" s="210"/>
      <c r="E9" s="211"/>
      <c r="F9" s="211"/>
      <c r="G9" s="211"/>
      <c r="H9" s="211"/>
      <c r="I9" s="211"/>
      <c r="J9" s="211"/>
      <c r="K9" s="212"/>
    </row>
    <row r="10" spans="1:21" ht="9.75" customHeight="1"/>
    <row r="11" spans="1:21" ht="20.25" customHeight="1"/>
    <row r="12" spans="1:21">
      <c r="B12" s="225" t="s">
        <v>24</v>
      </c>
      <c r="C12" s="225"/>
      <c r="D12" s="225"/>
      <c r="E12" s="225"/>
      <c r="F12" s="225"/>
      <c r="G12" s="225"/>
      <c r="H12" s="225"/>
      <c r="I12" s="225"/>
      <c r="J12" s="225"/>
      <c r="K12" s="225"/>
    </row>
    <row r="13" spans="1:21" ht="7.5" customHeight="1"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21" s="52" customFormat="1" ht="18.75" customHeight="1">
      <c r="A14" s="59"/>
      <c r="B14" s="54" t="s">
        <v>69</v>
      </c>
      <c r="C14" s="67"/>
      <c r="D14" s="67"/>
      <c r="E14" s="67"/>
      <c r="F14" s="67"/>
      <c r="G14" s="67"/>
      <c r="H14" s="67"/>
      <c r="I14" s="67"/>
      <c r="J14" s="67"/>
      <c r="K14" s="67"/>
      <c r="L14" s="59"/>
    </row>
    <row r="15" spans="1:21" s="52" customFormat="1" ht="18.75" customHeight="1">
      <c r="A15" s="59"/>
      <c r="B15" s="54" t="s">
        <v>58</v>
      </c>
      <c r="C15" s="68"/>
      <c r="D15" s="68"/>
      <c r="E15" s="68"/>
      <c r="F15" s="68"/>
      <c r="G15" s="68"/>
      <c r="H15" s="68"/>
      <c r="I15" s="68"/>
      <c r="J15" s="68"/>
      <c r="K15" s="68"/>
      <c r="L15" s="59"/>
    </row>
    <row r="16" spans="1:21" ht="12.75" customHeight="1"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2:11">
      <c r="B17" s="70" t="s">
        <v>22</v>
      </c>
    </row>
    <row r="18" spans="2:11">
      <c r="B18" s="71" t="s">
        <v>70</v>
      </c>
    </row>
    <row r="19" spans="2:11">
      <c r="B19" s="201" t="s">
        <v>1</v>
      </c>
      <c r="C19" s="201"/>
      <c r="D19" s="201"/>
      <c r="E19" s="199" t="s">
        <v>28</v>
      </c>
      <c r="F19" s="200"/>
      <c r="G19" s="202" t="s">
        <v>65</v>
      </c>
      <c r="H19" s="202"/>
      <c r="I19" s="72" t="s">
        <v>23</v>
      </c>
      <c r="J19" s="73" t="s">
        <v>66</v>
      </c>
      <c r="K19" s="74" t="s">
        <v>2</v>
      </c>
    </row>
    <row r="20" spans="2:11">
      <c r="B20" s="192"/>
      <c r="C20" s="192"/>
      <c r="D20" s="192"/>
      <c r="E20" s="190"/>
      <c r="F20" s="191"/>
      <c r="G20" s="192"/>
      <c r="H20" s="192"/>
      <c r="I20" s="75"/>
      <c r="J20" s="76"/>
      <c r="K20" s="77"/>
    </row>
    <row r="21" spans="2:11">
      <c r="B21" s="192"/>
      <c r="C21" s="192"/>
      <c r="D21" s="192"/>
      <c r="E21" s="190"/>
      <c r="F21" s="191"/>
      <c r="G21" s="192"/>
      <c r="H21" s="192"/>
      <c r="I21" s="75"/>
      <c r="J21" s="76"/>
      <c r="K21" s="77"/>
    </row>
    <row r="22" spans="2:11">
      <c r="B22" s="192"/>
      <c r="C22" s="192"/>
      <c r="D22" s="192"/>
      <c r="E22" s="190"/>
      <c r="F22" s="191"/>
      <c r="G22" s="192"/>
      <c r="H22" s="192"/>
      <c r="I22" s="75"/>
      <c r="J22" s="76"/>
      <c r="K22" s="77"/>
    </row>
    <row r="23" spans="2:11">
      <c r="B23" s="192"/>
      <c r="C23" s="192"/>
      <c r="D23" s="192"/>
      <c r="E23" s="190"/>
      <c r="F23" s="191"/>
      <c r="G23" s="192"/>
      <c r="H23" s="192"/>
      <c r="I23" s="75"/>
      <c r="J23" s="76"/>
      <c r="K23" s="77"/>
    </row>
    <row r="24" spans="2:11">
      <c r="B24" s="192"/>
      <c r="C24" s="192"/>
      <c r="D24" s="192"/>
      <c r="E24" s="190"/>
      <c r="F24" s="191"/>
      <c r="G24" s="192"/>
      <c r="H24" s="192"/>
      <c r="I24" s="75"/>
      <c r="J24" s="76"/>
      <c r="K24" s="77"/>
    </row>
    <row r="25" spans="2:11">
      <c r="B25" s="192"/>
      <c r="C25" s="192"/>
      <c r="D25" s="192"/>
      <c r="E25" s="190"/>
      <c r="F25" s="191"/>
      <c r="G25" s="192"/>
      <c r="H25" s="192"/>
      <c r="I25" s="75"/>
      <c r="J25" s="76"/>
      <c r="K25" s="77"/>
    </row>
    <row r="26" spans="2:11">
      <c r="B26" s="192"/>
      <c r="C26" s="192"/>
      <c r="D26" s="192"/>
      <c r="E26" s="190"/>
      <c r="F26" s="191"/>
      <c r="G26" s="192"/>
      <c r="H26" s="192"/>
      <c r="I26" s="75"/>
      <c r="J26" s="76"/>
      <c r="K26" s="77"/>
    </row>
    <row r="27" spans="2:11">
      <c r="B27" s="192"/>
      <c r="C27" s="192"/>
      <c r="D27" s="192"/>
      <c r="E27" s="190"/>
      <c r="F27" s="191"/>
      <c r="G27" s="192"/>
      <c r="H27" s="192"/>
      <c r="I27" s="75"/>
      <c r="J27" s="76"/>
      <c r="K27" s="77"/>
    </row>
    <row r="28" spans="2:11">
      <c r="B28" s="192"/>
      <c r="C28" s="192"/>
      <c r="D28" s="192"/>
      <c r="E28" s="190"/>
      <c r="F28" s="191"/>
      <c r="G28" s="192"/>
      <c r="H28" s="192"/>
      <c r="I28" s="75"/>
      <c r="J28" s="76"/>
      <c r="K28" s="77"/>
    </row>
    <row r="29" spans="2:11">
      <c r="B29" s="192"/>
      <c r="C29" s="192"/>
      <c r="D29" s="192"/>
      <c r="E29" s="190"/>
      <c r="F29" s="191"/>
      <c r="G29" s="192"/>
      <c r="H29" s="192"/>
      <c r="I29" s="75"/>
      <c r="J29" s="76"/>
      <c r="K29" s="77"/>
    </row>
    <row r="30" spans="2:11">
      <c r="B30" s="192"/>
      <c r="C30" s="192"/>
      <c r="D30" s="192"/>
      <c r="E30" s="190"/>
      <c r="F30" s="191"/>
      <c r="G30" s="192"/>
      <c r="H30" s="192"/>
      <c r="I30" s="75"/>
      <c r="J30" s="76"/>
      <c r="K30" s="77"/>
    </row>
    <row r="31" spans="2:11">
      <c r="B31" s="192"/>
      <c r="C31" s="192"/>
      <c r="D31" s="192"/>
      <c r="E31" s="190"/>
      <c r="F31" s="191"/>
      <c r="G31" s="192"/>
      <c r="H31" s="192"/>
      <c r="I31" s="75"/>
      <c r="J31" s="76"/>
      <c r="K31" s="77"/>
    </row>
    <row r="32" spans="2:11">
      <c r="B32" s="192"/>
      <c r="C32" s="192"/>
      <c r="D32" s="192"/>
      <c r="E32" s="190"/>
      <c r="F32" s="191"/>
      <c r="G32" s="192"/>
      <c r="H32" s="192"/>
      <c r="I32" s="75"/>
      <c r="J32" s="76"/>
      <c r="K32" s="77"/>
    </row>
    <row r="33" spans="2:12">
      <c r="B33" s="192"/>
      <c r="C33" s="192"/>
      <c r="D33" s="192"/>
      <c r="E33" s="190"/>
      <c r="F33" s="191"/>
      <c r="G33" s="192"/>
      <c r="H33" s="192"/>
      <c r="I33" s="75"/>
      <c r="J33" s="76"/>
      <c r="K33" s="77"/>
    </row>
    <row r="34" spans="2:12">
      <c r="B34" s="192"/>
      <c r="C34" s="192"/>
      <c r="D34" s="192"/>
      <c r="E34" s="190"/>
      <c r="F34" s="191"/>
      <c r="G34" s="192"/>
      <c r="H34" s="192"/>
      <c r="I34" s="75"/>
      <c r="J34" s="76"/>
      <c r="K34" s="77"/>
    </row>
    <row r="35" spans="2:12">
      <c r="B35" s="192"/>
      <c r="C35" s="192"/>
      <c r="D35" s="192"/>
      <c r="E35" s="190"/>
      <c r="F35" s="191"/>
      <c r="G35" s="192"/>
      <c r="H35" s="192"/>
      <c r="I35" s="75"/>
      <c r="J35" s="76"/>
      <c r="K35" s="77"/>
    </row>
    <row r="36" spans="2:12">
      <c r="J36" s="63" t="s">
        <v>6</v>
      </c>
      <c r="K36" s="78">
        <f>SUM(K20:K35)</f>
        <v>0</v>
      </c>
    </row>
    <row r="37" spans="2:12">
      <c r="B37" s="59" t="s">
        <v>11</v>
      </c>
    </row>
    <row r="38" spans="2:12">
      <c r="B38" s="201" t="s">
        <v>1</v>
      </c>
      <c r="C38" s="201"/>
      <c r="D38" s="201"/>
      <c r="E38" s="199" t="s">
        <v>28</v>
      </c>
      <c r="F38" s="200"/>
      <c r="G38" s="202" t="s">
        <v>65</v>
      </c>
      <c r="H38" s="202"/>
      <c r="I38" s="72" t="s">
        <v>23</v>
      </c>
      <c r="J38" s="73" t="s">
        <v>66</v>
      </c>
      <c r="K38" s="74" t="s">
        <v>2</v>
      </c>
    </row>
    <row r="39" spans="2:12">
      <c r="B39" s="192"/>
      <c r="C39" s="192"/>
      <c r="D39" s="192"/>
      <c r="E39" s="190"/>
      <c r="F39" s="191"/>
      <c r="G39" s="192"/>
      <c r="H39" s="192"/>
      <c r="I39" s="75"/>
      <c r="J39" s="76"/>
      <c r="K39" s="77"/>
    </row>
    <row r="40" spans="2:12">
      <c r="B40" s="192"/>
      <c r="C40" s="192"/>
      <c r="D40" s="192"/>
      <c r="E40" s="190"/>
      <c r="F40" s="191"/>
      <c r="G40" s="192"/>
      <c r="H40" s="192"/>
      <c r="I40" s="75"/>
      <c r="J40" s="76"/>
      <c r="K40" s="77"/>
    </row>
    <row r="41" spans="2:12">
      <c r="B41" s="192"/>
      <c r="C41" s="192"/>
      <c r="D41" s="192"/>
      <c r="E41" s="190"/>
      <c r="F41" s="191"/>
      <c r="G41" s="192"/>
      <c r="H41" s="192"/>
      <c r="I41" s="75"/>
      <c r="J41" s="76"/>
      <c r="K41" s="77"/>
    </row>
    <row r="42" spans="2:12">
      <c r="B42" s="192"/>
      <c r="C42" s="192"/>
      <c r="D42" s="192"/>
      <c r="E42" s="190"/>
      <c r="F42" s="191"/>
      <c r="G42" s="192"/>
      <c r="H42" s="192"/>
      <c r="I42" s="75"/>
      <c r="J42" s="76"/>
      <c r="K42" s="77"/>
    </row>
    <row r="43" spans="2:12">
      <c r="B43" s="192"/>
      <c r="C43" s="192"/>
      <c r="D43" s="192"/>
      <c r="E43" s="190"/>
      <c r="F43" s="191"/>
      <c r="G43" s="192"/>
      <c r="H43" s="192"/>
      <c r="I43" s="75"/>
      <c r="J43" s="76"/>
      <c r="K43" s="77"/>
    </row>
    <row r="44" spans="2:12">
      <c r="B44" s="192"/>
      <c r="C44" s="192"/>
      <c r="D44" s="192"/>
      <c r="E44" s="190"/>
      <c r="F44" s="191"/>
      <c r="G44" s="192"/>
      <c r="H44" s="192"/>
      <c r="I44" s="75"/>
      <c r="J44" s="76"/>
      <c r="K44" s="77"/>
    </row>
    <row r="45" spans="2:12">
      <c r="J45" s="63" t="s">
        <v>6</v>
      </c>
      <c r="K45" s="78">
        <f>SUM(K39:K44)</f>
        <v>0</v>
      </c>
    </row>
    <row r="46" spans="2:12" ht="9" customHeight="1"/>
    <row r="47" spans="2:12" ht="17.25" customHeight="1"/>
    <row r="48" spans="2:12">
      <c r="B48" s="130" t="s">
        <v>71</v>
      </c>
      <c r="C48" s="80"/>
      <c r="D48" s="79"/>
      <c r="E48" s="79"/>
      <c r="F48" s="79"/>
      <c r="G48" s="81"/>
      <c r="H48" s="81"/>
      <c r="I48" s="79"/>
      <c r="J48" s="82" t="s">
        <v>16</v>
      </c>
      <c r="K48" s="83">
        <f>K57+K63</f>
        <v>0</v>
      </c>
      <c r="L48" s="84" t="str">
        <f>IF(K48&lt;=15,"可","不可")</f>
        <v>可</v>
      </c>
    </row>
    <row r="49" spans="2:13">
      <c r="B49" s="71" t="s">
        <v>70</v>
      </c>
    </row>
    <row r="50" spans="2:13">
      <c r="B50" s="201" t="s">
        <v>1</v>
      </c>
      <c r="C50" s="201"/>
      <c r="D50" s="201"/>
      <c r="E50" s="199" t="s">
        <v>28</v>
      </c>
      <c r="F50" s="200"/>
      <c r="G50" s="202" t="s">
        <v>65</v>
      </c>
      <c r="H50" s="202"/>
      <c r="I50" s="72" t="s">
        <v>23</v>
      </c>
      <c r="J50" s="73" t="s">
        <v>66</v>
      </c>
      <c r="K50" s="74" t="s">
        <v>2</v>
      </c>
    </row>
    <row r="51" spans="2:13">
      <c r="B51" s="192"/>
      <c r="C51" s="192"/>
      <c r="D51" s="192"/>
      <c r="E51" s="190"/>
      <c r="F51" s="191"/>
      <c r="G51" s="192"/>
      <c r="H51" s="192"/>
      <c r="I51" s="75"/>
      <c r="J51" s="76"/>
      <c r="K51" s="77"/>
    </row>
    <row r="52" spans="2:13">
      <c r="B52" s="192"/>
      <c r="C52" s="192"/>
      <c r="D52" s="192"/>
      <c r="E52" s="190"/>
      <c r="F52" s="191"/>
      <c r="G52" s="192"/>
      <c r="H52" s="192"/>
      <c r="I52" s="75"/>
      <c r="J52" s="76"/>
      <c r="K52" s="77"/>
    </row>
    <row r="53" spans="2:13">
      <c r="B53" s="192"/>
      <c r="C53" s="192"/>
      <c r="D53" s="192"/>
      <c r="E53" s="190"/>
      <c r="F53" s="191"/>
      <c r="G53" s="192"/>
      <c r="H53" s="192"/>
      <c r="I53" s="75"/>
      <c r="J53" s="76"/>
      <c r="K53" s="77"/>
    </row>
    <row r="54" spans="2:13">
      <c r="B54" s="192"/>
      <c r="C54" s="192"/>
      <c r="D54" s="192"/>
      <c r="E54" s="190"/>
      <c r="F54" s="191"/>
      <c r="G54" s="192"/>
      <c r="H54" s="192"/>
      <c r="I54" s="75"/>
      <c r="J54" s="76"/>
      <c r="K54" s="77"/>
    </row>
    <row r="55" spans="2:13">
      <c r="B55" s="192"/>
      <c r="C55" s="192"/>
      <c r="D55" s="192"/>
      <c r="E55" s="190"/>
      <c r="F55" s="191"/>
      <c r="G55" s="192"/>
      <c r="H55" s="192"/>
      <c r="I55" s="75"/>
      <c r="J55" s="76"/>
      <c r="K55" s="77"/>
    </row>
    <row r="56" spans="2:13">
      <c r="B56" s="192"/>
      <c r="C56" s="192"/>
      <c r="D56" s="192"/>
      <c r="E56" s="190"/>
      <c r="F56" s="191"/>
      <c r="G56" s="192"/>
      <c r="H56" s="192"/>
      <c r="I56" s="75"/>
      <c r="J56" s="76"/>
      <c r="K56" s="77"/>
    </row>
    <row r="57" spans="2:13">
      <c r="J57" s="63" t="s">
        <v>6</v>
      </c>
      <c r="K57" s="78">
        <f>SUM(K51:K56)</f>
        <v>0</v>
      </c>
    </row>
    <row r="58" spans="2:13">
      <c r="B58" s="59" t="s">
        <v>11</v>
      </c>
    </row>
    <row r="59" spans="2:13">
      <c r="B59" s="201" t="s">
        <v>1</v>
      </c>
      <c r="C59" s="201"/>
      <c r="D59" s="201"/>
      <c r="E59" s="199" t="s">
        <v>28</v>
      </c>
      <c r="F59" s="200"/>
      <c r="G59" s="202" t="s">
        <v>65</v>
      </c>
      <c r="H59" s="202"/>
      <c r="I59" s="72" t="s">
        <v>23</v>
      </c>
      <c r="J59" s="73" t="s">
        <v>66</v>
      </c>
      <c r="K59" s="74" t="s">
        <v>2</v>
      </c>
    </row>
    <row r="60" spans="2:13">
      <c r="B60" s="192"/>
      <c r="C60" s="192"/>
      <c r="D60" s="192"/>
      <c r="E60" s="190"/>
      <c r="F60" s="191"/>
      <c r="G60" s="192"/>
      <c r="H60" s="192"/>
      <c r="I60" s="75"/>
      <c r="J60" s="76"/>
      <c r="K60" s="77"/>
    </row>
    <row r="61" spans="2:13">
      <c r="B61" s="192"/>
      <c r="C61" s="192"/>
      <c r="D61" s="192"/>
      <c r="E61" s="190"/>
      <c r="F61" s="191"/>
      <c r="G61" s="192"/>
      <c r="H61" s="192"/>
      <c r="I61" s="75"/>
      <c r="J61" s="76"/>
      <c r="K61" s="77"/>
    </row>
    <row r="62" spans="2:13">
      <c r="B62" s="192"/>
      <c r="C62" s="192"/>
      <c r="D62" s="192"/>
      <c r="E62" s="190"/>
      <c r="F62" s="191"/>
      <c r="G62" s="192"/>
      <c r="H62" s="192"/>
      <c r="I62" s="75"/>
      <c r="J62" s="76"/>
      <c r="K62" s="77"/>
    </row>
    <row r="63" spans="2:13">
      <c r="J63" s="63" t="s">
        <v>6</v>
      </c>
      <c r="K63" s="78">
        <f>SUM(K60:K62)</f>
        <v>0</v>
      </c>
    </row>
    <row r="64" spans="2:13" ht="12.75" customHeight="1">
      <c r="K64" s="85"/>
      <c r="M64" s="53"/>
    </row>
    <row r="65" spans="2:12" ht="21" customHeight="1" thickBot="1">
      <c r="B65" s="154" t="s">
        <v>26</v>
      </c>
      <c r="C65" s="86"/>
      <c r="D65" s="86"/>
      <c r="E65" s="86"/>
      <c r="F65" s="86"/>
      <c r="G65" s="87"/>
      <c r="H65" s="87"/>
      <c r="I65" s="86"/>
      <c r="J65" s="88"/>
      <c r="K65" s="89"/>
    </row>
    <row r="66" spans="2:12" ht="22.5" customHeight="1">
      <c r="B66" s="193" t="s">
        <v>70</v>
      </c>
      <c r="C66" s="194"/>
      <c r="D66" s="194"/>
      <c r="E66" s="195"/>
      <c r="F66" s="193" t="s">
        <v>11</v>
      </c>
      <c r="G66" s="194"/>
      <c r="H66" s="194"/>
      <c r="I66" s="195"/>
      <c r="J66" s="203" t="s">
        <v>25</v>
      </c>
      <c r="K66" s="204"/>
    </row>
    <row r="67" spans="2:12" ht="24.95" customHeight="1" thickBot="1">
      <c r="B67" s="196">
        <f>K36+K57</f>
        <v>0</v>
      </c>
      <c r="C67" s="197"/>
      <c r="D67" s="197"/>
      <c r="E67" s="198"/>
      <c r="F67" s="196">
        <f>K45+K63</f>
        <v>0</v>
      </c>
      <c r="G67" s="197"/>
      <c r="H67" s="197"/>
      <c r="I67" s="198"/>
      <c r="J67" s="205">
        <f>K36+K45+K57+K63</f>
        <v>0</v>
      </c>
      <c r="K67" s="206"/>
      <c r="L67" s="63"/>
    </row>
    <row r="68" spans="2:12" ht="16.5" customHeight="1" thickBot="1">
      <c r="B68" s="90"/>
      <c r="C68" s="90"/>
      <c r="D68" s="90"/>
      <c r="E68" s="90"/>
      <c r="F68" s="91"/>
      <c r="G68" s="91"/>
      <c r="H68" s="91"/>
      <c r="I68" s="91"/>
      <c r="J68" s="91"/>
      <c r="K68" s="91"/>
      <c r="L68" s="92"/>
    </row>
    <row r="69" spans="2:12" ht="19.5" thickBot="1">
      <c r="B69" s="93"/>
      <c r="C69" s="93"/>
      <c r="D69" s="93"/>
      <c r="E69" s="93"/>
      <c r="F69" s="93"/>
      <c r="G69" s="93"/>
      <c r="H69" s="207" t="s">
        <v>38</v>
      </c>
      <c r="I69" s="207"/>
      <c r="J69" s="222" t="str">
        <f>IF(AND(J67&gt;=R3,S3="可",L48="可"),"可","不可")</f>
        <v>不可</v>
      </c>
      <c r="K69" s="223"/>
    </row>
  </sheetData>
  <sheetProtection insertRows="0"/>
  <mergeCells count="129">
    <mergeCell ref="H69:I69"/>
    <mergeCell ref="B9:C9"/>
    <mergeCell ref="D9:K9"/>
    <mergeCell ref="G3:H3"/>
    <mergeCell ref="I3:K3"/>
    <mergeCell ref="G4:H4"/>
    <mergeCell ref="I4:K4"/>
    <mergeCell ref="B7:C7"/>
    <mergeCell ref="D7:F7"/>
    <mergeCell ref="G7:H7"/>
    <mergeCell ref="I7:K7"/>
    <mergeCell ref="B8:C8"/>
    <mergeCell ref="D8:F8"/>
    <mergeCell ref="G8:H8"/>
    <mergeCell ref="I8:K8"/>
    <mergeCell ref="J69:K69"/>
    <mergeCell ref="B6:K6"/>
    <mergeCell ref="B12:K12"/>
    <mergeCell ref="B19:D19"/>
    <mergeCell ref="G19:H19"/>
    <mergeCell ref="B33:D33"/>
    <mergeCell ref="G33:H33"/>
    <mergeCell ref="B30:D30"/>
    <mergeCell ref="G30:H30"/>
    <mergeCell ref="G55:H55"/>
    <mergeCell ref="B56:D56"/>
    <mergeCell ref="E35:F35"/>
    <mergeCell ref="B29:D29"/>
    <mergeCell ref="E34:F34"/>
    <mergeCell ref="E55:F55"/>
    <mergeCell ref="E56:F56"/>
    <mergeCell ref="G32:H32"/>
    <mergeCell ref="B28:D28"/>
    <mergeCell ref="G28:H28"/>
    <mergeCell ref="B31:D31"/>
    <mergeCell ref="G31:H31"/>
    <mergeCell ref="B32:D32"/>
    <mergeCell ref="G29:H29"/>
    <mergeCell ref="E62:F62"/>
    <mergeCell ref="B39:D39"/>
    <mergeCell ref="G39:H39"/>
    <mergeCell ref="B40:D40"/>
    <mergeCell ref="B38:D38"/>
    <mergeCell ref="G38:H38"/>
    <mergeCell ref="B41:D41"/>
    <mergeCell ref="G41:H41"/>
    <mergeCell ref="G40:H40"/>
    <mergeCell ref="B44:D44"/>
    <mergeCell ref="G44:H44"/>
    <mergeCell ref="E40:F40"/>
    <mergeCell ref="E42:F42"/>
    <mergeCell ref="B61:D61"/>
    <mergeCell ref="E61:F61"/>
    <mergeCell ref="G61:H61"/>
    <mergeCell ref="B53:D53"/>
    <mergeCell ref="E53:F53"/>
    <mergeCell ref="G53:H53"/>
    <mergeCell ref="E51:F51"/>
    <mergeCell ref="E43:F43"/>
    <mergeCell ref="G56:H56"/>
    <mergeCell ref="B52:D52"/>
    <mergeCell ref="G52:H52"/>
    <mergeCell ref="J66:K66"/>
    <mergeCell ref="J67:K67"/>
    <mergeCell ref="B34:D34"/>
    <mergeCell ref="G34:H34"/>
    <mergeCell ref="B35:D35"/>
    <mergeCell ref="G35:H35"/>
    <mergeCell ref="B62:D62"/>
    <mergeCell ref="G62:H62"/>
    <mergeCell ref="B59:D59"/>
    <mergeCell ref="G59:H59"/>
    <mergeCell ref="B42:D42"/>
    <mergeCell ref="G42:H42"/>
    <mergeCell ref="B43:D43"/>
    <mergeCell ref="G43:H43"/>
    <mergeCell ref="B54:D54"/>
    <mergeCell ref="B51:D51"/>
    <mergeCell ref="E52:F52"/>
    <mergeCell ref="E50:F50"/>
    <mergeCell ref="E44:F44"/>
    <mergeCell ref="B60:D60"/>
    <mergeCell ref="G60:H60"/>
    <mergeCell ref="E59:F59"/>
    <mergeCell ref="E54:F54"/>
    <mergeCell ref="G51:H51"/>
    <mergeCell ref="B20:D20"/>
    <mergeCell ref="G20:H20"/>
    <mergeCell ref="B21:D21"/>
    <mergeCell ref="G21:H21"/>
    <mergeCell ref="B22:D22"/>
    <mergeCell ref="G22:H22"/>
    <mergeCell ref="B26:D26"/>
    <mergeCell ref="G26:H26"/>
    <mergeCell ref="B27:D27"/>
    <mergeCell ref="G27:H27"/>
    <mergeCell ref="B23:D23"/>
    <mergeCell ref="B24:D24"/>
    <mergeCell ref="E24:F24"/>
    <mergeCell ref="G24:H24"/>
    <mergeCell ref="B25:D25"/>
    <mergeCell ref="E25:F25"/>
    <mergeCell ref="G25:H25"/>
    <mergeCell ref="E23:F23"/>
    <mergeCell ref="G23:H23"/>
    <mergeCell ref="E60:F60"/>
    <mergeCell ref="G54:H54"/>
    <mergeCell ref="B55:D55"/>
    <mergeCell ref="B66:E66"/>
    <mergeCell ref="B67:E67"/>
    <mergeCell ref="F66:I66"/>
    <mergeCell ref="F67:I67"/>
    <mergeCell ref="E19:F19"/>
    <mergeCell ref="E38:F38"/>
    <mergeCell ref="E20:F20"/>
    <mergeCell ref="E21:F21"/>
    <mergeCell ref="E22:F22"/>
    <mergeCell ref="E26:F26"/>
    <mergeCell ref="E27:F27"/>
    <mergeCell ref="E28:F28"/>
    <mergeCell ref="E39:F39"/>
    <mergeCell ref="E29:F29"/>
    <mergeCell ref="E30:F30"/>
    <mergeCell ref="E31:F31"/>
    <mergeCell ref="E32:F32"/>
    <mergeCell ref="E33:F33"/>
    <mergeCell ref="B50:D50"/>
    <mergeCell ref="G50:H50"/>
    <mergeCell ref="E41:F41"/>
  </mergeCells>
  <phoneticPr fontId="2"/>
  <dataValidations count="1">
    <dataValidation type="list" allowBlank="1" showInputMessage="1" showErrorMessage="1" sqref="J20:J35 J39:J44 J51:J56 J60:J62">
      <formula1>$U$3:$U$4</formula1>
    </dataValidation>
  </dataValidations>
  <printOptions horizontalCentered="1" verticalCentered="1"/>
  <pageMargins left="0.51181102362204722" right="0.31496062992125984" top="0.39370078740157483" bottom="0.39370078740157483" header="0.31496062992125984" footer="0.31496062992125984"/>
  <pageSetup paperSize="9" scale="6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'一覧表（幼稚園・認定こども園）'!$C$3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54"/>
  <sheetViews>
    <sheetView view="pageBreakPreview" zoomScale="120" zoomScaleNormal="75" zoomScaleSheetLayoutView="120" zoomScalePageLayoutView="115" workbookViewId="0">
      <selection activeCell="I4" sqref="I4:K4"/>
    </sheetView>
  </sheetViews>
  <sheetFormatPr defaultRowHeight="18.75"/>
  <cols>
    <col min="1" max="1" width="5.125" style="94" customWidth="1"/>
    <col min="2" max="2" width="8.375" style="94" customWidth="1"/>
    <col min="3" max="4" width="10.625" style="94" customWidth="1"/>
    <col min="5" max="6" width="12.625" style="94" customWidth="1"/>
    <col min="7" max="7" width="11.25" style="95" customWidth="1"/>
    <col min="8" max="8" width="9" style="95"/>
    <col min="9" max="9" width="10.375" style="94" customWidth="1"/>
    <col min="10" max="10" width="12.375" style="96" customWidth="1"/>
    <col min="11" max="11" width="7.625" style="94" customWidth="1"/>
    <col min="12" max="12" width="4.625" style="94" customWidth="1"/>
    <col min="14" max="14" width="11.75" hidden="1" customWidth="1"/>
    <col min="15" max="15" width="0" hidden="1" customWidth="1"/>
    <col min="21" max="21" width="0" hidden="1" customWidth="1"/>
  </cols>
  <sheetData>
    <row r="1" spans="1:21" ht="16.5" customHeight="1">
      <c r="L1" s="97" t="s">
        <v>55</v>
      </c>
      <c r="N1" s="2" t="s">
        <v>47</v>
      </c>
      <c r="O1" s="3">
        <f>IF(B3&lt;5,0,IF(B3=5,15,IF(B3=6,30,IF(B3=7,45,IF(B3&gt;=8,60)))))</f>
        <v>15</v>
      </c>
    </row>
    <row r="2" spans="1:21" ht="5.25" customHeight="1" thickBot="1">
      <c r="N2" s="2"/>
      <c r="O2" s="3"/>
    </row>
    <row r="3" spans="1:21" ht="19.5" thickBot="1">
      <c r="A3" s="98" t="s">
        <v>50</v>
      </c>
      <c r="B3" s="99">
        <f>'一覧表（幼稚園・認定こども園）'!C3</f>
        <v>5</v>
      </c>
      <c r="C3" s="94" t="s">
        <v>39</v>
      </c>
      <c r="F3" s="100" t="s">
        <v>63</v>
      </c>
      <c r="G3" s="245" t="s">
        <v>36</v>
      </c>
      <c r="H3" s="246"/>
      <c r="I3" s="247">
        <f>'一覧表（幼稚園・認定こども園）'!K3</f>
        <v>0</v>
      </c>
      <c r="J3" s="247"/>
      <c r="K3" s="247"/>
      <c r="U3" s="7" t="s">
        <v>67</v>
      </c>
    </row>
    <row r="4" spans="1:21">
      <c r="F4" s="100" t="s">
        <v>64</v>
      </c>
      <c r="G4" s="245" t="s">
        <v>36</v>
      </c>
      <c r="H4" s="246"/>
      <c r="I4" s="230"/>
      <c r="J4" s="230"/>
      <c r="K4" s="230"/>
      <c r="U4" s="7" t="s">
        <v>68</v>
      </c>
    </row>
    <row r="6" spans="1:21">
      <c r="B6" s="248" t="s">
        <v>27</v>
      </c>
      <c r="C6" s="248"/>
      <c r="D6" s="248"/>
      <c r="E6" s="248"/>
      <c r="F6" s="248"/>
      <c r="G6" s="248"/>
      <c r="H6" s="248"/>
      <c r="I6" s="248"/>
      <c r="J6" s="248"/>
      <c r="K6" s="248"/>
    </row>
    <row r="7" spans="1:21">
      <c r="B7" s="227" t="s">
        <v>0</v>
      </c>
      <c r="C7" s="228"/>
      <c r="D7" s="249"/>
      <c r="E7" s="250"/>
      <c r="F7" s="251"/>
      <c r="G7" s="252" t="s">
        <v>37</v>
      </c>
      <c r="H7" s="253"/>
      <c r="I7" s="254"/>
      <c r="J7" s="255"/>
      <c r="K7" s="256"/>
    </row>
    <row r="8" spans="1:21">
      <c r="B8" s="227" t="s">
        <v>8</v>
      </c>
      <c r="C8" s="228"/>
      <c r="D8" s="249"/>
      <c r="E8" s="250"/>
      <c r="F8" s="251"/>
      <c r="G8" s="252" t="s">
        <v>7</v>
      </c>
      <c r="H8" s="253"/>
      <c r="I8" s="249"/>
      <c r="J8" s="250"/>
      <c r="K8" s="251"/>
    </row>
    <row r="9" spans="1:21" ht="18.75" customHeight="1">
      <c r="B9" s="252" t="s">
        <v>30</v>
      </c>
      <c r="C9" s="253"/>
      <c r="D9" s="258"/>
      <c r="E9" s="259"/>
      <c r="F9" s="259"/>
      <c r="G9" s="259"/>
      <c r="H9" s="259"/>
      <c r="I9" s="259"/>
      <c r="J9" s="259"/>
      <c r="K9" s="260"/>
    </row>
    <row r="10" spans="1:21" ht="9.75" customHeight="1">
      <c r="B10" s="101"/>
      <c r="C10" s="101"/>
      <c r="D10" s="102"/>
      <c r="E10" s="102"/>
      <c r="F10" s="102"/>
      <c r="G10" s="102"/>
      <c r="H10" s="102"/>
      <c r="I10" s="102"/>
      <c r="J10" s="102"/>
      <c r="K10" s="102"/>
    </row>
    <row r="11" spans="1:21" ht="20.25" customHeight="1">
      <c r="B11" s="101"/>
      <c r="C11" s="101"/>
      <c r="D11" s="102"/>
      <c r="E11" s="102"/>
      <c r="F11" s="102"/>
      <c r="G11" s="102"/>
      <c r="H11" s="102"/>
      <c r="I11" s="102"/>
      <c r="J11" s="102"/>
      <c r="K11" s="102"/>
    </row>
    <row r="12" spans="1:21">
      <c r="B12" s="264" t="s">
        <v>24</v>
      </c>
      <c r="C12" s="264"/>
      <c r="D12" s="264"/>
      <c r="E12" s="264"/>
      <c r="F12" s="264"/>
      <c r="G12" s="264"/>
      <c r="H12" s="264"/>
      <c r="I12" s="264"/>
      <c r="J12" s="264"/>
      <c r="K12" s="264"/>
    </row>
    <row r="13" spans="1:21" ht="7.5" customHeight="1">
      <c r="B13" s="103"/>
      <c r="C13" s="103"/>
      <c r="D13" s="103"/>
      <c r="E13" s="103"/>
      <c r="F13" s="103"/>
      <c r="G13" s="103"/>
      <c r="H13" s="103"/>
      <c r="I13" s="103"/>
      <c r="J13" s="103"/>
      <c r="K13" s="103"/>
    </row>
    <row r="14" spans="1:21" ht="18.75" customHeight="1">
      <c r="B14" s="104" t="s">
        <v>58</v>
      </c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21" ht="12.75" customHeight="1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21">
      <c r="B16" s="131" t="s">
        <v>22</v>
      </c>
    </row>
    <row r="17" spans="2:11">
      <c r="B17" s="226" t="s">
        <v>1</v>
      </c>
      <c r="C17" s="226"/>
      <c r="D17" s="226"/>
      <c r="E17" s="227" t="s">
        <v>28</v>
      </c>
      <c r="F17" s="228"/>
      <c r="G17" s="229" t="s">
        <v>65</v>
      </c>
      <c r="H17" s="229"/>
      <c r="I17" s="106" t="s">
        <v>23</v>
      </c>
      <c r="J17" s="107" t="s">
        <v>66</v>
      </c>
      <c r="K17" s="108" t="s">
        <v>2</v>
      </c>
    </row>
    <row r="18" spans="2:11">
      <c r="B18" s="233"/>
      <c r="C18" s="233"/>
      <c r="D18" s="233"/>
      <c r="E18" s="234"/>
      <c r="F18" s="235"/>
      <c r="G18" s="230"/>
      <c r="H18" s="230"/>
      <c r="I18" s="109"/>
      <c r="J18" s="110"/>
      <c r="K18" s="111"/>
    </row>
    <row r="19" spans="2:11">
      <c r="B19" s="233"/>
      <c r="C19" s="233"/>
      <c r="D19" s="233"/>
      <c r="E19" s="234"/>
      <c r="F19" s="235"/>
      <c r="G19" s="230"/>
      <c r="H19" s="230"/>
      <c r="I19" s="109"/>
      <c r="J19" s="110"/>
      <c r="K19" s="111"/>
    </row>
    <row r="20" spans="2:11">
      <c r="B20" s="233"/>
      <c r="C20" s="233"/>
      <c r="D20" s="233"/>
      <c r="E20" s="234"/>
      <c r="F20" s="235"/>
      <c r="G20" s="230"/>
      <c r="H20" s="230"/>
      <c r="I20" s="109"/>
      <c r="J20" s="110"/>
      <c r="K20" s="111"/>
    </row>
    <row r="21" spans="2:11">
      <c r="B21" s="233"/>
      <c r="C21" s="233"/>
      <c r="D21" s="233"/>
      <c r="E21" s="234"/>
      <c r="F21" s="235"/>
      <c r="G21" s="230"/>
      <c r="H21" s="230"/>
      <c r="I21" s="109"/>
      <c r="J21" s="110"/>
      <c r="K21" s="111"/>
    </row>
    <row r="22" spans="2:11">
      <c r="B22" s="233"/>
      <c r="C22" s="233"/>
      <c r="D22" s="233"/>
      <c r="E22" s="234"/>
      <c r="F22" s="235"/>
      <c r="G22" s="230"/>
      <c r="H22" s="230"/>
      <c r="I22" s="109"/>
      <c r="J22" s="110"/>
      <c r="K22" s="111"/>
    </row>
    <row r="23" spans="2:11">
      <c r="B23" s="233"/>
      <c r="C23" s="233"/>
      <c r="D23" s="233"/>
      <c r="E23" s="234"/>
      <c r="F23" s="235"/>
      <c r="G23" s="230"/>
      <c r="H23" s="230"/>
      <c r="I23" s="109"/>
      <c r="J23" s="110"/>
      <c r="K23" s="111"/>
    </row>
    <row r="24" spans="2:11">
      <c r="B24" s="233"/>
      <c r="C24" s="233"/>
      <c r="D24" s="233"/>
      <c r="E24" s="234"/>
      <c r="F24" s="235"/>
      <c r="G24" s="230"/>
      <c r="H24" s="230"/>
      <c r="I24" s="109"/>
      <c r="J24" s="110"/>
      <c r="K24" s="111"/>
    </row>
    <row r="25" spans="2:11">
      <c r="B25" s="233"/>
      <c r="C25" s="233"/>
      <c r="D25" s="233"/>
      <c r="E25" s="234"/>
      <c r="F25" s="235"/>
      <c r="G25" s="230"/>
      <c r="H25" s="230"/>
      <c r="I25" s="109"/>
      <c r="J25" s="110"/>
      <c r="K25" s="111"/>
    </row>
    <row r="26" spans="2:11">
      <c r="B26" s="233"/>
      <c r="C26" s="233"/>
      <c r="D26" s="233"/>
      <c r="E26" s="234"/>
      <c r="F26" s="235"/>
      <c r="G26" s="230"/>
      <c r="H26" s="230"/>
      <c r="I26" s="109"/>
      <c r="J26" s="110"/>
      <c r="K26" s="111"/>
    </row>
    <row r="27" spans="2:11">
      <c r="B27" s="233"/>
      <c r="C27" s="233"/>
      <c r="D27" s="233"/>
      <c r="E27" s="234"/>
      <c r="F27" s="235"/>
      <c r="G27" s="230"/>
      <c r="H27" s="230"/>
      <c r="I27" s="112"/>
      <c r="J27" s="110"/>
      <c r="K27" s="111"/>
    </row>
    <row r="28" spans="2:11">
      <c r="B28" s="233"/>
      <c r="C28" s="233"/>
      <c r="D28" s="233"/>
      <c r="E28" s="234"/>
      <c r="F28" s="235"/>
      <c r="G28" s="230"/>
      <c r="H28" s="230"/>
      <c r="I28" s="112"/>
      <c r="J28" s="110"/>
      <c r="K28" s="111"/>
    </row>
    <row r="29" spans="2:11">
      <c r="B29" s="233"/>
      <c r="C29" s="233"/>
      <c r="D29" s="233"/>
      <c r="E29" s="234"/>
      <c r="F29" s="235"/>
      <c r="G29" s="230"/>
      <c r="H29" s="230"/>
      <c r="I29" s="112"/>
      <c r="J29" s="110"/>
      <c r="K29" s="111"/>
    </row>
    <row r="30" spans="2:11">
      <c r="B30" s="233"/>
      <c r="C30" s="233"/>
      <c r="D30" s="233"/>
      <c r="E30" s="234"/>
      <c r="F30" s="235"/>
      <c r="G30" s="230"/>
      <c r="H30" s="230"/>
      <c r="I30" s="112"/>
      <c r="J30" s="110"/>
      <c r="K30" s="111"/>
    </row>
    <row r="31" spans="2:11">
      <c r="B31" s="233"/>
      <c r="C31" s="233"/>
      <c r="D31" s="233"/>
      <c r="E31" s="234"/>
      <c r="F31" s="235"/>
      <c r="G31" s="230"/>
      <c r="H31" s="230"/>
      <c r="I31" s="112"/>
      <c r="J31" s="110"/>
      <c r="K31" s="111"/>
    </row>
    <row r="32" spans="2:11">
      <c r="B32" s="233"/>
      <c r="C32" s="233"/>
      <c r="D32" s="233"/>
      <c r="E32" s="234"/>
      <c r="F32" s="235"/>
      <c r="G32" s="230"/>
      <c r="H32" s="230"/>
      <c r="I32" s="112"/>
      <c r="J32" s="110"/>
      <c r="K32" s="111"/>
    </row>
    <row r="33" spans="2:12">
      <c r="B33" s="233"/>
      <c r="C33" s="233"/>
      <c r="D33" s="233"/>
      <c r="E33" s="234"/>
      <c r="F33" s="235"/>
      <c r="G33" s="230"/>
      <c r="H33" s="230"/>
      <c r="I33" s="112"/>
      <c r="J33" s="110"/>
      <c r="K33" s="111"/>
    </row>
    <row r="34" spans="2:12">
      <c r="B34" s="233"/>
      <c r="C34" s="233"/>
      <c r="D34" s="233"/>
      <c r="E34" s="234"/>
      <c r="F34" s="235"/>
      <c r="G34" s="230"/>
      <c r="H34" s="230"/>
      <c r="I34" s="112"/>
      <c r="J34" s="110"/>
      <c r="K34" s="111"/>
    </row>
    <row r="35" spans="2:12">
      <c r="J35" s="98" t="s">
        <v>6</v>
      </c>
      <c r="K35" s="113">
        <f>SUM(K18:K34)</f>
        <v>0</v>
      </c>
    </row>
    <row r="36" spans="2:12" ht="9" customHeight="1"/>
    <row r="37" spans="2:12" ht="21.75" customHeight="1"/>
    <row r="38" spans="2:12">
      <c r="B38" s="132" t="s">
        <v>71</v>
      </c>
      <c r="C38" s="115"/>
      <c r="D38" s="114"/>
      <c r="E38" s="114"/>
      <c r="F38" s="114"/>
      <c r="G38" s="116"/>
      <c r="H38" s="116"/>
      <c r="I38" s="114"/>
      <c r="J38" s="117" t="s">
        <v>16</v>
      </c>
      <c r="K38" s="118">
        <f>K48</f>
        <v>0</v>
      </c>
      <c r="L38" s="119" t="str">
        <f>IF(K38&lt;=15,"可","不可")</f>
        <v>可</v>
      </c>
    </row>
    <row r="39" spans="2:12">
      <c r="B39" s="226" t="s">
        <v>1</v>
      </c>
      <c r="C39" s="226"/>
      <c r="D39" s="226"/>
      <c r="E39" s="227" t="s">
        <v>28</v>
      </c>
      <c r="F39" s="228"/>
      <c r="G39" s="229" t="s">
        <v>65</v>
      </c>
      <c r="H39" s="229"/>
      <c r="I39" s="106" t="s">
        <v>23</v>
      </c>
      <c r="J39" s="107" t="s">
        <v>66</v>
      </c>
      <c r="K39" s="108" t="s">
        <v>2</v>
      </c>
    </row>
    <row r="40" spans="2:12">
      <c r="B40" s="230"/>
      <c r="C40" s="230"/>
      <c r="D40" s="230"/>
      <c r="E40" s="231"/>
      <c r="F40" s="232"/>
      <c r="G40" s="230"/>
      <c r="H40" s="230"/>
      <c r="I40" s="109"/>
      <c r="J40" s="110"/>
      <c r="K40" s="120"/>
    </row>
    <row r="41" spans="2:12">
      <c r="B41" s="230"/>
      <c r="C41" s="230"/>
      <c r="D41" s="230"/>
      <c r="E41" s="231"/>
      <c r="F41" s="232"/>
      <c r="G41" s="230"/>
      <c r="H41" s="230"/>
      <c r="I41" s="109"/>
      <c r="J41" s="110"/>
      <c r="K41" s="120"/>
    </row>
    <row r="42" spans="2:12">
      <c r="B42" s="230"/>
      <c r="C42" s="230"/>
      <c r="D42" s="230"/>
      <c r="E42" s="231"/>
      <c r="F42" s="232"/>
      <c r="G42" s="230"/>
      <c r="H42" s="230"/>
      <c r="I42" s="109"/>
      <c r="J42" s="110"/>
      <c r="K42" s="120"/>
    </row>
    <row r="43" spans="2:12">
      <c r="B43" s="230"/>
      <c r="C43" s="230"/>
      <c r="D43" s="230"/>
      <c r="E43" s="231"/>
      <c r="F43" s="232"/>
      <c r="G43" s="230"/>
      <c r="H43" s="230"/>
      <c r="I43" s="109"/>
      <c r="J43" s="110"/>
      <c r="K43" s="120"/>
    </row>
    <row r="44" spans="2:12">
      <c r="B44" s="230"/>
      <c r="C44" s="230"/>
      <c r="D44" s="230"/>
      <c r="E44" s="231"/>
      <c r="F44" s="232"/>
      <c r="G44" s="230"/>
      <c r="H44" s="230"/>
      <c r="I44" s="109"/>
      <c r="J44" s="110"/>
      <c r="K44" s="120"/>
    </row>
    <row r="45" spans="2:12">
      <c r="B45" s="230"/>
      <c r="C45" s="230"/>
      <c r="D45" s="230"/>
      <c r="E45" s="231"/>
      <c r="F45" s="232"/>
      <c r="G45" s="230"/>
      <c r="H45" s="230"/>
      <c r="I45" s="109"/>
      <c r="J45" s="110"/>
      <c r="K45" s="120"/>
    </row>
    <row r="46" spans="2:12">
      <c r="B46" s="230"/>
      <c r="C46" s="230"/>
      <c r="D46" s="230"/>
      <c r="E46" s="231"/>
      <c r="F46" s="232"/>
      <c r="G46" s="230"/>
      <c r="H46" s="230"/>
      <c r="I46" s="109"/>
      <c r="J46" s="110"/>
      <c r="K46" s="120"/>
    </row>
    <row r="47" spans="2:12">
      <c r="B47" s="230"/>
      <c r="C47" s="230"/>
      <c r="D47" s="230"/>
      <c r="E47" s="231"/>
      <c r="F47" s="232"/>
      <c r="G47" s="230"/>
      <c r="H47" s="230"/>
      <c r="I47" s="109"/>
      <c r="J47" s="110"/>
      <c r="K47" s="120"/>
    </row>
    <row r="48" spans="2:12">
      <c r="J48" s="98" t="s">
        <v>6</v>
      </c>
      <c r="K48" s="113">
        <f>SUM(K40:K47)</f>
        <v>0</v>
      </c>
    </row>
    <row r="49" spans="2:13" ht="12.75" customHeight="1">
      <c r="K49" s="121"/>
      <c r="M49" s="1"/>
    </row>
    <row r="50" spans="2:13" ht="21" customHeight="1" thickBot="1">
      <c r="B50" s="149"/>
      <c r="C50" s="114"/>
      <c r="D50" s="114"/>
      <c r="E50" s="114"/>
      <c r="F50" s="114"/>
      <c r="G50" s="116"/>
      <c r="H50" s="242"/>
      <c r="I50" s="242"/>
      <c r="J50" s="122"/>
      <c r="K50" s="123"/>
    </row>
    <row r="51" spans="2:13" ht="22.5" customHeight="1">
      <c r="B51" s="125"/>
      <c r="C51" s="125"/>
      <c r="D51" s="125"/>
      <c r="E51" s="125"/>
      <c r="F51" s="151"/>
      <c r="G51" s="151"/>
      <c r="H51" s="243" t="s">
        <v>73</v>
      </c>
      <c r="I51" s="244"/>
      <c r="J51" s="240" t="s">
        <v>25</v>
      </c>
      <c r="K51" s="241"/>
    </row>
    <row r="52" spans="2:13" ht="24.95" customHeight="1" thickBot="1">
      <c r="B52" s="150"/>
      <c r="C52" s="150"/>
      <c r="D52" s="150"/>
      <c r="E52" s="150"/>
      <c r="F52" s="236"/>
      <c r="G52" s="236"/>
      <c r="H52" s="236"/>
      <c r="I52" s="237"/>
      <c r="J52" s="238">
        <f>K35+K48</f>
        <v>0</v>
      </c>
      <c r="K52" s="239"/>
      <c r="L52" s="98"/>
    </row>
    <row r="53" spans="2:13" ht="17.25" customHeight="1" thickBot="1">
      <c r="B53" s="125"/>
      <c r="C53" s="125"/>
      <c r="D53" s="125"/>
      <c r="E53" s="125"/>
      <c r="F53" s="125"/>
      <c r="G53" s="125"/>
      <c r="H53" s="125"/>
      <c r="I53" s="125"/>
      <c r="J53" s="124"/>
      <c r="K53" s="124"/>
      <c r="L53" s="125"/>
    </row>
    <row r="54" spans="2:13" ht="19.5" thickBot="1">
      <c r="B54" s="261"/>
      <c r="C54" s="261"/>
      <c r="D54" s="261"/>
      <c r="E54" s="261"/>
      <c r="F54" s="126"/>
      <c r="G54" s="126"/>
      <c r="H54" s="257" t="s">
        <v>38</v>
      </c>
      <c r="I54" s="257"/>
      <c r="J54" s="262" t="str">
        <f>IF(AND(J52&gt;=O1,L38="可"),"可","不可")</f>
        <v>不可</v>
      </c>
      <c r="K54" s="263"/>
    </row>
  </sheetData>
  <mergeCells count="105">
    <mergeCell ref="E18:F18"/>
    <mergeCell ref="G20:H20"/>
    <mergeCell ref="H54:I54"/>
    <mergeCell ref="B8:C8"/>
    <mergeCell ref="D8:F8"/>
    <mergeCell ref="G8:H8"/>
    <mergeCell ref="I8:K8"/>
    <mergeCell ref="B9:C9"/>
    <mergeCell ref="D9:K9"/>
    <mergeCell ref="B54:E54"/>
    <mergeCell ref="J54:K54"/>
    <mergeCell ref="B12:K12"/>
    <mergeCell ref="B17:D17"/>
    <mergeCell ref="E17:F17"/>
    <mergeCell ref="G17:H17"/>
    <mergeCell ref="B18:D18"/>
    <mergeCell ref="B27:D27"/>
    <mergeCell ref="E27:F27"/>
    <mergeCell ref="G27:H27"/>
    <mergeCell ref="B28:D28"/>
    <mergeCell ref="E28:F28"/>
    <mergeCell ref="G28:H28"/>
    <mergeCell ref="G18:H18"/>
    <mergeCell ref="B23:D23"/>
    <mergeCell ref="G3:H3"/>
    <mergeCell ref="I3:K3"/>
    <mergeCell ref="G4:H4"/>
    <mergeCell ref="I4:K4"/>
    <mergeCell ref="B6:K6"/>
    <mergeCell ref="B7:C7"/>
    <mergeCell ref="D7:F7"/>
    <mergeCell ref="G7:H7"/>
    <mergeCell ref="I7:K7"/>
    <mergeCell ref="G23:H23"/>
    <mergeCell ref="B26:D26"/>
    <mergeCell ref="E26:F26"/>
    <mergeCell ref="G26:H26"/>
    <mergeCell ref="B21:D21"/>
    <mergeCell ref="E21:F21"/>
    <mergeCell ref="G21:H21"/>
    <mergeCell ref="B22:D22"/>
    <mergeCell ref="E22:F22"/>
    <mergeCell ref="G22:H22"/>
    <mergeCell ref="B19:D19"/>
    <mergeCell ref="E19:F19"/>
    <mergeCell ref="G19:H19"/>
    <mergeCell ref="B20:D20"/>
    <mergeCell ref="E20:F20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4:D24"/>
    <mergeCell ref="E24:F24"/>
    <mergeCell ref="G24:H24"/>
    <mergeCell ref="B25:D25"/>
    <mergeCell ref="E25:F25"/>
    <mergeCell ref="G25:H25"/>
    <mergeCell ref="E23:F23"/>
    <mergeCell ref="B41:D41"/>
    <mergeCell ref="E41:F41"/>
    <mergeCell ref="G41:H41"/>
    <mergeCell ref="B44:D44"/>
    <mergeCell ref="E44:F44"/>
    <mergeCell ref="G44:H44"/>
    <mergeCell ref="B43:D43"/>
    <mergeCell ref="E43:F43"/>
    <mergeCell ref="G43:H43"/>
    <mergeCell ref="B42:D42"/>
    <mergeCell ref="E42:F42"/>
    <mergeCell ref="G42:H42"/>
    <mergeCell ref="F52:I52"/>
    <mergeCell ref="J52:K52"/>
    <mergeCell ref="J51:K51"/>
    <mergeCell ref="B47:D47"/>
    <mergeCell ref="E47:F47"/>
    <mergeCell ref="G47:H47"/>
    <mergeCell ref="H50:I50"/>
    <mergeCell ref="H51:I51"/>
    <mergeCell ref="B45:D45"/>
    <mergeCell ref="E45:F45"/>
    <mergeCell ref="G45:H45"/>
    <mergeCell ref="B46:D46"/>
    <mergeCell ref="E46:F46"/>
    <mergeCell ref="G46:H46"/>
    <mergeCell ref="B39:D39"/>
    <mergeCell ref="E39:F39"/>
    <mergeCell ref="G39:H39"/>
    <mergeCell ref="B40:D40"/>
    <mergeCell ref="E40:F40"/>
    <mergeCell ref="G40:H40"/>
    <mergeCell ref="B33:D33"/>
    <mergeCell ref="E33:F33"/>
    <mergeCell ref="G33:H33"/>
    <mergeCell ref="B34:D34"/>
    <mergeCell ref="E34:F34"/>
    <mergeCell ref="G34:H34"/>
  </mergeCells>
  <phoneticPr fontId="2"/>
  <dataValidations count="1">
    <dataValidation type="list" allowBlank="1" showInputMessage="1" showErrorMessage="1" sqref="J18:J34 J40:J47">
      <formula1>$U$3:$U$4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'一覧表（幼稚園・認定こども園）'!$C$3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45"/>
  <sheetViews>
    <sheetView view="pageBreakPreview" zoomScale="120" zoomScaleNormal="75" zoomScaleSheetLayoutView="120" zoomScalePageLayoutView="115" workbookViewId="0">
      <selection activeCell="I4" sqref="I4:K4"/>
    </sheetView>
  </sheetViews>
  <sheetFormatPr defaultRowHeight="18.75"/>
  <cols>
    <col min="1" max="1" width="5.125" style="94" customWidth="1"/>
    <col min="2" max="2" width="8.375" style="94" customWidth="1"/>
    <col min="3" max="4" width="10.625" style="94" customWidth="1"/>
    <col min="5" max="6" width="12.625" style="94" customWidth="1"/>
    <col min="7" max="7" width="11.25" style="95" customWidth="1"/>
    <col min="8" max="8" width="9" style="95"/>
    <col min="9" max="9" width="10.375" style="94" customWidth="1"/>
    <col min="10" max="10" width="12.375" style="96" customWidth="1"/>
    <col min="11" max="11" width="7.625" style="94" customWidth="1"/>
    <col min="12" max="12" width="4.625" style="94" customWidth="1"/>
    <col min="19" max="19" width="0" hidden="1" customWidth="1"/>
  </cols>
  <sheetData>
    <row r="1" spans="1:19" ht="16.5" customHeight="1">
      <c r="L1" s="97" t="s">
        <v>57</v>
      </c>
    </row>
    <row r="2" spans="1:19" ht="5.25" customHeight="1" thickBot="1"/>
    <row r="3" spans="1:19" ht="19.5" thickBot="1">
      <c r="A3" s="98" t="s">
        <v>51</v>
      </c>
      <c r="B3" s="127">
        <f>'一覧表（幼稚園・認定こども園）'!C3</f>
        <v>5</v>
      </c>
      <c r="C3" s="94" t="s">
        <v>39</v>
      </c>
      <c r="F3" s="100" t="s">
        <v>63</v>
      </c>
      <c r="G3" s="245" t="s">
        <v>36</v>
      </c>
      <c r="H3" s="246"/>
      <c r="I3" s="247">
        <f>'一覧表（幼稚園・認定こども園）'!K3</f>
        <v>0</v>
      </c>
      <c r="J3" s="247"/>
      <c r="K3" s="247"/>
      <c r="S3" s="7" t="s">
        <v>67</v>
      </c>
    </row>
    <row r="4" spans="1:19">
      <c r="F4" s="100" t="s">
        <v>64</v>
      </c>
      <c r="G4" s="245" t="s">
        <v>36</v>
      </c>
      <c r="H4" s="246"/>
      <c r="I4" s="230"/>
      <c r="J4" s="230"/>
      <c r="K4" s="230"/>
      <c r="S4" s="7" t="s">
        <v>68</v>
      </c>
    </row>
    <row r="6" spans="1:19">
      <c r="B6" s="248" t="s">
        <v>29</v>
      </c>
      <c r="C6" s="248"/>
      <c r="D6" s="248"/>
      <c r="E6" s="248"/>
      <c r="F6" s="248"/>
      <c r="G6" s="248"/>
      <c r="H6" s="248"/>
      <c r="I6" s="248"/>
      <c r="J6" s="248"/>
      <c r="K6" s="248"/>
    </row>
    <row r="7" spans="1:19">
      <c r="B7" s="227" t="s">
        <v>0</v>
      </c>
      <c r="C7" s="228"/>
      <c r="D7" s="249"/>
      <c r="E7" s="250"/>
      <c r="F7" s="251"/>
      <c r="G7" s="252" t="s">
        <v>37</v>
      </c>
      <c r="H7" s="253"/>
      <c r="I7" s="254"/>
      <c r="J7" s="255"/>
      <c r="K7" s="256"/>
    </row>
    <row r="8" spans="1:19">
      <c r="B8" s="227" t="s">
        <v>8</v>
      </c>
      <c r="C8" s="228"/>
      <c r="D8" s="249"/>
      <c r="E8" s="250"/>
      <c r="F8" s="251"/>
      <c r="G8" s="252" t="s">
        <v>7</v>
      </c>
      <c r="H8" s="253"/>
      <c r="I8" s="249"/>
      <c r="J8" s="250"/>
      <c r="K8" s="251"/>
    </row>
    <row r="9" spans="1:19">
      <c r="B9" s="252" t="s">
        <v>30</v>
      </c>
      <c r="C9" s="253"/>
      <c r="D9" s="258"/>
      <c r="E9" s="259"/>
      <c r="F9" s="259"/>
      <c r="G9" s="259"/>
      <c r="H9" s="259"/>
      <c r="I9" s="259"/>
      <c r="J9" s="259"/>
      <c r="K9" s="260"/>
    </row>
    <row r="10" spans="1:19" ht="9.75" customHeight="1"/>
    <row r="11" spans="1:19" ht="20.25" customHeight="1"/>
    <row r="12" spans="1:19">
      <c r="B12" s="264" t="s">
        <v>24</v>
      </c>
      <c r="C12" s="264"/>
      <c r="D12" s="264"/>
      <c r="E12" s="264"/>
      <c r="F12" s="264"/>
      <c r="G12" s="264"/>
      <c r="H12" s="264"/>
      <c r="I12" s="264"/>
      <c r="J12" s="264"/>
      <c r="K12" s="264"/>
    </row>
    <row r="13" spans="1:19" ht="7.5" customHeight="1">
      <c r="B13" s="103"/>
      <c r="C13" s="103"/>
      <c r="D13" s="103"/>
      <c r="E13" s="103"/>
      <c r="F13" s="103"/>
      <c r="G13" s="103"/>
      <c r="H13" s="103"/>
      <c r="I13" s="103"/>
      <c r="J13" s="103"/>
      <c r="K13" s="103"/>
    </row>
    <row r="14" spans="1:19" ht="18.75" customHeight="1">
      <c r="B14" s="104" t="s">
        <v>58</v>
      </c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19" ht="12.75" customHeight="1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9">
      <c r="B16" s="131" t="s">
        <v>22</v>
      </c>
    </row>
    <row r="17" spans="2:12">
      <c r="B17" s="226" t="s">
        <v>1</v>
      </c>
      <c r="C17" s="226"/>
      <c r="D17" s="226"/>
      <c r="E17" s="227" t="s">
        <v>28</v>
      </c>
      <c r="F17" s="228"/>
      <c r="G17" s="229" t="s">
        <v>65</v>
      </c>
      <c r="H17" s="229"/>
      <c r="I17" s="106" t="s">
        <v>23</v>
      </c>
      <c r="J17" s="107" t="s">
        <v>66</v>
      </c>
      <c r="K17" s="108" t="s">
        <v>2</v>
      </c>
    </row>
    <row r="18" spans="2:12">
      <c r="B18" s="230"/>
      <c r="C18" s="230"/>
      <c r="D18" s="230"/>
      <c r="E18" s="231"/>
      <c r="F18" s="232"/>
      <c r="G18" s="230"/>
      <c r="H18" s="230"/>
      <c r="I18" s="109"/>
      <c r="J18" s="110"/>
      <c r="K18" s="111"/>
    </row>
    <row r="19" spans="2:12">
      <c r="B19" s="230"/>
      <c r="C19" s="230"/>
      <c r="D19" s="230"/>
      <c r="E19" s="231"/>
      <c r="F19" s="232"/>
      <c r="G19" s="230"/>
      <c r="H19" s="230"/>
      <c r="I19" s="109"/>
      <c r="J19" s="110"/>
      <c r="K19" s="111"/>
    </row>
    <row r="20" spans="2:12">
      <c r="B20" s="230"/>
      <c r="C20" s="230"/>
      <c r="D20" s="230"/>
      <c r="E20" s="231"/>
      <c r="F20" s="232"/>
      <c r="G20" s="230"/>
      <c r="H20" s="230"/>
      <c r="I20" s="109"/>
      <c r="J20" s="110"/>
      <c r="K20" s="111"/>
    </row>
    <row r="21" spans="2:12">
      <c r="B21" s="230"/>
      <c r="C21" s="230"/>
      <c r="D21" s="230"/>
      <c r="E21" s="231"/>
      <c r="F21" s="232"/>
      <c r="G21" s="230"/>
      <c r="H21" s="230"/>
      <c r="I21" s="109"/>
      <c r="J21" s="110"/>
      <c r="K21" s="111"/>
    </row>
    <row r="22" spans="2:12">
      <c r="B22" s="230"/>
      <c r="C22" s="230"/>
      <c r="D22" s="230"/>
      <c r="E22" s="231"/>
      <c r="F22" s="232"/>
      <c r="G22" s="230"/>
      <c r="H22" s="230"/>
      <c r="I22" s="109"/>
      <c r="J22" s="110"/>
      <c r="K22" s="111"/>
    </row>
    <row r="23" spans="2:12">
      <c r="B23" s="230"/>
      <c r="C23" s="230"/>
      <c r="D23" s="230"/>
      <c r="E23" s="231"/>
      <c r="F23" s="232"/>
      <c r="G23" s="230"/>
      <c r="H23" s="230"/>
      <c r="I23" s="109"/>
      <c r="J23" s="110"/>
      <c r="K23" s="111"/>
    </row>
    <row r="24" spans="2:12">
      <c r="B24" s="230"/>
      <c r="C24" s="230"/>
      <c r="D24" s="230"/>
      <c r="E24" s="231"/>
      <c r="F24" s="232"/>
      <c r="G24" s="230"/>
      <c r="H24" s="230"/>
      <c r="I24" s="109"/>
      <c r="J24" s="110"/>
      <c r="K24" s="111"/>
    </row>
    <row r="25" spans="2:12">
      <c r="B25" s="230"/>
      <c r="C25" s="230"/>
      <c r="D25" s="230"/>
      <c r="E25" s="231"/>
      <c r="F25" s="232"/>
      <c r="G25" s="230"/>
      <c r="H25" s="230"/>
      <c r="I25" s="109"/>
      <c r="J25" s="110"/>
      <c r="K25" s="111"/>
    </row>
    <row r="26" spans="2:12">
      <c r="B26" s="230"/>
      <c r="C26" s="230"/>
      <c r="D26" s="230"/>
      <c r="E26" s="231"/>
      <c r="F26" s="232"/>
      <c r="G26" s="230"/>
      <c r="H26" s="230"/>
      <c r="I26" s="109"/>
      <c r="J26" s="110"/>
      <c r="K26" s="111"/>
    </row>
    <row r="27" spans="2:12">
      <c r="B27" s="230"/>
      <c r="C27" s="230"/>
      <c r="D27" s="230"/>
      <c r="E27" s="231"/>
      <c r="F27" s="232"/>
      <c r="G27" s="230"/>
      <c r="H27" s="230"/>
      <c r="I27" s="109"/>
      <c r="J27" s="110"/>
      <c r="K27" s="111"/>
    </row>
    <row r="28" spans="2:12">
      <c r="B28" s="230"/>
      <c r="C28" s="230"/>
      <c r="D28" s="230"/>
      <c r="E28" s="231"/>
      <c r="F28" s="232"/>
      <c r="G28" s="230"/>
      <c r="H28" s="230"/>
      <c r="I28" s="109"/>
      <c r="J28" s="110"/>
      <c r="K28" s="111"/>
    </row>
    <row r="29" spans="2:12">
      <c r="J29" s="98" t="s">
        <v>6</v>
      </c>
      <c r="K29" s="113">
        <f>SUM(K18:K28)</f>
        <v>0</v>
      </c>
    </row>
    <row r="30" spans="2:12" ht="9" customHeight="1"/>
    <row r="31" spans="2:12" ht="23.25" customHeight="1"/>
    <row r="32" spans="2:12">
      <c r="B32" s="132" t="s">
        <v>72</v>
      </c>
      <c r="C32" s="115"/>
      <c r="D32" s="114"/>
      <c r="E32" s="114"/>
      <c r="F32" s="114"/>
      <c r="G32" s="116"/>
      <c r="H32" s="116"/>
      <c r="I32" s="114"/>
      <c r="J32" s="117" t="s">
        <v>16</v>
      </c>
      <c r="K32" s="118">
        <f>K39</f>
        <v>0</v>
      </c>
      <c r="L32" s="119" t="str">
        <f>IF(K32&lt;=4,"可","不可")</f>
        <v>可</v>
      </c>
    </row>
    <row r="33" spans="2:13">
      <c r="B33" s="226" t="s">
        <v>1</v>
      </c>
      <c r="C33" s="226"/>
      <c r="D33" s="226"/>
      <c r="E33" s="227" t="s">
        <v>28</v>
      </c>
      <c r="F33" s="228"/>
      <c r="G33" s="229" t="s">
        <v>65</v>
      </c>
      <c r="H33" s="229"/>
      <c r="I33" s="106" t="s">
        <v>23</v>
      </c>
      <c r="J33" s="107" t="s">
        <v>66</v>
      </c>
      <c r="K33" s="108" t="s">
        <v>2</v>
      </c>
    </row>
    <row r="34" spans="2:13">
      <c r="B34" s="230"/>
      <c r="C34" s="230"/>
      <c r="D34" s="230"/>
      <c r="E34" s="231"/>
      <c r="F34" s="232"/>
      <c r="G34" s="230"/>
      <c r="H34" s="230"/>
      <c r="I34" s="109"/>
      <c r="J34" s="110"/>
      <c r="K34" s="111"/>
    </row>
    <row r="35" spans="2:13">
      <c r="B35" s="230"/>
      <c r="C35" s="230"/>
      <c r="D35" s="230"/>
      <c r="E35" s="231"/>
      <c r="F35" s="232"/>
      <c r="G35" s="230"/>
      <c r="H35" s="230"/>
      <c r="I35" s="109"/>
      <c r="J35" s="110"/>
      <c r="K35" s="111"/>
    </row>
    <row r="36" spans="2:13">
      <c r="B36" s="230"/>
      <c r="C36" s="230"/>
      <c r="D36" s="230"/>
      <c r="E36" s="231"/>
      <c r="F36" s="232"/>
      <c r="G36" s="230"/>
      <c r="H36" s="230"/>
      <c r="I36" s="109"/>
      <c r="J36" s="110"/>
      <c r="K36" s="111"/>
    </row>
    <row r="37" spans="2:13">
      <c r="B37" s="230"/>
      <c r="C37" s="230"/>
      <c r="D37" s="230"/>
      <c r="E37" s="231"/>
      <c r="F37" s="232"/>
      <c r="G37" s="230"/>
      <c r="H37" s="230"/>
      <c r="I37" s="109"/>
      <c r="J37" s="110"/>
      <c r="K37" s="111"/>
    </row>
    <row r="38" spans="2:13">
      <c r="B38" s="230"/>
      <c r="C38" s="230"/>
      <c r="D38" s="230"/>
      <c r="E38" s="231"/>
      <c r="F38" s="232"/>
      <c r="G38" s="230"/>
      <c r="H38" s="230"/>
      <c r="I38" s="109"/>
      <c r="J38" s="110"/>
      <c r="K38" s="111"/>
    </row>
    <row r="39" spans="2:13">
      <c r="J39" s="98" t="s">
        <v>6</v>
      </c>
      <c r="K39" s="113">
        <f>SUM(K34:K38)</f>
        <v>0</v>
      </c>
    </row>
    <row r="40" spans="2:13" ht="12.75" customHeight="1">
      <c r="K40" s="121"/>
      <c r="M40" s="1"/>
    </row>
    <row r="41" spans="2:13" ht="20.25" customHeight="1" thickBot="1">
      <c r="B41" s="152"/>
      <c r="C41" s="114"/>
      <c r="D41" s="114"/>
      <c r="E41" s="114"/>
      <c r="F41" s="114"/>
      <c r="G41" s="116"/>
      <c r="H41" s="116"/>
      <c r="I41" s="114"/>
      <c r="J41" s="122"/>
      <c r="K41" s="123"/>
    </row>
    <row r="42" spans="2:13" ht="22.5" customHeight="1">
      <c r="B42" s="265"/>
      <c r="C42" s="265"/>
      <c r="D42" s="265"/>
      <c r="E42" s="265"/>
      <c r="F42" s="151"/>
      <c r="G42" s="151"/>
      <c r="H42" s="243" t="s">
        <v>73</v>
      </c>
      <c r="I42" s="244"/>
      <c r="J42" s="240" t="s">
        <v>25</v>
      </c>
      <c r="K42" s="241"/>
    </row>
    <row r="43" spans="2:13" ht="24.95" customHeight="1" thickBot="1">
      <c r="B43" s="236"/>
      <c r="C43" s="236"/>
      <c r="D43" s="236"/>
      <c r="E43" s="236"/>
      <c r="F43" s="236"/>
      <c r="G43" s="236"/>
      <c r="H43" s="236"/>
      <c r="I43" s="237"/>
      <c r="J43" s="238">
        <f>K29+K39</f>
        <v>0</v>
      </c>
      <c r="K43" s="239"/>
      <c r="L43" s="98"/>
    </row>
    <row r="44" spans="2:13" ht="17.25" customHeight="1" thickBot="1">
      <c r="B44" s="153"/>
      <c r="C44" s="153"/>
      <c r="D44" s="153"/>
      <c r="E44" s="153"/>
      <c r="F44" s="153"/>
      <c r="G44" s="153"/>
      <c r="H44" s="153"/>
      <c r="I44" s="153"/>
      <c r="J44" s="124"/>
      <c r="K44" s="124"/>
      <c r="L44" s="125"/>
    </row>
    <row r="45" spans="2:13" ht="19.5" thickBot="1">
      <c r="H45" s="257" t="s">
        <v>38</v>
      </c>
      <c r="I45" s="257"/>
      <c r="J45" s="262" t="str">
        <f>IF(B3&lt;=5,"可",IF(AND(J43&gt;=15,L32="可"),"可","不可"))</f>
        <v>可</v>
      </c>
      <c r="K45" s="263"/>
    </row>
  </sheetData>
  <mergeCells count="78">
    <mergeCell ref="B7:C7"/>
    <mergeCell ref="D7:F7"/>
    <mergeCell ref="G7:H7"/>
    <mergeCell ref="I7:K7"/>
    <mergeCell ref="B24:D24"/>
    <mergeCell ref="E24:F24"/>
    <mergeCell ref="G24:H24"/>
    <mergeCell ref="B19:D19"/>
    <mergeCell ref="E19:F19"/>
    <mergeCell ref="G19:H19"/>
    <mergeCell ref="B20:D20"/>
    <mergeCell ref="G18:H18"/>
    <mergeCell ref="B21:D21"/>
    <mergeCell ref="E21:F21"/>
    <mergeCell ref="G21:H21"/>
    <mergeCell ref="B22:D22"/>
    <mergeCell ref="G3:H3"/>
    <mergeCell ref="I3:K3"/>
    <mergeCell ref="G4:H4"/>
    <mergeCell ref="I4:K4"/>
    <mergeCell ref="B6:K6"/>
    <mergeCell ref="H45:I45"/>
    <mergeCell ref="J45:K45"/>
    <mergeCell ref="B8:C8"/>
    <mergeCell ref="D8:F8"/>
    <mergeCell ref="G8:H8"/>
    <mergeCell ref="I8:K8"/>
    <mergeCell ref="B9:C9"/>
    <mergeCell ref="D9:K9"/>
    <mergeCell ref="E20:F20"/>
    <mergeCell ref="G20:H20"/>
    <mergeCell ref="B12:K12"/>
    <mergeCell ref="B17:D17"/>
    <mergeCell ref="E17:F17"/>
    <mergeCell ref="G17:H17"/>
    <mergeCell ref="B18:D18"/>
    <mergeCell ref="E18:F18"/>
    <mergeCell ref="B23:D23"/>
    <mergeCell ref="E23:F23"/>
    <mergeCell ref="G23:H23"/>
    <mergeCell ref="E28:F28"/>
    <mergeCell ref="G28:H28"/>
    <mergeCell ref="B25:D25"/>
    <mergeCell ref="E25:F25"/>
    <mergeCell ref="G25:H25"/>
    <mergeCell ref="B26:D26"/>
    <mergeCell ref="E26:F26"/>
    <mergeCell ref="G26:H26"/>
    <mergeCell ref="G35:H35"/>
    <mergeCell ref="B27:D27"/>
    <mergeCell ref="E27:F27"/>
    <mergeCell ref="G27:H27"/>
    <mergeCell ref="B28:D28"/>
    <mergeCell ref="J43:K43"/>
    <mergeCell ref="B42:E42"/>
    <mergeCell ref="J42:K42"/>
    <mergeCell ref="B37:D37"/>
    <mergeCell ref="E37:F37"/>
    <mergeCell ref="G37:H37"/>
    <mergeCell ref="B38:D38"/>
    <mergeCell ref="E38:F38"/>
    <mergeCell ref="G38:H38"/>
    <mergeCell ref="H42:I42"/>
    <mergeCell ref="E22:F22"/>
    <mergeCell ref="G22:H22"/>
    <mergeCell ref="B43:E43"/>
    <mergeCell ref="F43:I43"/>
    <mergeCell ref="B33:D33"/>
    <mergeCell ref="E33:F33"/>
    <mergeCell ref="G33:H33"/>
    <mergeCell ref="B34:D34"/>
    <mergeCell ref="E34:F34"/>
    <mergeCell ref="G34:H34"/>
    <mergeCell ref="B36:D36"/>
    <mergeCell ref="E36:F36"/>
    <mergeCell ref="G36:H36"/>
    <mergeCell ref="B35:D35"/>
    <mergeCell ref="E35:F35"/>
  </mergeCells>
  <phoneticPr fontId="2"/>
  <dataValidations count="1">
    <dataValidation type="list" allowBlank="1" showInputMessage="1" showErrorMessage="1" sqref="J18:J28 J34:J38">
      <formula1>$S$3:$S$4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7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'一覧表（幼稚園・認定こども園）'!$C$3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一覧表（幼稚園・認定こども園）</vt:lpstr>
      <vt:lpstr>【個票】 中核リーダー</vt:lpstr>
      <vt:lpstr>【個票】 専門リーダー</vt:lpstr>
      <vt:lpstr>【個票】 若手リーダー</vt:lpstr>
      <vt:lpstr>'【個票】 若手リーダー'!Print_Area</vt:lpstr>
      <vt:lpstr>'【個票】 専門リーダー'!Print_Area</vt:lpstr>
      <vt:lpstr>'【個票】 中核リーダー'!Print_Area</vt:lpstr>
      <vt:lpstr>'一覧表（幼稚園・認定こども園）'!Print_Area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淺谷　靖史</dc:creator>
  <cp:lastModifiedBy>miyoshi-taisei(3678)</cp:lastModifiedBy>
  <cp:lastPrinted>2022-12-02T07:55:06Z</cp:lastPrinted>
  <dcterms:created xsi:type="dcterms:W3CDTF">2021-08-04T00:41:12Z</dcterms:created>
  <dcterms:modified xsi:type="dcterms:W3CDTF">2023-09-14T07:10:13Z</dcterms:modified>
</cp:coreProperties>
</file>