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決算\R03年度決算\03)決算公表\08)財政状況資料集（２回目）\02HP（R元決算）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<sst xmlns="http://schemas.openxmlformats.org/spreadsheetml/2006/main" count="1230" uniqueCount="604">
  <si>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</si>
  <si>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</si>
  <si>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</si>
  <si>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</si>
  <si>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</si>
  <si>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</si>
  <si>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</si>
  <si>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</si>
  <si>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</si>
  <si>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</si>
  <si>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</si>
  <si>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</si>
  <si>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</si>
  <si>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</si>
  <si>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</si>
  <si>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</si>
  <si>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</si>
  <si>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</si>
  <si>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</si>
  <si>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</si>
  <si>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</si>
  <si>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</si>
  <si>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</si>
  <si>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</si>
  <si>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</si>
  <si>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</si>
  <si>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</si>
  <si>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</si>
  <si>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</si>
  <si>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</si>
  <si>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</si>
  <si>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</si>
  <si>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</si>
  <si>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</si>
  <si>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</si>
  <si>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</si>
  <si>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</si>
  <si>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</si>
  <si>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</si>
  <si>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</si>
  <si>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</si>
  <si>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</si>
  <si>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</si>
  <si>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</si>
  <si>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</si>
  <si>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</si>
  <si>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</si>
  <si>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</si>
  <si>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</si>
  <si>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</si>
  <si>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</si>
  <si>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</si>
  <si>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</si>
  <si>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</si>
  <si>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</si>
  <si>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</si>
  <si>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</si>
  <si>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</si>
  <si>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</si>
  <si>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</si>
  <si>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</si>
  <si>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</si>
  <si>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</si>
  <si>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</si>
  <si>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</si>
  <si>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</si>
  <si>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</si>
  <si>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</si>
  <si>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</si>
  <si>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</si>
  <si>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</si>
  <si>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</si>
  <si>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</si>
  <si>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</si>
  <si>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</si>
  <si>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</si>
  <si>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</si>
  <si>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</si>
  <si>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</si>
  <si>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</si>
  <si>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</si>
  <si>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</si>
  <si>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</si>
  <si>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</si>
  <si>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</si>
  <si>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</si>
  <si>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</si>
  <si>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</si>
  <si>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</si>
  <si>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</si>
  <si>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</si>
  <si>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</si>
  <si>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</si>
  <si>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</si>
  <si>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</si>
  <si>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</si>
  <si>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</si>
  <si>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</si>
  <si>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</si>
  <si>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</si>
  <si>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</si>
  <si>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</si>
  <si>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</si>
  <si>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</si>
  <si>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</si>
  <si>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</si>
  <si>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</si>
  <si>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</si>
  <si>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</si>
  <si>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</si>
  <si>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</si>
  <si>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</si>
  <si>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</si>
  <si>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</si>
  <si>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</si>
  <si>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</si>
  <si>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</si>
  <si>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</si>
  <si>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</si>
  <si>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</si>
  <si>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</si>
  <si>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</si>
  <si>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</si>
  <si>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</si>
  <si>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</si>
  <si>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</si>
  <si>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</si>
  <si>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</si>
  <si>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</si>
  <si>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</si>
  <si>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</si>
  <si>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</si>
  <si>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</si>
  <si>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</si>
  <si>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</si>
  <si>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</si>
  <si>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</si>
  <si>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</si>
  <si>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</si>
  <si>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</si>
  <si>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</si>
  <si>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</si>
  <si>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</si>
  <si>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</si>
  <si>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</si>
  <si>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</si>
  <si>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</si>
  <si>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</si>
  <si>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</si>
  <si>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</si>
  <si>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</si>
  <si>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</si>
  <si>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</si>
  <si>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</si>
  <si>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</si>
  <si>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</si>
  <si>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</si>
  <si>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</si>
  <si>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</si>
  <si>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</si>
  <si>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</si>
  <si>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</si>
  <si>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</si>
  <si>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</si>
  <si>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</si>
  <si>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</si>
  <si>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</si>
  <si>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</si>
  <si>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</si>
  <si>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</si>
  <si>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</si>
  <si>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</si>
  <si>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</si>
  <si>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</si>
  <si>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</si>
  <si>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</si>
  <si>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</si>
  <si>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</si>
  <si>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</si>
  <si>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</si>
  <si>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</si>
  <si>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</si>
  <si>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</si>
  <si>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</si>
  <si>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</si>
  <si>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</si>
  <si>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愛媛県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</si>
  <si>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</si>
  <si>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</si>
  <si>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</si>
  <si>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</si>
  <si>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</si>
  <si>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</si>
  <si>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</si>
  <si>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</si>
  <si>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</si>
  <si>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</si>
  <si>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</si>
  <si>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</si>
  <si>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</si>
  <si>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</si>
  <si>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</si>
  <si>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</si>
  <si>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</si>
  <si>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</si>
  <si>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</si>
  <si>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</si>
  <si>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</si>
  <si>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</si>
  <si>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</si>
  <si>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</si>
  <si>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</si>
  <si>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</si>
  <si>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</si>
  <si>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</si>
  <si>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</si>
  <si>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</si>
  <si>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</si>
  <si>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</si>
  <si>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</si>
  <si>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</si>
  <si>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</si>
  <si>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</si>
  <si>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</si>
  <si>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</si>
  <si>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</si>
  <si>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</si>
  <si>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</si>
  <si>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</si>
  <si>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</si>
  <si>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</si>
  <si>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</si>
  <si>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</si>
  <si>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</si>
  <si>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</si>
  <si>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</si>
  <si>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</si>
  <si>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</si>
  <si>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</si>
  <si>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</si>
  <si>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</si>
  <si>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</si>
  <si>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</si>
  <si>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</si>
  <si>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</si>
  <si>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</si>
  <si>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</si>
  <si>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</si>
  <si>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</si>
  <si>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</si>
  <si>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</si>
  <si>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</si>
  <si>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</si>
  <si>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</si>
  <si>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</si>
  <si>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</si>
  <si>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</si>
  <si>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</si>
  <si>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</si>
  <si>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</si>
  <si>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</si>
  <si>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</si>
  <si>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</si>
  <si>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</si>
  <si>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</si>
  <si>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</si>
  <si>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</si>
  <si>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</si>
  <si>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</si>
  <si>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</si>
  <si>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</si>
  <si>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</si>
  <si>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</si>
  <si>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</si>
  <si>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</si>
  <si>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</si>
  <si>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</si>
  <si>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</si>
  <si>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</si>
  <si>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</si>
  <si>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</si>
  <si>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</si>
  <si>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</si>
  <si>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</si>
  <si>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</si>
  <si>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</si>
  <si>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</si>
  <si>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</si>
  <si>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</si>
  <si>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</si>
  <si>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</si>
  <si>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</si>
  <si>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</si>
  <si>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</si>
  <si>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</si>
  <si>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</si>
  <si>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</si>
  <si>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</si>
  <si>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</si>
  <si>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</si>
  <si>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</si>
  <si>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</si>
  <si>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</si>
  <si>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</si>
  <si>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</si>
  <si>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</si>
  <si>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</si>
  <si>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</si>
  <si>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</si>
  <si>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</si>
  <si>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</si>
  <si>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</si>
  <si>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</si>
  <si>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</si>
  <si>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</si>
  <si>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</si>
  <si>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</si>
  <si>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</si>
  <si>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</si>
  <si>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</si>
  <si>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</si>
  <si>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</si>
  <si>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</si>
  <si>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</si>
  <si>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</si>
  <si>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</si>
  <si>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</si>
  <si>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</si>
  <si>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</si>
  <si>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</si>
  <si>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</si>
  <si>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</si>
  <si>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</si>
  <si>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</si>
  <si>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</si>
  <si>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</si>
  <si>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</si>
  <si>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</si>
  <si>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</si>
  <si>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</si>
  <si>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</si>
  <si>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</si>
  <si>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愛媛県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</si>
  <si>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</si>
  <si>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</si>
  <si>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</si>
  <si>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</si>
  <si>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</si>
  <si>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</si>
  <si>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</si>
  <si>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</si>
  <si>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</si>
  <si>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</si>
  <si>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</si>
  <si>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</si>
  <si>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</si>
  <si>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</si>
  <si>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</si>
  <si>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</si>
  <si>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</si>
  <si>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</si>
  <si>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</si>
  <si>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</si>
  <si>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</si>
  <si>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</si>
  <si>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</si>
  <si>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</si>
  <si>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</si>
  <si>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</si>
  <si>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</si>
  <si>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</si>
  <si>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</si>
  <si>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</si>
  <si>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</si>
  <si>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</si>
  <si>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</si>
  <si>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</si>
  <si>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</si>
  <si>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</si>
  <si>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</si>
  <si>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</si>
  <si>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</si>
  <si>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</si>
  <si>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</si>
  <si>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</si>
  <si>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</si>
  <si>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</si>
  <si>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</si>
  <si>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</si>
  <si>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</si>
  <si>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</si>
  <si>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</si>
  <si>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</si>
  <si>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</si>
  <si>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</si>
  <si>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</si>
  <si>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</si>
  <si>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</si>
  <si>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</si>
  <si>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</si>
  <si>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</si>
  <si>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</si>
  <si>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</si>
  <si>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</si>
  <si>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</si>
  <si>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</si>
  <si>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</si>
  <si>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</si>
  <si>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</si>
  <si>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</si>
  <si>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</si>
  <si>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</si>
  <si>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</si>
  <si>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</si>
  <si>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</si>
  <si>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</si>
  <si>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</si>
  <si>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</si>
  <si>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</si>
  <si>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</si>
  <si>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</si>
  <si>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</si>
  <si>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</si>
  <si>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</si>
  <si>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</si>
  <si>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</si>
  <si>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</si>
  <si>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</si>
  <si>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</si>
  <si>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</si>
  <si>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</si>
  <si>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</si>
  <si>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</si>
  <si>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</si>
  <si>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</si>
  <si>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</si>
  <si>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</si>
  <si>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</si>
  <si>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</si>
  <si>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</si>
  <si>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</si>
  <si>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</si>
  <si>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</si>
  <si>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</si>
  <si>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</si>
  <si>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</si>
  <si>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</si>
  <si>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</si>
  <si>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</si>
  <si>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</si>
  <si>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</si>
  <si>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</si>
  <si>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</si>
  <si>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</si>
  <si>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</si>
  <si>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港湾施設整備事業特別会計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</si>
  <si>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</si>
  <si>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</si>
  <si>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</si>
  <si>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</si>
  <si>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</si>
  <si>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</si>
  <si>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</si>
  <si>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</si>
  <si>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</si>
  <si>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</si>
  <si>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</si>
  <si>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</si>
  <si>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</si>
  <si>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</si>
  <si>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</si>
  <si>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</si>
  <si>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</si>
  <si>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</si>
  <si>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</si>
  <si>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</si>
  <si>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</si>
  <si>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</si>
  <si>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</si>
  <si>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</si>
  <si>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</si>
  <si>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</si>
  <si>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</si>
  <si>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</si>
  <si>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</si>
  <si>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</si>
  <si>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</si>
  <si>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</si>
  <si>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</si>
  <si>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</si>
  <si>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</si>
  <si>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</si>
  <si>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</si>
  <si>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</si>
  <si>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</si>
  <si>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</si>
  <si>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</si>
  <si>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</si>
  <si>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</si>
  <si>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</si>
  <si>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</si>
  <si>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</si>
  <si>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</si>
  <si>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</si>
  <si>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</si>
  <si>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</si>
  <si>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</si>
  <si>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</si>
  <si>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</si>
  <si>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</si>
  <si>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</si>
  <si>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</si>
  <si>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</si>
  <si>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</si>
  <si>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</si>
  <si>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</si>
  <si>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</si>
  <si>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</si>
  <si>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</si>
  <si>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</si>
  <si>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</si>
  <si>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</si>
  <si>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</si>
  <si>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</si>
  <si>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</si>
  <si>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</si>
  <si>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</si>
  <si>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</si>
  <si>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</si>
  <si>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</si>
  <si>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</si>
  <si>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</si>
  <si>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</si>
  <si>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</si>
  <si>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</si>
  <si>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</si>
  <si>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</si>
  <si>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</si>
  <si>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</si>
  <si>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</si>
  <si>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</si>
  <si>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1.10</t>
  </si>
  <si>
    <t>▲ 2.63</t>
  </si>
  <si>
    <t>県有林経営事業</t>
  </si>
  <si>
    <t>▲ 0.66</t>
  </si>
  <si>
    <t>▲ 0.65</t>
  </si>
  <si>
    <t>▲ 0.64</t>
  </si>
  <si>
    <t>▲ 0.63</t>
  </si>
  <si>
    <t>電気事業会計</t>
  </si>
  <si>
    <t>工業用水道事業会計</t>
  </si>
  <si>
    <t>一般会計</t>
  </si>
  <si>
    <t>病院事業会計</t>
  </si>
  <si>
    <t>国民健康保険事業</t>
  </si>
  <si>
    <t>港湾施設整備事業特別会計</t>
  </si>
  <si>
    <t>自動車集中管理（重複会計）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</si>
  <si>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</si>
  <si>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</si>
  <si>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</si>
  <si>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</si>
  <si>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</si>
  <si>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</si>
  <si>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</si>
  <si>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</si>
  <si>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県有施設更新整備基金</t>
    <rPh sb="0" eb="2">
      <t>ケンユウ</t>
    </rPh>
    <rPh sb="2" eb="4">
      <t>シセツ</t>
    </rPh>
    <rPh sb="4" eb="6">
      <t>コウシン</t>
    </rPh>
    <rPh sb="6" eb="8">
      <t>セイビ</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</si>
  <si>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5"/>
  </si>
  <si>
    <t>災害に強い愛媛づくり基金</t>
    <rPh sb="0" eb="2">
      <t>サイガイ</t>
    </rPh>
    <rPh sb="3" eb="4">
      <t>ツヨ</t>
    </rPh>
    <rPh sb="5" eb="7">
      <t>エヒメ</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</si>
  <si>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</si>
  <si>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2"/>
  </si>
  <si>
    <t>基金から8,899百万円繰入</t>
    <rPh sb="0" eb="2">
      <t>キキン</t>
    </rPh>
    <rPh sb="9" eb="12">
      <t>ヒャクマンエン</t>
    </rPh>
    <rPh sb="12" eb="14">
      <t>クリイレ</t>
    </rPh>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</si>
  <si>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</si>
  <si>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</si>
  <si>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</si>
  <si>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</si>
  <si>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</si>
  <si>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</si>
  <si>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</si>
  <si>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</si>
  <si>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</si>
  <si>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</si>
  <si>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</si>
  <si>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</si>
  <si>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</si>
  <si>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</si>
  <si>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</si>
  <si>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</si>
  <si>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</si>
  <si>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</si>
  <si>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</si>
  <si>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</si>
  <si>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</si>
  <si>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t>
  </si>
  <si>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</si>
  <si>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</si>
  <si>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</si>
  <si>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</si>
  <si>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</si>
  <si>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</si>
  <si>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</si>
  <si>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</si>
  <si>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</si>
  <si>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</si>
  <si>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元年度の将来負担比率は事業の計画的な執行による建設地方債残高の減少や職員数の減等による退職手当負担見込額の減少などにより、類似団体平均を下回っている。一方で、資産の老朽化が進んだことにより、有形固定資産減価償却率は上昇傾向にあるが、元年度は警察署の建替え等に伴う新規投資額の増加により有形固定資産減価償却率が減少している。
引き続き財政運営の適正化を図りながら、予防保全による長寿命化を進めていくなど、公共施設等の適正管理に努める。</t>
    <rPh sb="0" eb="1">
      <t>ガン</t>
    </rPh>
    <rPh sb="34" eb="37">
      <t>ショクインスウ</t>
    </rPh>
    <rPh sb="38" eb="39">
      <t>ゲン</t>
    </rPh>
    <rPh sb="39" eb="40">
      <t>トウ</t>
    </rPh>
    <rPh sb="43" eb="45">
      <t>タイショク</t>
    </rPh>
    <rPh sb="45" eb="47">
      <t>テアテ</t>
    </rPh>
    <rPh sb="47" eb="49">
      <t>フタン</t>
    </rPh>
    <rPh sb="49" eb="51">
      <t>ミコ</t>
    </rPh>
    <rPh sb="51" eb="52">
      <t>ガク</t>
    </rPh>
    <rPh sb="53" eb="55">
      <t>ゲンショウ</t>
    </rPh>
    <rPh sb="101" eb="103">
      <t>ゲンカ</t>
    </rPh>
    <rPh sb="116" eb="117">
      <t>ガン</t>
    </rPh>
    <rPh sb="117" eb="119">
      <t>ネンド</t>
    </rPh>
    <rPh sb="120" eb="122">
      <t>ケイサツ</t>
    </rPh>
    <rPh sb="122" eb="123">
      <t>ショ</t>
    </rPh>
    <rPh sb="124" eb="126">
      <t>タテカ</t>
    </rPh>
    <rPh sb="127" eb="128">
      <t>トウ</t>
    </rPh>
    <rPh sb="129" eb="130">
      <t>トモナ</t>
    </rPh>
    <rPh sb="131" eb="133">
      <t>シンキ</t>
    </rPh>
    <rPh sb="133" eb="135">
      <t>トウシ</t>
    </rPh>
    <rPh sb="135" eb="136">
      <t>ガク</t>
    </rPh>
    <rPh sb="137" eb="139">
      <t>ゾウカ</t>
    </rPh>
    <rPh sb="142" eb="144">
      <t>ユウケイ</t>
    </rPh>
    <rPh sb="144" eb="146">
      <t>コテイ</t>
    </rPh>
    <rPh sb="146" eb="148">
      <t>シサン</t>
    </rPh>
    <rPh sb="148" eb="150">
      <t>ゲンカ</t>
    </rPh>
    <rPh sb="150" eb="152">
      <t>ショウキャク</t>
    </rPh>
    <rPh sb="152" eb="153">
      <t>リツ</t>
    </rPh>
    <rPh sb="154" eb="156">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</si>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</sst>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1AFF-48C3-B3F3-8586C66074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68939</c:v>
                </c:pt>
                <c:pt idx="1">
                  <c:v>72051</c:v>
                </c:pt>
                <c:pt idx="2">
                  <c:v>73030</c:v>
                </c:pt>
                <c:pt idx="3">
                  <c:v>69612</c:v>
                </c:pt>
                <c:pt idx="4">
                  <c:v>78657</c:v>
                </c:pt>
              </c:numCache>
            </c:numRef>
          </c:val>
          <c:smooth val="0"/>
          <c:extLst>
            <c:ext xmlns:c16="http://schemas.microsoft.com/office/drawing/2014/chart" uri="{C3380CC4-5D6E-409C-BE32-E72D297353CC}">
              <c16:uniqueId val="{00000001-1AFF-48C3-B3F3-8586C660746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0.68</c:v>
                </c:pt>
                <c:pt idx="1">
                  <c:v>0.69</c:v>
                </c:pt>
                <c:pt idx="2">
                  <c:v>0.6</c:v>
                </c:pt>
                <c:pt idx="3">
                  <c:v>0.63</c:v>
                </c:pt>
                <c:pt idx="4">
                  <c:v>0.54</c:v>
                </c:pt>
              </c:numCache>
            </c:numRef>
          </c:val>
          <c:extLst>
            <c:ext xmlns:c16="http://schemas.microsoft.com/office/drawing/2014/chart" uri="{C3380CC4-5D6E-409C-BE32-E72D297353CC}">
              <c16:uniqueId val="{00000000-B447-402D-8ECF-9A563EE39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7.75</c:v>
                </c:pt>
                <c:pt idx="1">
                  <c:v>8.4600000000000009</c:v>
                </c:pt>
                <c:pt idx="2">
                  <c:v>7.55</c:v>
                </c:pt>
                <c:pt idx="3">
                  <c:v>4.9000000000000004</c:v>
                </c:pt>
                <c:pt idx="4">
                  <c:v>5.86</c:v>
                </c:pt>
              </c:numCache>
            </c:numRef>
          </c:val>
          <c:extLst>
            <c:ext xmlns:c16="http://schemas.microsoft.com/office/drawing/2014/chart" uri="{C3380CC4-5D6E-409C-BE32-E72D297353CC}">
              <c16:uniqueId val="{00000001-B447-402D-8ECF-9A563EE3922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c:v>
                </c:pt>
                <c:pt idx="1">
                  <c:v>0.68</c:v>
                </c:pt>
                <c:pt idx="2">
                  <c:v>-1.1000000000000001</c:v>
                </c:pt>
                <c:pt idx="3">
                  <c:v>-2.63</c:v>
                </c:pt>
                <c:pt idx="4">
                  <c:v>0.84</c:v>
                </c:pt>
              </c:numCache>
            </c:numRef>
          </c:val>
          <c:smooth val="0"/>
          <c:extLst>
            <c:ext xmlns:c16="http://schemas.microsoft.com/office/drawing/2014/chart" uri="{C3380CC4-5D6E-409C-BE32-E72D297353CC}">
              <c16:uniqueId val="{00000002-B447-402D-8ECF-9A563EE3922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A4-4A81-A8DD-4E65D76C30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A4-4A81-A8DD-4E65D76C3088}"/>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A4-4A81-A8DD-4E65D76C3088}"/>
            </c:ext>
          </c:extLst>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0.47</c:v>
                </c:pt>
                <c:pt idx="2">
                  <c:v>#N/A</c:v>
                </c:pt>
                <c:pt idx="3">
                  <c:v>0.15</c:v>
                </c:pt>
                <c:pt idx="4">
                  <c:v>#N/A</c:v>
                </c:pt>
                <c:pt idx="5">
                  <c:v>0.16</c:v>
                </c:pt>
                <c:pt idx="6">
                  <c:v>#N/A</c:v>
                </c:pt>
                <c:pt idx="7">
                  <c:v>0.18</c:v>
                </c:pt>
                <c:pt idx="8">
                  <c:v>#N/A</c:v>
                </c:pt>
                <c:pt idx="9">
                  <c:v>0.19</c:v>
                </c:pt>
              </c:numCache>
            </c:numRef>
          </c:val>
          <c:extLst>
            <c:ext xmlns:c16="http://schemas.microsoft.com/office/drawing/2014/chart" uri="{C3380CC4-5D6E-409C-BE32-E72D297353CC}">
              <c16:uniqueId val="{00000003-C4A4-4A81-A8DD-4E65D76C3088}"/>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0.34</c:v>
                </c:pt>
                <c:pt idx="8">
                  <c:v>#N/A</c:v>
                </c:pt>
                <c:pt idx="9">
                  <c:v>0.5</c:v>
                </c:pt>
              </c:numCache>
            </c:numRef>
          </c:val>
          <c:extLst>
            <c:ext xmlns:c16="http://schemas.microsoft.com/office/drawing/2014/chart" uri="{C3380CC4-5D6E-409C-BE32-E72D297353CC}">
              <c16:uniqueId val="{00000004-C4A4-4A81-A8DD-4E65D76C308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1.75</c:v>
                </c:pt>
                <c:pt idx="2">
                  <c:v>#N/A</c:v>
                </c:pt>
                <c:pt idx="3">
                  <c:v>1.76</c:v>
                </c:pt>
                <c:pt idx="4">
                  <c:v>#N/A</c:v>
                </c:pt>
                <c:pt idx="5">
                  <c:v>1.1399999999999999</c:v>
                </c:pt>
                <c:pt idx="6">
                  <c:v>#N/A</c:v>
                </c:pt>
                <c:pt idx="7">
                  <c:v>0.87</c:v>
                </c:pt>
                <c:pt idx="8">
                  <c:v>#N/A</c:v>
                </c:pt>
                <c:pt idx="9">
                  <c:v>0.63</c:v>
                </c:pt>
              </c:numCache>
            </c:numRef>
          </c:val>
          <c:extLst>
            <c:ext xmlns:c16="http://schemas.microsoft.com/office/drawing/2014/chart" uri="{C3380CC4-5D6E-409C-BE32-E72D297353CC}">
              <c16:uniqueId val="{00000005-C4A4-4A81-A8DD-4E65D76C308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1.34</c:v>
                </c:pt>
                <c:pt idx="4">
                  <c:v>#N/A</c:v>
                </c:pt>
                <c:pt idx="5">
                  <c:v>1.24</c:v>
                </c:pt>
                <c:pt idx="6">
                  <c:v>#N/A</c:v>
                </c:pt>
                <c:pt idx="7">
                  <c:v>1.27</c:v>
                </c:pt>
                <c:pt idx="8">
                  <c:v>#N/A</c:v>
                </c:pt>
                <c:pt idx="9">
                  <c:v>1.17</c:v>
                </c:pt>
              </c:numCache>
            </c:numRef>
          </c:val>
          <c:extLst>
            <c:ext xmlns:c16="http://schemas.microsoft.com/office/drawing/2014/chart" uri="{C3380CC4-5D6E-409C-BE32-E72D297353CC}">
              <c16:uniqueId val="{00000006-C4A4-4A81-A8DD-4E65D76C308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1.34</c:v>
                </c:pt>
                <c:pt idx="4">
                  <c:v>#N/A</c:v>
                </c:pt>
                <c:pt idx="5">
                  <c:v>1.4</c:v>
                </c:pt>
                <c:pt idx="6">
                  <c:v>#N/A</c:v>
                </c:pt>
                <c:pt idx="7">
                  <c:v>1.45</c:v>
                </c:pt>
                <c:pt idx="8">
                  <c:v>#N/A</c:v>
                </c:pt>
                <c:pt idx="9">
                  <c:v>1.47</c:v>
                </c:pt>
              </c:numCache>
            </c:numRef>
          </c:val>
          <c:extLst>
            <c:ext xmlns:c16="http://schemas.microsoft.com/office/drawing/2014/chart" uri="{C3380CC4-5D6E-409C-BE32-E72D297353CC}">
              <c16:uniqueId val="{00000007-C4A4-4A81-A8DD-4E65D76C308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1.1200000000000001</c:v>
                </c:pt>
                <c:pt idx="2">
                  <c:v>#N/A</c:v>
                </c:pt>
                <c:pt idx="3">
                  <c:v>1.33</c:v>
                </c:pt>
                <c:pt idx="4">
                  <c:v>#N/A</c:v>
                </c:pt>
                <c:pt idx="5">
                  <c:v>1.54</c:v>
                </c:pt>
                <c:pt idx="6">
                  <c:v>#N/A</c:v>
                </c:pt>
                <c:pt idx="7">
                  <c:v>1.8</c:v>
                </c:pt>
                <c:pt idx="8">
                  <c:v>#N/A</c:v>
                </c:pt>
                <c:pt idx="9">
                  <c:v>1.71</c:v>
                </c:pt>
              </c:numCache>
            </c:numRef>
          </c:val>
          <c:extLst>
            <c:ext xmlns:c16="http://schemas.microsoft.com/office/drawing/2014/chart" uri="{C3380CC4-5D6E-409C-BE32-E72D297353CC}">
              <c16:uniqueId val="{00000008-C4A4-4A81-A8DD-4E65D76C3088}"/>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0.66</c:v>
                </c:pt>
                <c:pt idx="1">
                  <c:v>#N/A</c:v>
                </c:pt>
                <c:pt idx="2">
                  <c:v>0.65</c:v>
                </c:pt>
                <c:pt idx="3">
                  <c:v>#N/A</c:v>
                </c:pt>
                <c:pt idx="4">
                  <c:v>0.65</c:v>
                </c:pt>
                <c:pt idx="5">
                  <c:v>#N/A</c:v>
                </c:pt>
                <c:pt idx="6">
                  <c:v>0.64</c:v>
                </c:pt>
                <c:pt idx="7">
                  <c:v>#N/A</c:v>
                </c:pt>
                <c:pt idx="8">
                  <c:v>0.63</c:v>
                </c:pt>
                <c:pt idx="9">
                  <c:v>#N/A</c:v>
                </c:pt>
              </c:numCache>
            </c:numRef>
          </c:val>
          <c:extLst>
            <c:ext xmlns:c16="http://schemas.microsoft.com/office/drawing/2014/chart" uri="{C3380CC4-5D6E-409C-BE32-E72D297353CC}">
              <c16:uniqueId val="{00000009-C4A4-4A81-A8DD-4E65D76C308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57987</c:v>
                </c:pt>
                <c:pt idx="5">
                  <c:v>58984</c:v>
                </c:pt>
                <c:pt idx="8">
                  <c:v>58015</c:v>
                </c:pt>
                <c:pt idx="11">
                  <c:v>57403</c:v>
                </c:pt>
                <c:pt idx="14">
                  <c:v>58779</c:v>
                </c:pt>
              </c:numCache>
            </c:numRef>
          </c:val>
          <c:extLst>
            <c:ext xmlns:c16="http://schemas.microsoft.com/office/drawing/2014/chart" uri="{C3380CC4-5D6E-409C-BE32-E72D297353CC}">
              <c16:uniqueId val="{00000000-A40B-4CB7-9F77-BCF243214F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0B-4CB7-9F77-BCF243214F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335</c:v>
                </c:pt>
                <c:pt idx="3">
                  <c:v>314</c:v>
                </c:pt>
                <c:pt idx="6">
                  <c:v>291</c:v>
                </c:pt>
                <c:pt idx="9">
                  <c:v>280</c:v>
                </c:pt>
                <c:pt idx="12">
                  <c:v>253</c:v>
                </c:pt>
              </c:numCache>
            </c:numRef>
          </c:val>
          <c:extLst>
            <c:ext xmlns:c16="http://schemas.microsoft.com/office/drawing/2014/chart" uri="{C3380CC4-5D6E-409C-BE32-E72D297353CC}">
              <c16:uniqueId val="{00000002-A40B-4CB7-9F77-BCF243214F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B-4CB7-9F77-BCF243214F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2113</c:v>
                </c:pt>
                <c:pt idx="3">
                  <c:v>2174</c:v>
                </c:pt>
                <c:pt idx="6">
                  <c:v>2217</c:v>
                </c:pt>
                <c:pt idx="9">
                  <c:v>1759</c:v>
                </c:pt>
                <c:pt idx="12">
                  <c:v>2195</c:v>
                </c:pt>
              </c:numCache>
            </c:numRef>
          </c:val>
          <c:extLst>
            <c:ext xmlns:c16="http://schemas.microsoft.com/office/drawing/2014/chart" uri="{C3380CC4-5D6E-409C-BE32-E72D297353CC}">
              <c16:uniqueId val="{00000004-A40B-4CB7-9F77-BCF243214F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B-4CB7-9F77-BCF243214F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0B-4CB7-9F77-BCF243214F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91493</c:v>
                </c:pt>
                <c:pt idx="3">
                  <c:v>89485</c:v>
                </c:pt>
                <c:pt idx="6">
                  <c:v>87582</c:v>
                </c:pt>
                <c:pt idx="9">
                  <c:v>84971</c:v>
                </c:pt>
                <c:pt idx="12">
                  <c:v>85681</c:v>
                </c:pt>
              </c:numCache>
            </c:numRef>
          </c:val>
          <c:extLst>
            <c:ext xmlns:c16="http://schemas.microsoft.com/office/drawing/2014/chart" uri="{C3380CC4-5D6E-409C-BE32-E72D297353CC}">
              <c16:uniqueId val="{00000007-A40B-4CB7-9F77-BCF243214F8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35954</c:v>
                </c:pt>
                <c:pt idx="2">
                  <c:v>#N/A</c:v>
                </c:pt>
                <c:pt idx="3">
                  <c:v>#N/A</c:v>
                </c:pt>
                <c:pt idx="4">
                  <c:v>32989</c:v>
                </c:pt>
                <c:pt idx="5">
                  <c:v>#N/A</c:v>
                </c:pt>
                <c:pt idx="6">
                  <c:v>#N/A</c:v>
                </c:pt>
                <c:pt idx="7">
                  <c:v>32075</c:v>
                </c:pt>
                <c:pt idx="8">
                  <c:v>#N/A</c:v>
                </c:pt>
                <c:pt idx="9">
                  <c:v>#N/A</c:v>
                </c:pt>
                <c:pt idx="10">
                  <c:v>29607</c:v>
                </c:pt>
                <c:pt idx="11">
                  <c:v>#N/A</c:v>
                </c:pt>
                <c:pt idx="12">
                  <c:v>#N/A</c:v>
                </c:pt>
                <c:pt idx="13">
                  <c:v>29350</c:v>
                </c:pt>
                <c:pt idx="14">
                  <c:v>#N/A</c:v>
                </c:pt>
              </c:numCache>
            </c:numRef>
          </c:val>
          <c:smooth val="0"/>
          <c:extLst>
            <c:ext xmlns:c16="http://schemas.microsoft.com/office/drawing/2014/chart" uri="{C3380CC4-5D6E-409C-BE32-E72D297353CC}">
              <c16:uniqueId val="{00000008-A40B-4CB7-9F77-BCF243214F8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665802</c:v>
                </c:pt>
                <c:pt idx="5">
                  <c:v>661278</c:v>
                </c:pt>
                <c:pt idx="8">
                  <c:v>652965</c:v>
                </c:pt>
                <c:pt idx="11">
                  <c:v>648529</c:v>
                </c:pt>
                <c:pt idx="14">
                  <c:v>644986</c:v>
                </c:pt>
              </c:numCache>
            </c:numRef>
          </c:val>
          <c:extLst>
            <c:ext xmlns:c16="http://schemas.microsoft.com/office/drawing/2014/chart" uri="{C3380CC4-5D6E-409C-BE32-E72D297353CC}">
              <c16:uniqueId val="{00000000-3E3A-4246-B696-689B356FE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19167</c:v>
                </c:pt>
                <c:pt idx="5">
                  <c:v>18032</c:v>
                </c:pt>
                <c:pt idx="8">
                  <c:v>18799</c:v>
                </c:pt>
                <c:pt idx="11">
                  <c:v>23782</c:v>
                </c:pt>
                <c:pt idx="14">
                  <c:v>19857</c:v>
                </c:pt>
              </c:numCache>
            </c:numRef>
          </c:val>
          <c:extLst>
            <c:ext xmlns:c16="http://schemas.microsoft.com/office/drawing/2014/chart" uri="{C3380CC4-5D6E-409C-BE32-E72D297353CC}">
              <c16:uniqueId val="{00000001-3E3A-4246-B696-689B356FE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104887</c:v>
                </c:pt>
                <c:pt idx="5">
                  <c:v>108176</c:v>
                </c:pt>
                <c:pt idx="8">
                  <c:v>103256</c:v>
                </c:pt>
                <c:pt idx="11">
                  <c:v>95322</c:v>
                </c:pt>
                <c:pt idx="14">
                  <c:v>94818</c:v>
                </c:pt>
              </c:numCache>
            </c:numRef>
          </c:val>
          <c:extLst>
            <c:ext xmlns:c16="http://schemas.microsoft.com/office/drawing/2014/chart" uri="{C3380CC4-5D6E-409C-BE32-E72D297353CC}">
              <c16:uniqueId val="{00000002-3E3A-4246-B696-689B356FE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A-4246-B696-689B356FE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A-4246-B696-689B356FE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484</c:v>
                </c:pt>
                <c:pt idx="6">
                  <c:v>475</c:v>
                </c:pt>
                <c:pt idx="9">
                  <c:v>1688</c:v>
                </c:pt>
                <c:pt idx="12">
                  <c:v>13</c:v>
                </c:pt>
              </c:numCache>
            </c:numRef>
          </c:val>
          <c:extLst>
            <c:ext xmlns:c16="http://schemas.microsoft.com/office/drawing/2014/chart" uri="{C3380CC4-5D6E-409C-BE32-E72D297353CC}">
              <c16:uniqueId val="{00000005-3E3A-4246-B696-689B356FE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177507</c:v>
                </c:pt>
                <c:pt idx="3">
                  <c:v>172919</c:v>
                </c:pt>
                <c:pt idx="6">
                  <c:v>163473</c:v>
                </c:pt>
                <c:pt idx="9">
                  <c:v>157510</c:v>
                </c:pt>
                <c:pt idx="12">
                  <c:v>151937</c:v>
                </c:pt>
              </c:numCache>
            </c:numRef>
          </c:val>
          <c:extLst>
            <c:ext xmlns:c16="http://schemas.microsoft.com/office/drawing/2014/chart" uri="{C3380CC4-5D6E-409C-BE32-E72D297353CC}">
              <c16:uniqueId val="{00000006-3E3A-4246-B696-689B356FE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3A-4246-B696-689B356FE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19709</c:v>
                </c:pt>
                <c:pt idx="3">
                  <c:v>17992</c:v>
                </c:pt>
                <c:pt idx="6">
                  <c:v>16462</c:v>
                </c:pt>
                <c:pt idx="9">
                  <c:v>15717</c:v>
                </c:pt>
                <c:pt idx="12">
                  <c:v>17615</c:v>
                </c:pt>
              </c:numCache>
            </c:numRef>
          </c:val>
          <c:extLst>
            <c:ext xmlns:c16="http://schemas.microsoft.com/office/drawing/2014/chart" uri="{C3380CC4-5D6E-409C-BE32-E72D297353CC}">
              <c16:uniqueId val="{00000008-3E3A-4246-B696-689B356FE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6150</c:v>
                </c:pt>
                <c:pt idx="3">
                  <c:v>4786</c:v>
                </c:pt>
                <c:pt idx="6">
                  <c:v>4199</c:v>
                </c:pt>
                <c:pt idx="9">
                  <c:v>3493</c:v>
                </c:pt>
                <c:pt idx="12">
                  <c:v>3067</c:v>
                </c:pt>
              </c:numCache>
            </c:numRef>
          </c:val>
          <c:extLst>
            <c:ext xmlns:c16="http://schemas.microsoft.com/office/drawing/2014/chart" uri="{C3380CC4-5D6E-409C-BE32-E72D297353CC}">
              <c16:uniqueId val="{00000009-3E3A-4246-B696-689B356FE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1043080</c:v>
                </c:pt>
                <c:pt idx="3">
                  <c:v>1040465</c:v>
                </c:pt>
                <c:pt idx="6">
                  <c:v>1035115</c:v>
                </c:pt>
                <c:pt idx="9">
                  <c:v>1034725</c:v>
                </c:pt>
                <c:pt idx="12">
                  <c:v>1026876</c:v>
                </c:pt>
              </c:numCache>
            </c:numRef>
          </c:val>
          <c:extLst>
            <c:ext xmlns:c16="http://schemas.microsoft.com/office/drawing/2014/chart" uri="{C3380CC4-5D6E-409C-BE32-E72D297353CC}">
              <c16:uniqueId val="{0000000A-3E3A-4246-B696-689B356FE44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456602</c:v>
                </c:pt>
                <c:pt idx="2">
                  <c:v>#N/A</c:v>
                </c:pt>
                <c:pt idx="3">
                  <c:v>#N/A</c:v>
                </c:pt>
                <c:pt idx="4">
                  <c:v>449160</c:v>
                </c:pt>
                <c:pt idx="5">
                  <c:v>#N/A</c:v>
                </c:pt>
                <c:pt idx="6">
                  <c:v>#N/A</c:v>
                </c:pt>
                <c:pt idx="7">
                  <c:v>444704</c:v>
                </c:pt>
                <c:pt idx="8">
                  <c:v>#N/A</c:v>
                </c:pt>
                <c:pt idx="9">
                  <c:v>#N/A</c:v>
                </c:pt>
                <c:pt idx="10">
                  <c:v>445499</c:v>
                </c:pt>
                <c:pt idx="11">
                  <c:v>#N/A</c:v>
                </c:pt>
                <c:pt idx="12">
                  <c:v>#N/A</c:v>
                </c:pt>
                <c:pt idx="13">
                  <c:v>439846</c:v>
                </c:pt>
                <c:pt idx="14">
                  <c:v>#N/A</c:v>
                </c:pt>
              </c:numCache>
            </c:numRef>
          </c:val>
          <c:smooth val="0"/>
          <c:extLst>
            <c:ext xmlns:c16="http://schemas.microsoft.com/office/drawing/2014/chart" uri="{C3380CC4-5D6E-409C-BE32-E72D297353CC}">
              <c16:uniqueId val="{0000000B-3E3A-4246-B696-689B356FE44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26618</c:v>
                </c:pt>
                <c:pt idx="1">
                  <c:v>17243</c:v>
                </c:pt>
                <c:pt idx="2">
                  <c:v>20498</c:v>
                </c:pt>
              </c:numCache>
            </c:numRef>
          </c:val>
          <c:extLst>
            <c:ext xmlns:c16="http://schemas.microsoft.com/office/drawing/2014/chart" uri="{C3380CC4-5D6E-409C-BE32-E72D297353CC}">
              <c16:uniqueId val="{00000000-44ED-497A-8D2F-9FA2544A37B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18980</c:v>
                </c:pt>
                <c:pt idx="1">
                  <c:v>17985</c:v>
                </c:pt>
                <c:pt idx="2">
                  <c:v>17990</c:v>
                </c:pt>
              </c:numCache>
            </c:numRef>
          </c:val>
          <c:extLst>
            <c:ext xmlns:c16="http://schemas.microsoft.com/office/drawing/2014/chart" uri="{C3380CC4-5D6E-409C-BE32-E72D297353CC}">
              <c16:uniqueId val="{00000001-44ED-497A-8D2F-9FA2544A37B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43879</c:v>
                </c:pt>
                <c:pt idx="1">
                  <c:v>47491</c:v>
                </c:pt>
                <c:pt idx="2">
                  <c:v>44418</c:v>
                </c:pt>
              </c:numCache>
            </c:numRef>
          </c:val>
          <c:extLst>
            <c:ext xmlns:c16="http://schemas.microsoft.com/office/drawing/2014/chart" uri="{C3380CC4-5D6E-409C-BE32-E72D297353CC}">
              <c16:uniqueId val="{00000002-44ED-497A-8D2F-9FA2544A37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{83648CDC-606A-4C89-BA23-CF7651686584}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4C-4F99-9E9F-83E40E4EB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{BD8461E8-A615-4FE2-A019-6D56A11D8DAA}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4C-4F99-9E9F-83E40E4EB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{34EE6A24-938B-4E8F-A1AB-D66E517101AA}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4C-4F99-9E9F-83E40E4EB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{CA20F1D5-4A6C-4106-A348-EC7ABEC4BD55}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4C-4F99-9E9F-83E40E4EB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{A8373DE5-7741-4171-BC43-06778F2264A0}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4C-4F99-9E9F-83E40E4EBD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{07B2B5DA-AECB-4145-AD52-648C71375B0C}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4C-4F99-9E9F-83E40E4EB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{0A541507-4AA0-40F0-9B2D-20F75366630A}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4C-4F99-9E9F-83E40E4EBD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{770E3F92-0166-4F88-AA08-39C8AC889198}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4C-4F99-9E9F-83E40E4EBD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{762A5155-58B5-41E1-AC5C-32A8176BCE86}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4C-4F99-9E9F-83E40E4EB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55.3</c:v>
                </c:pt>
                <c:pt idx="24">
                  <c:v>56.6</c:v>
                </c:pt>
                <c:pt idx="32">
                  <c:v>56.1</c:v>
                </c:pt>
              </c:numCache>
            </c:numRef>
          </c:xVal>
          <c:yVal>
            <c:numRef>
              <c:f>公会計指標分析・財政指標組合せ分析表!$BP$51:$DC$51</c:f>
              <c:numCache>
                <c:formatCode>#,##0.0;"▲ "#,##0.0</c:formatCode>
                <c:ptCount val="40"/>
                <c:pt idx="8">
                  <c:v>149.30000000000001</c:v>
                </c:pt>
                <c:pt idx="16">
                  <c:v>149.69999999999999</c:v>
                </c:pt>
                <c:pt idx="24">
                  <c:v>150</c:v>
                </c:pt>
                <c:pt idx="32">
                  <c:v>149</c:v>
                </c:pt>
              </c:numCache>
            </c:numRef>
          </c:yVal>
          <c:smooth val="0"/>
          <c:extLst>
            <c:ext xmlns:c16="http://schemas.microsoft.com/office/drawing/2014/chart" uri="{C3380CC4-5D6E-409C-BE32-E72D297353CC}">
              <c16:uniqueId val="{00000009-4B4C-4F99-9E9F-83E40E4EBD6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{E49D5EF4-EA71-4AC4-90AA-4AFDDBB136A3}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4C-4F99-9E9F-83E40E4EB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{4AB719A7-1672-4972-88DD-BE850EB592E2}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4C-4F99-9E9F-83E40E4EB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{3B6E2C74-D401-42F1-81D2-2AEA65A45F42}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4C-4F99-9E9F-83E40E4EB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{5873348D-AE2B-4452-8B47-CA2015993D39}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4C-4F99-9E9F-83E40E4EB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{B6549A7B-C161-4474-941A-1184D8A8682B}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4C-4F99-9E9F-83E40E4EBD68}"/>
                </c:ext>
              </c:extLst>
            </c:dLbl>
            <c:dLbl>
              <c:idx val="8"/>
              <c:layout>
                <c:manualLayout>
                  <c:x val="-3.0019471349653427E-2"/>
                  <c:y val="-6.2933048580302242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{17D141CF-D50F-4C7A-8EA6-2B850A82EA3E}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4C-4F99-9E9F-83E40E4EB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{A63337C4-0A67-4C76-ADE1-546DA288E049}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4C-4F99-9E9F-83E40E4EBD68}"/>
                </c:ext>
              </c:extLst>
            </c:dLbl>
            <c:dLbl>
              <c:idx val="24"/>
              <c:layout>
                <c:manualLayout>
                  <c:x val="-3.520430792690125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{CBEC2A9F-1616-4A3F-875C-9DCD79ED4D28}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4C-4F99-9E9F-83E40E4EBD68}"/>
                </c:ext>
              </c:extLst>
            </c:dLbl>
            <c:dLbl>
              <c:idx val="32"/>
              <c:layout>
                <c:manualLayout>
                  <c:x val="-3.1082299506401647E-2"/>
                  <c:y val="-6.654503563142812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{1EE96BD1-21F8-4D94-A6D7-C1C8E208CCD7}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4C-4F99-9E9F-83E40E4EB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pt idx="32">
                  <c:v>54.9</c:v>
                </c:pt>
              </c:numCache>
            </c:numRef>
          </c:xVal>
          <c:yVal>
            <c:numRef>
              <c:f>公会計指標分析・財政指標組合せ分析表!$BP$55:$DC$55</c:f>
              <c:numCache>
                <c:formatCode>#,##0.0;"▲ "#,##0.0</c:formatCode>
                <c:ptCount val="40"/>
                <c:pt idx="8">
                  <c:v>244</c:v>
                </c:pt>
                <c:pt idx="16">
                  <c:v>245.1</c:v>
                </c:pt>
                <c:pt idx="24">
                  <c:v>246.9</c:v>
                </c:pt>
                <c:pt idx="32">
                  <c:v>250.4</c:v>
                </c:pt>
              </c:numCache>
            </c:numRef>
          </c:yVal>
          <c:smooth val="0"/>
          <c:extLst>
            <c:ext xmlns:c16="http://schemas.microsoft.com/office/drawing/2014/chart" uri="{C3380CC4-5D6E-409C-BE32-E72D297353CC}">
              <c16:uniqueId val="{00000013-4B4C-4F99-9E9F-83E40E4EBD68}"/>
            </c:ext>
          </c:extLst>
        </c:ser>
        <c:dLbls>
          <c:showLegendKey val="0"/>
          <c:showVal val="1"/>
          <c:showCatName val="0"/>
          <c:showSerName val="0"/>
          <c:showPercent val="0"/>
          <c:showBubbleSize val="0"/>
        </c:dLbls>
        <c:axId val="46179840"/>
        <c:axId val="46181760"/>
      </c:scatterChart>
      <c:valAx>
        <c:axId val="46179840"/>
        <c:scaling>
          <c:orientation val="minMax"/>
          <c:max val="56.9"/>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{DAB94D6C-A58E-4BE1-BA61-AA697C920476}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F5-4647-8512-3C7B59EF1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{398EFC89-7B1F-451B-8B79-C84A6F38D6AE}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F5-4647-8512-3C7B59EF1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{071F47FF-4DF5-4F46-B052-F06D97167F97}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F5-4647-8512-3C7B59EF1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{50737418-7563-4D0E-A970-15DEC9FA46A7}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F5-4647-8512-3C7B59EF1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{1DD51410-1180-4972-B11C-C460BB1EC5ED}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F5-4647-8512-3C7B59EF1D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{B1E832EA-4F7B-41DA-B216-0C536556CBB0}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F5-4647-8512-3C7B59EF1D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{A79A8C34-F7E9-4806-BAD3-3B0F1A8D7DCA}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F5-4647-8512-3C7B59EF1D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{23B0EF6F-3363-4A1C-9F10-224BD991D974}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F5-4647-8512-3C7B59EF1D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{40AD0B5C-8DD6-4C09-BE1C-E73A4F7C3829}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F5-4647-8512-3C7B59EF1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11.8</c:v>
                </c:pt>
                <c:pt idx="16">
                  <c:v>11.2</c:v>
                </c:pt>
                <c:pt idx="24">
                  <c:v>10.5</c:v>
                </c:pt>
                <c:pt idx="32">
                  <c:v>10.199999999999999</c:v>
                </c:pt>
              </c:numCache>
            </c:numRef>
          </c:xVal>
          <c:yVal>
            <c:numRef>
              <c:f>公会計指標分析・財政指標組合せ分析表!$BP$73:$DC$73</c:f>
              <c:numCache>
                <c:formatCode>#,##0.0;"▲ "#,##0.0</c:formatCode>
                <c:ptCount val="40"/>
                <c:pt idx="0">
                  <c:v>150.69999999999999</c:v>
                </c:pt>
                <c:pt idx="8">
                  <c:v>149.30000000000001</c:v>
                </c:pt>
                <c:pt idx="16">
                  <c:v>149.69999999999999</c:v>
                </c:pt>
                <c:pt idx="24">
                  <c:v>150</c:v>
                </c:pt>
                <c:pt idx="32">
                  <c:v>149</c:v>
                </c:pt>
              </c:numCache>
            </c:numRef>
          </c:yVal>
          <c:smooth val="0"/>
          <c:extLst>
            <c:ext xmlns:c16="http://schemas.microsoft.com/office/drawing/2014/chart" uri="{C3380CC4-5D6E-409C-BE32-E72D297353CC}">
              <c16:uniqueId val="{00000009-35F5-4647-8512-3C7B59EF1D6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{D06220BD-355F-4790-95D5-D838318ABABF}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F5-4647-8512-3C7B59EF1D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{00758FEC-B346-4B12-9E3D-9E7B506725B6}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F5-4647-8512-3C7B59EF1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{3424090A-9452-4B5F-8A7F-BD979A2CCCF7}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F5-4647-8512-3C7B59EF1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{05AE34EA-C6C2-4467-AFB4-1D06F70D82FC}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F5-4647-8512-3C7B59EF1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{0B360118-AB65-4664-B499-AB3A5E4D0D0B}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F5-4647-8512-3C7B59EF1D6A}"/>
                </c:ext>
              </c:extLst>
            </c:dLbl>
            <c:dLbl>
              <c:idx val="8"/>
              <c:layout>
                <c:manualLayout>
                  <c:x val="-3.10771211828816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{FD7B6CE2-F403-463E-8CE1-59FECB9C988E}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F5-4647-8512-3C7B59EF1D6A}"/>
                </c:ext>
              </c:extLst>
            </c:dLbl>
            <c:dLbl>
              <c:idx val="16"/>
              <c:layout>
                <c:manualLayout>
                  <c:x val="-3.231886205533973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{3C954873-65A1-4ADB-AEF0-4583DBEF8BE8}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F5-4647-8512-3C7B59EF1D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{AD6FBB70-B717-4873-A8BE-655E42CEF601}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F5-4647-8512-3C7B59EF1D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{56DFCC4C-F811-4828-8BC0-AE4DCA860D4A}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F5-4647-8512-3C7B59EF1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35F5-4647-8512-3C7B59EF1D6A}"/>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景気低迷による個人・法人関係税収の落ち込みにより、平成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年度までは下降傾向であったが、平成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年度以降は、企業業績の回復による法人関係税収の増や、税率引上げによる地方消費税収の増などにより上昇してきている。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44</xdr:row>
      <xdr:rowOff>130628</xdr:rowOff>
    </xdr:to>
    <xdr:cxnSp macro="">
      <xdr:nvCxnSpPr>
        <xdr:cNvPr id="78" name="直線コネクタ 77"/>
        <xdr:cNvCxnSpPr/>
      </xdr:nvCxnSpPr>
      <xdr:spPr>
        <a:xfrm flipV="1">
          <a:off x="1447800" y="73297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高齢化の進行や幼児教育・保育の無償化などにより社会保障関係経費が増加しているものの、平成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がピークであった退職者数の減少による退職手当の減や過去の景気対策等に伴い発行した臨時財政対策債を除く地方債の元利償還がピークを過ぎたことによる公債費の減により、令和元年度は改善するとともに、類似団体の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今後も県税の滞納整理の強化、公債費の適正管理、職員定員の適正化などにより改善に努める。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132645</xdr:rowOff>
    </xdr:from>
    <xdr:to>
      <xdr:col>23</xdr:col>
      <xdr:colOff>133350</xdr:colOff>
      <xdr:row>67</xdr:row>
      <xdr:rowOff>125589</xdr:rowOff>
    </xdr:to>
    <xdr:cxnSp macro="">
      <xdr:nvCxnSpPr>
        <xdr:cNvPr id="125" name="直線コネクタ 124"/>
        <xdr:cNvCxnSpPr/>
      </xdr:nvCxnSpPr>
      <xdr:spPr>
        <a:xfrm flipV="1">
          <a:off x="4953000" y="10419645"/>
          <a:ext cx="0" cy="1193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97666</xdr:rowOff>
    </xdr:from>
    <xdr:ext cx="762000" cy="259045"/>
    <xdr:sp macro="" textlink="">
      <xdr:nvSpPr>
        <xdr:cNvPr id="126" name="財政構造の弾力性最小値テキスト"/>
        <xdr:cNvSpPr txBox="1"/>
      </xdr:nvSpPr>
      <xdr:spPr>
        <a:xfrm>
          <a:off x="5041900" y="115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125589</xdr:rowOff>
    </xdr:from>
    <xdr:to>
      <xdr:col>24</xdr:col>
      <xdr:colOff>12700</xdr:colOff>
      <xdr:row>67</xdr:row>
      <xdr:rowOff>125589</xdr:rowOff>
    </xdr:to>
    <xdr:cxnSp macro="">
      <xdr:nvCxnSpPr>
        <xdr:cNvPr id="127" name="直線コネクタ 126"/>
        <xdr:cNvCxnSpPr/>
      </xdr:nvCxnSpPr>
      <xdr:spPr>
        <a:xfrm>
          <a:off x="4864100" y="116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47572</xdr:rowOff>
    </xdr:from>
    <xdr:ext cx="762000" cy="259045"/>
    <xdr:sp macro="" textlink="">
      <xdr:nvSpPr>
        <xdr:cNvPr id="128" name="財政構造の弾力性最大値テキスト"/>
        <xdr:cNvSpPr txBox="1"/>
      </xdr:nvSpPr>
      <xdr:spPr>
        <a:xfrm>
          <a:off x="5041900" y="101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132645</xdr:rowOff>
    </xdr:from>
    <xdr:to>
      <xdr:col>24</xdr:col>
      <xdr:colOff>12700</xdr:colOff>
      <xdr:row>60</xdr:row>
      <xdr:rowOff>132645</xdr:rowOff>
    </xdr:to>
    <xdr:cxnSp macro="">
      <xdr:nvCxnSpPr>
        <xdr:cNvPr id="129" name="直線コネクタ 128"/>
        <xdr:cNvCxnSpPr/>
      </xdr:nvCxnSpPr>
      <xdr:spPr>
        <a:xfrm>
          <a:off x="4864100" y="10419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132645</xdr:rowOff>
    </xdr:from>
    <xdr:to>
      <xdr:col>23</xdr:col>
      <xdr:colOff>133350</xdr:colOff>
      <xdr:row>61</xdr:row>
      <xdr:rowOff>55033</xdr:rowOff>
    </xdr:to>
    <xdr:cxnSp macro="">
      <xdr:nvCxnSpPr>
        <xdr:cNvPr id="130" name="直線コネクタ 129"/>
        <xdr:cNvCxnSpPr/>
      </xdr:nvCxnSpPr>
      <xdr:spPr>
        <a:xfrm flipV="1">
          <a:off x="4114800" y="1041964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118832</xdr:rowOff>
    </xdr:from>
    <xdr:ext cx="762000" cy="259045"/>
    <xdr:sp macro="" textlink="">
      <xdr:nvSpPr>
        <xdr:cNvPr id="131" name="財政構造の弾力性平均値テキスト"/>
        <xdr:cNvSpPr txBox="1"/>
      </xdr:nvSpPr>
      <xdr:spPr>
        <a:xfrm>
          <a:off x="5041900" y="11091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146755</xdr:rowOff>
    </xdr:from>
    <xdr:to>
      <xdr:col>23</xdr:col>
      <xdr:colOff>184150</xdr:colOff>
      <xdr:row>65</xdr:row>
      <xdr:rowOff>76905</xdr:rowOff>
    </xdr:to>
    <xdr:sp macro="" textlink="">
      <xdr:nvSpPr>
        <xdr:cNvPr id="132" name="フローチャート: 判断 131"/>
        <xdr:cNvSpPr/>
      </xdr:nvSpPr>
      <xdr:spPr>
        <a:xfrm>
          <a:off x="4902200" y="111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159455</xdr:rowOff>
    </xdr:from>
    <xdr:to>
      <xdr:col>19</xdr:col>
      <xdr:colOff>133350</xdr:colOff>
      <xdr:row>61</xdr:row>
      <xdr:rowOff>55033</xdr:rowOff>
    </xdr:to>
    <xdr:cxnSp macro="">
      <xdr:nvCxnSpPr>
        <xdr:cNvPr id="133" name="直線コネクタ 132"/>
        <xdr:cNvCxnSpPr/>
      </xdr:nvCxnSpPr>
      <xdr:spPr>
        <a:xfrm>
          <a:off x="3225800" y="104464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79728</xdr:rowOff>
    </xdr:from>
    <xdr:to>
      <xdr:col>19</xdr:col>
      <xdr:colOff>184150</xdr:colOff>
      <xdr:row>65</xdr:row>
      <xdr:rowOff>9878</xdr:rowOff>
    </xdr:to>
    <xdr:sp macro="" textlink="">
      <xdr:nvSpPr>
        <xdr:cNvPr id="134" name="フローチャート: 判断 133"/>
        <xdr:cNvSpPr/>
      </xdr:nvSpPr>
      <xdr:spPr>
        <a:xfrm>
          <a:off x="4064000" y="110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166105</xdr:rowOff>
    </xdr:from>
    <xdr:ext cx="736600" cy="259045"/>
    <xdr:sp macro="" textlink="">
      <xdr:nvSpPr>
        <xdr:cNvPr id="135" name="テキスト ボックス 134"/>
        <xdr:cNvSpPr txBox="1"/>
      </xdr:nvSpPr>
      <xdr:spPr>
        <a:xfrm>
          <a:off x="3733800" y="1113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11995</xdr:rowOff>
    </xdr:from>
    <xdr:to>
      <xdr:col>15</xdr:col>
      <xdr:colOff>82550</xdr:colOff>
      <xdr:row>60</xdr:row>
      <xdr:rowOff>159455</xdr:rowOff>
    </xdr:to>
    <xdr:cxnSp macro="">
      <xdr:nvCxnSpPr>
        <xdr:cNvPr id="136" name="直線コネクタ 135"/>
        <xdr:cNvCxnSpPr/>
      </xdr:nvCxnSpPr>
      <xdr:spPr>
        <a:xfrm>
          <a:off x="2336800" y="1029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160161</xdr:rowOff>
    </xdr:from>
    <xdr:to>
      <xdr:col>15</xdr:col>
      <xdr:colOff>133350</xdr:colOff>
      <xdr:row>65</xdr:row>
      <xdr:rowOff>90311</xdr:rowOff>
    </xdr:to>
    <xdr:sp macro="" textlink="">
      <xdr:nvSpPr>
        <xdr:cNvPr id="137" name="フローチャート: 判断 136"/>
        <xdr:cNvSpPr/>
      </xdr:nvSpPr>
      <xdr:spPr>
        <a:xfrm>
          <a:off x="3175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75088</xdr:rowOff>
    </xdr:from>
    <xdr:ext cx="762000" cy="259045"/>
    <xdr:sp macro="" textlink="">
      <xdr:nvSpPr>
        <xdr:cNvPr id="138" name="テキスト ボックス 137"/>
        <xdr:cNvSpPr txBox="1"/>
      </xdr:nvSpPr>
      <xdr:spPr>
        <a:xfrm>
          <a:off x="2844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143228</xdr:rowOff>
    </xdr:from>
    <xdr:to>
      <xdr:col>11</xdr:col>
      <xdr:colOff>31750</xdr:colOff>
      <xdr:row>60</xdr:row>
      <xdr:rowOff>11995</xdr:rowOff>
    </xdr:to>
    <xdr:cxnSp macro="">
      <xdr:nvCxnSpPr>
        <xdr:cNvPr id="139" name="直線コネクタ 138"/>
        <xdr:cNvCxnSpPr/>
      </xdr:nvCxnSpPr>
      <xdr:spPr>
        <a:xfrm>
          <a:off x="1447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160161</xdr:rowOff>
    </xdr:from>
    <xdr:to>
      <xdr:col>11</xdr:col>
      <xdr:colOff>82550</xdr:colOff>
      <xdr:row>65</xdr:row>
      <xdr:rowOff>90311</xdr:rowOff>
    </xdr:to>
    <xdr:sp macro="" textlink="">
      <xdr:nvSpPr>
        <xdr:cNvPr id="140" name="フローチャート: 判断 139"/>
        <xdr:cNvSpPr/>
      </xdr:nvSpPr>
      <xdr:spPr>
        <a:xfrm>
          <a:off x="2286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41" name="テキスト ボックス 140"/>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76905</xdr:rowOff>
    </xdr:from>
    <xdr:to>
      <xdr:col>7</xdr:col>
      <xdr:colOff>31750</xdr:colOff>
      <xdr:row>64</xdr:row>
      <xdr:rowOff>7055</xdr:rowOff>
    </xdr:to>
    <xdr:sp macro="" textlink="">
      <xdr:nvSpPr>
        <xdr:cNvPr id="142" name="フローチャート: 判断 141"/>
        <xdr:cNvSpPr/>
      </xdr:nvSpPr>
      <xdr:spPr>
        <a:xfrm>
          <a:off x="1397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163282</xdr:rowOff>
    </xdr:from>
    <xdr:ext cx="762000" cy="259045"/>
    <xdr:sp macro="" textlink="">
      <xdr:nvSpPr>
        <xdr:cNvPr id="143" name="テキスト ボックス 142"/>
        <xdr:cNvSpPr txBox="1"/>
      </xdr:nvSpPr>
      <xdr:spPr>
        <a:xfrm>
          <a:off x="1066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81845</xdr:rowOff>
    </xdr:from>
    <xdr:to>
      <xdr:col>23</xdr:col>
      <xdr:colOff>184150</xdr:colOff>
      <xdr:row>61</xdr:row>
      <xdr:rowOff>11995</xdr:rowOff>
    </xdr:to>
    <xdr:sp macro="" textlink="">
      <xdr:nvSpPr>
        <xdr:cNvPr id="149" name="楕円 148"/>
        <xdr:cNvSpPr/>
      </xdr:nvSpPr>
      <xdr:spPr>
        <a:xfrm>
          <a:off x="49022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3122</xdr:rowOff>
    </xdr:from>
    <xdr:ext cx="762000" cy="259045"/>
    <xdr:sp macro="" textlink="">
      <xdr:nvSpPr>
        <xdr:cNvPr id="150" name="財政構造の弾力性該当値テキスト"/>
        <xdr:cNvSpPr txBox="1"/>
      </xdr:nvSpPr>
      <xdr:spPr>
        <a:xfrm>
          <a:off x="5041900" y="102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1" name="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2" name="テキスト ボックス 151"/>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108655</xdr:rowOff>
    </xdr:from>
    <xdr:to>
      <xdr:col>15</xdr:col>
      <xdr:colOff>133350</xdr:colOff>
      <xdr:row>61</xdr:row>
      <xdr:rowOff>38805</xdr:rowOff>
    </xdr:to>
    <xdr:sp macro="" textlink="">
      <xdr:nvSpPr>
        <xdr:cNvPr id="153" name="楕円 152"/>
        <xdr:cNvSpPr/>
      </xdr:nvSpPr>
      <xdr:spPr>
        <a:xfrm>
          <a:off x="3175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48982</xdr:rowOff>
    </xdr:from>
    <xdr:ext cx="762000" cy="259045"/>
    <xdr:sp macro="" textlink="">
      <xdr:nvSpPr>
        <xdr:cNvPr id="154" name="テキスト ボックス 153"/>
        <xdr:cNvSpPr txBox="1"/>
      </xdr:nvSpPr>
      <xdr:spPr>
        <a:xfrm>
          <a:off x="2844800" y="101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132645</xdr:rowOff>
    </xdr:from>
    <xdr:to>
      <xdr:col>11</xdr:col>
      <xdr:colOff>82550</xdr:colOff>
      <xdr:row>60</xdr:row>
      <xdr:rowOff>62795</xdr:rowOff>
    </xdr:to>
    <xdr:sp macro="" textlink="">
      <xdr:nvSpPr>
        <xdr:cNvPr id="155" name="楕円 154"/>
        <xdr:cNvSpPr/>
      </xdr:nvSpPr>
      <xdr:spPr>
        <a:xfrm>
          <a:off x="2286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72972</xdr:rowOff>
    </xdr:from>
    <xdr:ext cx="762000" cy="259045"/>
    <xdr:sp macro="" textlink="">
      <xdr:nvSpPr>
        <xdr:cNvPr id="156" name="テキスト ボックス 155"/>
        <xdr:cNvSpPr txBox="1"/>
      </xdr:nvSpPr>
      <xdr:spPr>
        <a:xfrm>
          <a:off x="1955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92428</xdr:rowOff>
    </xdr:from>
    <xdr:to>
      <xdr:col>7</xdr:col>
      <xdr:colOff>31750</xdr:colOff>
      <xdr:row>60</xdr:row>
      <xdr:rowOff>22578</xdr:rowOff>
    </xdr:to>
    <xdr:sp macro="" textlink="">
      <xdr:nvSpPr>
        <xdr:cNvPr id="157" name="楕円 156"/>
        <xdr:cNvSpPr/>
      </xdr:nvSpPr>
      <xdr:spPr>
        <a:xfrm>
          <a:off x="1397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32755</xdr:rowOff>
    </xdr:from>
    <xdr:ext cx="762000" cy="259045"/>
    <xdr:sp macro="" textlink="">
      <xdr:nvSpPr>
        <xdr:cNvPr id="158" name="テキスト ボックス 157"/>
        <xdr:cNvSpPr txBox="1"/>
      </xdr:nvSpPr>
      <xdr:spPr>
        <a:xfrm>
          <a:off x="1066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令和元年度は、人事委員会勧告に基づく職員給与改定といった増加要因がある一方で、退職者数の減少による退職手当の減などの減少要因もあり、概ね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6" name="直線コネクタ 185"/>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7" name="人件費・物件費等の状況最小値テキスト"/>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88" name="直線コネクタ 187"/>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89" name="人件費・物件費等の状況最大値テキスト"/>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0" name="直線コネクタ 189"/>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7124</xdr:rowOff>
    </xdr:from>
    <xdr:to>
      <xdr:col>23</xdr:col>
      <xdr:colOff>133350</xdr:colOff>
      <xdr:row>84</xdr:row>
      <xdr:rowOff>9477</xdr:rowOff>
    </xdr:to>
    <xdr:cxnSp macro="">
      <xdr:nvCxnSpPr>
        <xdr:cNvPr id="191" name="直線コネクタ 190"/>
        <xdr:cNvCxnSpPr/>
      </xdr:nvCxnSpPr>
      <xdr:spPr>
        <a:xfrm flipV="1">
          <a:off x="4114800" y="14408924"/>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2" name="人件費・物件費等の状況平均値テキスト"/>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3" name="フローチャート: 判断 192"/>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141514</xdr:rowOff>
    </xdr:from>
    <xdr:to>
      <xdr:col>19</xdr:col>
      <xdr:colOff>133350</xdr:colOff>
      <xdr:row>84</xdr:row>
      <xdr:rowOff>9477</xdr:rowOff>
    </xdr:to>
    <xdr:cxnSp macro="">
      <xdr:nvCxnSpPr>
        <xdr:cNvPr id="194" name="直線コネクタ 193"/>
        <xdr:cNvCxnSpPr/>
      </xdr:nvCxnSpPr>
      <xdr:spPr>
        <a:xfrm>
          <a:off x="3225800" y="14371864"/>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5" name="フローチャート: 判断 194"/>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196" name="テキスト ボックス 195"/>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118188</xdr:rowOff>
    </xdr:from>
    <xdr:to>
      <xdr:col>15</xdr:col>
      <xdr:colOff>82550</xdr:colOff>
      <xdr:row>83</xdr:row>
      <xdr:rowOff>141514</xdr:rowOff>
    </xdr:to>
    <xdr:cxnSp macro="">
      <xdr:nvCxnSpPr>
        <xdr:cNvPr id="197" name="直線コネクタ 196"/>
        <xdr:cNvCxnSpPr/>
      </xdr:nvCxnSpPr>
      <xdr:spPr>
        <a:xfrm>
          <a:off x="2336800" y="1434853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198" name="フローチャート: 判断 197"/>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199" name="テキスト ボックス 198"/>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118188</xdr:rowOff>
    </xdr:from>
    <xdr:to>
      <xdr:col>11</xdr:col>
      <xdr:colOff>31750</xdr:colOff>
      <xdr:row>83</xdr:row>
      <xdr:rowOff>118811</xdr:rowOff>
    </xdr:to>
    <xdr:cxnSp macro="">
      <xdr:nvCxnSpPr>
        <xdr:cNvPr id="200" name="直線コネクタ 199"/>
        <xdr:cNvCxnSpPr/>
      </xdr:nvCxnSpPr>
      <xdr:spPr>
        <a:xfrm flipV="1">
          <a:off x="1447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1" name="フローチャート: 判断 200"/>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12619</xdr:rowOff>
    </xdr:from>
    <xdr:ext cx="762000" cy="259045"/>
    <xdr:sp macro="" textlink="">
      <xdr:nvSpPr>
        <xdr:cNvPr id="202" name="テキスト ボックス 201"/>
        <xdr:cNvSpPr txBox="1"/>
      </xdr:nvSpPr>
      <xdr:spPr>
        <a:xfrm>
          <a:off x="1955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3" name="フローチャート: 判断 202"/>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170173</xdr:rowOff>
    </xdr:from>
    <xdr:ext cx="762000" cy="259045"/>
    <xdr:sp macro="" textlink="">
      <xdr:nvSpPr>
        <xdr:cNvPr id="204" name="テキスト ボックス 203"/>
        <xdr:cNvSpPr txBox="1"/>
      </xdr:nvSpPr>
      <xdr:spPr>
        <a:xfrm>
          <a:off x="1066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127774</xdr:rowOff>
    </xdr:from>
    <xdr:to>
      <xdr:col>23</xdr:col>
      <xdr:colOff>184150</xdr:colOff>
      <xdr:row>84</xdr:row>
      <xdr:rowOff>57924</xdr:rowOff>
    </xdr:to>
    <xdr:sp macro="" textlink="">
      <xdr:nvSpPr>
        <xdr:cNvPr id="210" name="楕円 209"/>
        <xdr:cNvSpPr/>
      </xdr:nvSpPr>
      <xdr:spPr>
        <a:xfrm>
          <a:off x="4902200" y="14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99851</xdr:rowOff>
    </xdr:from>
    <xdr:ext cx="762000" cy="259045"/>
    <xdr:sp macro="" textlink="">
      <xdr:nvSpPr>
        <xdr:cNvPr id="211" name="人件費・物件費等の状況該当値テキスト"/>
        <xdr:cNvSpPr txBox="1"/>
      </xdr:nvSpPr>
      <xdr:spPr>
        <a:xfrm>
          <a:off x="5041900" y="1433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130127</xdr:rowOff>
    </xdr:from>
    <xdr:to>
      <xdr:col>19</xdr:col>
      <xdr:colOff>184150</xdr:colOff>
      <xdr:row>84</xdr:row>
      <xdr:rowOff>60277</xdr:rowOff>
    </xdr:to>
    <xdr:sp macro="" textlink="">
      <xdr:nvSpPr>
        <xdr:cNvPr id="212" name="楕円 211"/>
        <xdr:cNvSpPr/>
      </xdr:nvSpPr>
      <xdr:spPr>
        <a:xfrm>
          <a:off x="4064000" y="143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45054</xdr:rowOff>
    </xdr:from>
    <xdr:ext cx="736600" cy="259045"/>
    <xdr:sp macro="" textlink="">
      <xdr:nvSpPr>
        <xdr:cNvPr id="213" name="テキスト ボックス 212"/>
        <xdr:cNvSpPr txBox="1"/>
      </xdr:nvSpPr>
      <xdr:spPr>
        <a:xfrm>
          <a:off x="3733800" y="144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90714</xdr:rowOff>
    </xdr:from>
    <xdr:to>
      <xdr:col>15</xdr:col>
      <xdr:colOff>133350</xdr:colOff>
      <xdr:row>84</xdr:row>
      <xdr:rowOff>20864</xdr:rowOff>
    </xdr:to>
    <xdr:sp macro="" textlink="">
      <xdr:nvSpPr>
        <xdr:cNvPr id="214" name="楕円 213"/>
        <xdr:cNvSpPr/>
      </xdr:nvSpPr>
      <xdr:spPr>
        <a:xfrm>
          <a:off x="31750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5641</xdr:rowOff>
    </xdr:from>
    <xdr:ext cx="762000" cy="259045"/>
    <xdr:sp macro="" textlink="">
      <xdr:nvSpPr>
        <xdr:cNvPr id="215" name="テキスト ボックス 214"/>
        <xdr:cNvSpPr txBox="1"/>
      </xdr:nvSpPr>
      <xdr:spPr>
        <a:xfrm>
          <a:off x="2844800" y="1440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67388</xdr:rowOff>
    </xdr:from>
    <xdr:to>
      <xdr:col>11</xdr:col>
      <xdr:colOff>82550</xdr:colOff>
      <xdr:row>83</xdr:row>
      <xdr:rowOff>168988</xdr:rowOff>
    </xdr:to>
    <xdr:sp macro="" textlink="">
      <xdr:nvSpPr>
        <xdr:cNvPr id="216" name="楕円 215"/>
        <xdr:cNvSpPr/>
      </xdr:nvSpPr>
      <xdr:spPr>
        <a:xfrm>
          <a:off x="2286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7715</xdr:rowOff>
    </xdr:from>
    <xdr:ext cx="762000" cy="259045"/>
    <xdr:sp macro="" textlink="">
      <xdr:nvSpPr>
        <xdr:cNvPr id="217" name="テキスト ボックス 216"/>
        <xdr:cNvSpPr txBox="1"/>
      </xdr:nvSpPr>
      <xdr:spPr>
        <a:xfrm>
          <a:off x="1955800" y="140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68011</xdr:rowOff>
    </xdr:from>
    <xdr:to>
      <xdr:col>7</xdr:col>
      <xdr:colOff>31750</xdr:colOff>
      <xdr:row>83</xdr:row>
      <xdr:rowOff>169611</xdr:rowOff>
    </xdr:to>
    <xdr:sp macro="" textlink="">
      <xdr:nvSpPr>
        <xdr:cNvPr id="218" name="楕円 217"/>
        <xdr:cNvSpPr/>
      </xdr:nvSpPr>
      <xdr:spPr>
        <a:xfrm>
          <a:off x="1397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8338</xdr:rowOff>
    </xdr:from>
    <xdr:ext cx="762000" cy="259045"/>
    <xdr:sp macro="" textlink="">
      <xdr:nvSpPr>
        <xdr:cNvPr id="219" name="テキスト ボックス 218"/>
        <xdr:cNvSpPr txBox="1"/>
      </xdr:nvSpPr>
      <xdr:spPr>
        <a:xfrm>
          <a:off x="1066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と国よりも低くなっており、都道府県平均を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下回っている。本県の給与水準は、従来から人事委員会勧告に基づく改定を行うことにより、地域民間給与との均衡が図られている。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4" name="直線コネクタ 243"/>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7" name="給与水準   （国との比較）最大値テキスト"/>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48" name="直線コネクタ 247"/>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9" name="直線コネクタ 248"/>
        <xdr:cNvCxnSpPr/>
      </xdr:nvCxnSpPr>
      <xdr:spPr>
        <a:xfrm>
          <a:off x="16179800" y="141224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63500</xdr:rowOff>
    </xdr:to>
    <xdr:cxnSp macro="">
      <xdr:nvCxnSpPr>
        <xdr:cNvPr id="252" name="直線コネクタ 251"/>
        <xdr:cNvCxnSpPr/>
      </xdr:nvCxnSpPr>
      <xdr:spPr>
        <a:xfrm>
          <a:off x="15290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63500</xdr:rowOff>
    </xdr:to>
    <xdr:cxnSp macro="">
      <xdr:nvCxnSpPr>
        <xdr:cNvPr id="255" name="直線コネクタ 254"/>
        <xdr:cNvCxnSpPr/>
      </xdr:nvCxnSpPr>
      <xdr:spPr>
        <a:xfrm flipV="1">
          <a:off x="14401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36830</xdr:rowOff>
    </xdr:to>
    <xdr:cxnSp macro="">
      <xdr:nvCxnSpPr>
        <xdr:cNvPr id="258" name="直線コネクタ 257"/>
        <xdr:cNvCxnSpPr/>
      </xdr:nvCxnSpPr>
      <xdr:spPr>
        <a:xfrm flipV="1">
          <a:off x="13512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0" name="楕円 269"/>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1" name="テキスト ボックス 270"/>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2" name="楕円 271"/>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73" name="テキスト ボックス 272"/>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76" name="楕円 275"/>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77" name="テキスト ボックス 276"/>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新しい行政改革大綱の推進期間の４年間（令和２～５年度）は、平成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3" name="直線コネクタ 302"/>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4" name="定員管理の状況最小値テキスト"/>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5" name="直線コネクタ 304"/>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6" name="定員管理の状況最大値テキスト"/>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7" name="直線コネクタ 306"/>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54964</xdr:rowOff>
    </xdr:from>
    <xdr:to>
      <xdr:col>81</xdr:col>
      <xdr:colOff>44450</xdr:colOff>
      <xdr:row>63</xdr:row>
      <xdr:rowOff>79697</xdr:rowOff>
    </xdr:to>
    <xdr:cxnSp macro="">
      <xdr:nvCxnSpPr>
        <xdr:cNvPr id="308" name="直線コネクタ 307"/>
        <xdr:cNvCxnSpPr/>
      </xdr:nvCxnSpPr>
      <xdr:spPr>
        <a:xfrm>
          <a:off x="16179800" y="10856314"/>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09" name="定員管理の状況平均値テキスト"/>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0" name="フローチャート: 判断 309"/>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38749</xdr:rowOff>
    </xdr:from>
    <xdr:to>
      <xdr:col>77</xdr:col>
      <xdr:colOff>44450</xdr:colOff>
      <xdr:row>63</xdr:row>
      <xdr:rowOff>54964</xdr:rowOff>
    </xdr:to>
    <xdr:cxnSp macro="">
      <xdr:nvCxnSpPr>
        <xdr:cNvPr id="311" name="直線コネクタ 310"/>
        <xdr:cNvCxnSpPr/>
      </xdr:nvCxnSpPr>
      <xdr:spPr>
        <a:xfrm>
          <a:off x="15290800" y="10840099"/>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2" name="フローチャート: 判断 311"/>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3" name="テキスト ボックス 312"/>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30014</xdr:rowOff>
    </xdr:from>
    <xdr:to>
      <xdr:col>72</xdr:col>
      <xdr:colOff>203200</xdr:colOff>
      <xdr:row>63</xdr:row>
      <xdr:rowOff>38749</xdr:rowOff>
    </xdr:to>
    <xdr:cxnSp macro="">
      <xdr:nvCxnSpPr>
        <xdr:cNvPr id="314" name="直線コネクタ 313"/>
        <xdr:cNvCxnSpPr/>
      </xdr:nvCxnSpPr>
      <xdr:spPr>
        <a:xfrm>
          <a:off x="14401800" y="108313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5" name="フローチャート: 判断 314"/>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16" name="テキスト ボックス 315"/>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19059</xdr:rowOff>
    </xdr:from>
    <xdr:to>
      <xdr:col>68</xdr:col>
      <xdr:colOff>152400</xdr:colOff>
      <xdr:row>63</xdr:row>
      <xdr:rowOff>30014</xdr:rowOff>
    </xdr:to>
    <xdr:cxnSp macro="">
      <xdr:nvCxnSpPr>
        <xdr:cNvPr id="317" name="直線コネクタ 316"/>
        <xdr:cNvCxnSpPr/>
      </xdr:nvCxnSpPr>
      <xdr:spPr>
        <a:xfrm>
          <a:off x="13512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18" name="フローチャート: 判断 317"/>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19" name="テキスト ボックス 318"/>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0" name="フローチャート: 判断 319"/>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1" name="テキスト ボックス 320"/>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28897</xdr:rowOff>
    </xdr:from>
    <xdr:to>
      <xdr:col>81</xdr:col>
      <xdr:colOff>95250</xdr:colOff>
      <xdr:row>63</xdr:row>
      <xdr:rowOff>130497</xdr:rowOff>
    </xdr:to>
    <xdr:sp macro="" textlink="">
      <xdr:nvSpPr>
        <xdr:cNvPr id="327" name="楕円 326"/>
        <xdr:cNvSpPr/>
      </xdr:nvSpPr>
      <xdr:spPr>
        <a:xfrm>
          <a:off x="16967200" y="10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974</xdr:rowOff>
    </xdr:from>
    <xdr:ext cx="762000" cy="259045"/>
    <xdr:sp macro="" textlink="">
      <xdr:nvSpPr>
        <xdr:cNvPr id="328" name="定員管理の状況該当値テキスト"/>
        <xdr:cNvSpPr txBox="1"/>
      </xdr:nvSpPr>
      <xdr:spPr>
        <a:xfrm>
          <a:off x="17106900" y="108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4164</xdr:rowOff>
    </xdr:from>
    <xdr:to>
      <xdr:col>77</xdr:col>
      <xdr:colOff>95250</xdr:colOff>
      <xdr:row>63</xdr:row>
      <xdr:rowOff>105764</xdr:rowOff>
    </xdr:to>
    <xdr:sp macro="" textlink="">
      <xdr:nvSpPr>
        <xdr:cNvPr id="329" name="楕円 328"/>
        <xdr:cNvSpPr/>
      </xdr:nvSpPr>
      <xdr:spPr>
        <a:xfrm>
          <a:off x="16129000" y="108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90541</xdr:rowOff>
    </xdr:from>
    <xdr:ext cx="736600" cy="259045"/>
    <xdr:sp macro="" textlink="">
      <xdr:nvSpPr>
        <xdr:cNvPr id="330" name="テキスト ボックス 329"/>
        <xdr:cNvSpPr txBox="1"/>
      </xdr:nvSpPr>
      <xdr:spPr>
        <a:xfrm>
          <a:off x="15798800" y="1089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159399</xdr:rowOff>
    </xdr:from>
    <xdr:to>
      <xdr:col>73</xdr:col>
      <xdr:colOff>44450</xdr:colOff>
      <xdr:row>63</xdr:row>
      <xdr:rowOff>89549</xdr:rowOff>
    </xdr:to>
    <xdr:sp macro="" textlink="">
      <xdr:nvSpPr>
        <xdr:cNvPr id="331" name="楕円 330"/>
        <xdr:cNvSpPr/>
      </xdr:nvSpPr>
      <xdr:spPr>
        <a:xfrm>
          <a:off x="15240000" y="107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74326</xdr:rowOff>
    </xdr:from>
    <xdr:ext cx="762000" cy="259045"/>
    <xdr:sp macro="" textlink="">
      <xdr:nvSpPr>
        <xdr:cNvPr id="332" name="テキスト ボックス 331"/>
        <xdr:cNvSpPr txBox="1"/>
      </xdr:nvSpPr>
      <xdr:spPr>
        <a:xfrm>
          <a:off x="14909800" y="1087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150664</xdr:rowOff>
    </xdr:from>
    <xdr:to>
      <xdr:col>68</xdr:col>
      <xdr:colOff>203200</xdr:colOff>
      <xdr:row>63</xdr:row>
      <xdr:rowOff>80814</xdr:rowOff>
    </xdr:to>
    <xdr:sp macro="" textlink="">
      <xdr:nvSpPr>
        <xdr:cNvPr id="333" name="楕円 332"/>
        <xdr:cNvSpPr/>
      </xdr:nvSpPr>
      <xdr:spPr>
        <a:xfrm>
          <a:off x="14351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65591</xdr:rowOff>
    </xdr:from>
    <xdr:ext cx="762000" cy="259045"/>
    <xdr:sp macro="" textlink="">
      <xdr:nvSpPr>
        <xdr:cNvPr id="334" name="テキスト ボックス 333"/>
        <xdr:cNvSpPr txBox="1"/>
      </xdr:nvSpPr>
      <xdr:spPr>
        <a:xfrm>
          <a:off x="14020800" y="108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139709</xdr:rowOff>
    </xdr:from>
    <xdr:to>
      <xdr:col>64</xdr:col>
      <xdr:colOff>152400</xdr:colOff>
      <xdr:row>63</xdr:row>
      <xdr:rowOff>69859</xdr:rowOff>
    </xdr:to>
    <xdr:sp macro="" textlink="">
      <xdr:nvSpPr>
        <xdr:cNvPr id="335" name="楕円 334"/>
        <xdr:cNvSpPr/>
      </xdr:nvSpPr>
      <xdr:spPr>
        <a:xfrm>
          <a:off x="13462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54636</xdr:rowOff>
    </xdr:from>
    <xdr:ext cx="762000" cy="259045"/>
    <xdr:sp macro="" textlink="">
      <xdr:nvSpPr>
        <xdr:cNvPr id="336" name="テキスト ボックス 335"/>
        <xdr:cNvSpPr txBox="1"/>
      </xdr:nvSpPr>
      <xdr:spPr>
        <a:xfrm>
          <a:off x="13131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4" name="直線コネクタ 363"/>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7"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68" name="直線コネクタ 367"/>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69" name="直線コネクタ 368"/>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1" name="フローチャート: 判断 37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131939</xdr:rowOff>
    </xdr:to>
    <xdr:cxnSp macro="">
      <xdr:nvCxnSpPr>
        <xdr:cNvPr id="372" name="直線コネクタ 371"/>
        <xdr:cNvCxnSpPr/>
      </xdr:nvCxnSpPr>
      <xdr:spPr>
        <a:xfrm flipV="1">
          <a:off x="15290800" y="638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3" name="フローチャート: 判断 372"/>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4" name="テキスト ボックス 373"/>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40922</xdr:rowOff>
    </xdr:to>
    <xdr:cxnSp macro="">
      <xdr:nvCxnSpPr>
        <xdr:cNvPr id="375" name="直線コネクタ 374"/>
        <xdr:cNvCxnSpPr/>
      </xdr:nvCxnSpPr>
      <xdr:spPr>
        <a:xfrm flipV="1">
          <a:off x="14401800" y="647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6" name="フローチャート: 判断 375"/>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7" name="テキスト ボックス 376"/>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40922</xdr:rowOff>
    </xdr:from>
    <xdr:to>
      <xdr:col>68</xdr:col>
      <xdr:colOff>152400</xdr:colOff>
      <xdr:row>38</xdr:row>
      <xdr:rowOff>121355</xdr:rowOff>
    </xdr:to>
    <xdr:cxnSp macro="">
      <xdr:nvCxnSpPr>
        <xdr:cNvPr id="378" name="直線コネクタ 377"/>
        <xdr:cNvCxnSpPr/>
      </xdr:nvCxnSpPr>
      <xdr:spPr>
        <a:xfrm flipV="1">
          <a:off x="13512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79" name="フローチャート: 判断 378"/>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0" name="テキスト ボックス 379"/>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1" name="フローチャート: 判断 38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2" name="テキスト ボックス 38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88" name="楕円 387"/>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89"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81139</xdr:rowOff>
    </xdr:from>
    <xdr:to>
      <xdr:col>73</xdr:col>
      <xdr:colOff>44450</xdr:colOff>
      <xdr:row>38</xdr:row>
      <xdr:rowOff>11289</xdr:rowOff>
    </xdr:to>
    <xdr:sp macro="" textlink="">
      <xdr:nvSpPr>
        <xdr:cNvPr id="392" name="楕円 391"/>
        <xdr:cNvSpPr/>
      </xdr:nvSpPr>
      <xdr:spPr>
        <a:xfrm>
          <a:off x="15240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21466</xdr:rowOff>
    </xdr:from>
    <xdr:ext cx="762000" cy="259045"/>
    <xdr:sp macro="" textlink="">
      <xdr:nvSpPr>
        <xdr:cNvPr id="393" name="テキスト ボックス 392"/>
        <xdr:cNvSpPr txBox="1"/>
      </xdr:nvSpPr>
      <xdr:spPr>
        <a:xfrm>
          <a:off x="14909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161572</xdr:rowOff>
    </xdr:from>
    <xdr:to>
      <xdr:col>68</xdr:col>
      <xdr:colOff>203200</xdr:colOff>
      <xdr:row>38</xdr:row>
      <xdr:rowOff>91722</xdr:rowOff>
    </xdr:to>
    <xdr:sp macro="" textlink="">
      <xdr:nvSpPr>
        <xdr:cNvPr id="394" name="楕円 393"/>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101899</xdr:rowOff>
    </xdr:from>
    <xdr:ext cx="762000" cy="259045"/>
    <xdr:sp macro="" textlink="">
      <xdr:nvSpPr>
        <xdr:cNvPr id="395" name="テキスト ボックス 394"/>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396" name="楕円 395"/>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397" name="テキスト ボックス 396"/>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事業の計画的な執行による建設地方債残高の減少、職員数の減等に伴う退職手当負担見込額の減少などにより、比率は改善傾向である。</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5" name="直線コネクタ 424"/>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6"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7" name="直線コネクタ 426"/>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28" name="将来負担の状況最大値テキスト"/>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29" name="直線コネクタ 428"/>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133773</xdr:rowOff>
    </xdr:from>
    <xdr:to>
      <xdr:col>81</xdr:col>
      <xdr:colOff>44450</xdr:colOff>
      <xdr:row>13</xdr:row>
      <xdr:rowOff>141817</xdr:rowOff>
    </xdr:to>
    <xdr:cxnSp macro="">
      <xdr:nvCxnSpPr>
        <xdr:cNvPr id="430" name="直線コネクタ 429"/>
        <xdr:cNvCxnSpPr/>
      </xdr:nvCxnSpPr>
      <xdr:spPr>
        <a:xfrm flipV="1">
          <a:off x="16179800" y="23626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1" name="将来負担の状況平均値テキスト"/>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2" name="フローチャート: 判断 431"/>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139404</xdr:rowOff>
    </xdr:from>
    <xdr:to>
      <xdr:col>77</xdr:col>
      <xdr:colOff>44450</xdr:colOff>
      <xdr:row>13</xdr:row>
      <xdr:rowOff>141817</xdr:rowOff>
    </xdr:to>
    <xdr:cxnSp macro="">
      <xdr:nvCxnSpPr>
        <xdr:cNvPr id="433" name="直線コネクタ 432"/>
        <xdr:cNvCxnSpPr/>
      </xdr:nvCxnSpPr>
      <xdr:spPr>
        <a:xfrm>
          <a:off x="15290800" y="23682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4" name="フローチャート: 判断 433"/>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5" name="テキスト ボックス 434"/>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136186</xdr:rowOff>
    </xdr:from>
    <xdr:to>
      <xdr:col>72</xdr:col>
      <xdr:colOff>203200</xdr:colOff>
      <xdr:row>13</xdr:row>
      <xdr:rowOff>139404</xdr:rowOff>
    </xdr:to>
    <xdr:cxnSp macro="">
      <xdr:nvCxnSpPr>
        <xdr:cNvPr id="436" name="直線コネクタ 435"/>
        <xdr:cNvCxnSpPr/>
      </xdr:nvCxnSpPr>
      <xdr:spPr>
        <a:xfrm>
          <a:off x="14401800" y="23650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7" name="フローチャート: 判断 436"/>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38" name="テキスト ボックス 437"/>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136186</xdr:rowOff>
    </xdr:from>
    <xdr:to>
      <xdr:col>68</xdr:col>
      <xdr:colOff>152400</xdr:colOff>
      <xdr:row>13</xdr:row>
      <xdr:rowOff>147447</xdr:rowOff>
    </xdr:to>
    <xdr:cxnSp macro="">
      <xdr:nvCxnSpPr>
        <xdr:cNvPr id="439" name="直線コネクタ 438"/>
        <xdr:cNvCxnSpPr/>
      </xdr:nvCxnSpPr>
      <xdr:spPr>
        <a:xfrm flipV="1">
          <a:off x="13512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0" name="フローチャート: 判断 439"/>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41" name="テキスト ボックス 440"/>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2" name="フローチャート: 判断 441"/>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43" name="テキスト ボックス 442"/>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82973</xdr:rowOff>
    </xdr:from>
    <xdr:to>
      <xdr:col>81</xdr:col>
      <xdr:colOff>95250</xdr:colOff>
      <xdr:row>14</xdr:row>
      <xdr:rowOff>13123</xdr:rowOff>
    </xdr:to>
    <xdr:sp macro="" textlink="">
      <xdr:nvSpPr>
        <xdr:cNvPr id="449" name="楕円 448"/>
        <xdr:cNvSpPr/>
      </xdr:nvSpPr>
      <xdr:spPr>
        <a:xfrm>
          <a:off x="16967200" y="23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4250</xdr:rowOff>
    </xdr:from>
    <xdr:ext cx="762000" cy="259045"/>
    <xdr:sp macro="" textlink="">
      <xdr:nvSpPr>
        <xdr:cNvPr id="450" name="将来負担の状況該当値テキスト"/>
        <xdr:cNvSpPr txBox="1"/>
      </xdr:nvSpPr>
      <xdr:spPr>
        <a:xfrm>
          <a:off x="17106900" y="223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51" name="楕円 450"/>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88604</xdr:rowOff>
    </xdr:from>
    <xdr:to>
      <xdr:col>73</xdr:col>
      <xdr:colOff>44450</xdr:colOff>
      <xdr:row>14</xdr:row>
      <xdr:rowOff>18754</xdr:rowOff>
    </xdr:to>
    <xdr:sp macro="" textlink="">
      <xdr:nvSpPr>
        <xdr:cNvPr id="453" name="楕円 452"/>
        <xdr:cNvSpPr/>
      </xdr:nvSpPr>
      <xdr:spPr>
        <a:xfrm>
          <a:off x="152400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28931</xdr:rowOff>
    </xdr:from>
    <xdr:ext cx="762000" cy="259045"/>
    <xdr:sp macro="" textlink="">
      <xdr:nvSpPr>
        <xdr:cNvPr id="454" name="テキスト ボックス 453"/>
        <xdr:cNvSpPr txBox="1"/>
      </xdr:nvSpPr>
      <xdr:spPr>
        <a:xfrm>
          <a:off x="14909800" y="208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85386</xdr:rowOff>
    </xdr:from>
    <xdr:to>
      <xdr:col>68</xdr:col>
      <xdr:colOff>203200</xdr:colOff>
      <xdr:row>14</xdr:row>
      <xdr:rowOff>15536</xdr:rowOff>
    </xdr:to>
    <xdr:sp macro="" textlink="">
      <xdr:nvSpPr>
        <xdr:cNvPr id="455" name="楕円 454"/>
        <xdr:cNvSpPr/>
      </xdr:nvSpPr>
      <xdr:spPr>
        <a:xfrm>
          <a:off x="14351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25713</xdr:rowOff>
    </xdr:from>
    <xdr:ext cx="762000" cy="259045"/>
    <xdr:sp macro="" textlink="">
      <xdr:nvSpPr>
        <xdr:cNvPr id="456" name="テキスト ボックス 455"/>
        <xdr:cNvSpPr txBox="1"/>
      </xdr:nvSpPr>
      <xdr:spPr>
        <a:xfrm>
          <a:off x="14020800" y="20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96647</xdr:rowOff>
    </xdr:from>
    <xdr:to>
      <xdr:col>64</xdr:col>
      <xdr:colOff>152400</xdr:colOff>
      <xdr:row>14</xdr:row>
      <xdr:rowOff>26797</xdr:rowOff>
    </xdr:to>
    <xdr:sp macro="" textlink="">
      <xdr:nvSpPr>
        <xdr:cNvPr id="457" name="楕円 456"/>
        <xdr:cNvSpPr/>
      </xdr:nvSpPr>
      <xdr:spPr>
        <a:xfrm>
          <a:off x="13462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36974</xdr:rowOff>
    </xdr:from>
    <xdr:ext cx="762000" cy="259045"/>
    <xdr:sp macro="" textlink="">
      <xdr:nvSpPr>
        <xdr:cNvPr id="458" name="テキスト ボックス 457"/>
        <xdr:cNvSpPr txBox="1"/>
      </xdr:nvSpPr>
      <xdr:spPr>
        <a:xfrm>
          <a:off x="13131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令和元年度は、人事委員会勧告に基づく職員給与の増額改定がある一方で、平成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年度がピークであった退職者数の減少による退職手当の減等もあり、構成比率は低下に転じた。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41</xdr:row>
      <xdr:rowOff>37193</xdr:rowOff>
    </xdr:to>
    <xdr:cxnSp macro="">
      <xdr:nvCxnSpPr>
        <xdr:cNvPr id="67" name="直線コネクタ 66"/>
        <xdr:cNvCxnSpPr/>
      </xdr:nvCxnSpPr>
      <xdr:spPr>
        <a:xfrm flipV="1">
          <a:off x="3987800" y="68053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37193</xdr:rowOff>
    </xdr:to>
    <xdr:cxnSp macro="">
      <xdr:nvCxnSpPr>
        <xdr:cNvPr id="70" name="直線コネクタ 69"/>
        <xdr:cNvCxnSpPr/>
      </xdr:nvCxnSpPr>
      <xdr:spPr>
        <a:xfrm>
          <a:off x="3098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78015</xdr:rowOff>
    </xdr:to>
    <xdr:cxnSp macro="">
      <xdr:nvCxnSpPr>
        <xdr:cNvPr id="73" name="直線コネクタ 72"/>
        <xdr:cNvCxnSpPr/>
      </xdr:nvCxnSpPr>
      <xdr:spPr>
        <a:xfrm>
          <a:off x="2209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118835</xdr:rowOff>
    </xdr:to>
    <xdr:cxnSp macro="">
      <xdr:nvCxnSpPr>
        <xdr:cNvPr id="76" name="直線コネクタ 75"/>
        <xdr:cNvCxnSpPr/>
      </xdr:nvCxnSpPr>
      <xdr:spPr>
        <a:xfrm>
          <a:off x="1320800" y="680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8" name="テキスト ボックス 77"/>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80" name="テキスト ボックス 79"/>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6" name="楕円 85"/>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7"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8" name="楕円 87"/>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89" name="テキスト ボックス 88"/>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0" name="楕円 89"/>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1" name="テキスト ボックス 90"/>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2" name="楕円 91"/>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3" name="テキスト ボックス 92"/>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4" name="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5" name="テキスト ボックス 94"/>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6" name="直線コネクタ 125"/>
        <xdr:cNvCxnSpPr/>
      </xdr:nvCxnSpPr>
      <xdr:spPr>
        <a:xfrm flipV="1">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7"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29" name="直線コネクタ 128"/>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107950</xdr:rowOff>
    </xdr:to>
    <xdr:cxnSp macro="">
      <xdr:nvCxnSpPr>
        <xdr:cNvPr id="132" name="直線コネクタ 131"/>
        <xdr:cNvCxnSpPr/>
      </xdr:nvCxnSpPr>
      <xdr:spPr>
        <a:xfrm>
          <a:off x="13893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5" name="直線コネクタ 134"/>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9" name="テキスト ボックス 13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5" name="楕円 144"/>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6"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7" name="楕円 146"/>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8" name="テキスト ボックス 147"/>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9" name="楕円 148"/>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0" name="テキスト ボックス 14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1" name="楕円 150"/>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2" name="テキスト ボックス 151"/>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3" name="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4" name="テキスト ボックス 153"/>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障害者介護給付費等負担金や児童福祉施設入所措置費、障がい児入所給付費等負担金に加え、幼児教育・保育の無償化に伴う保育施設等運営費負担金の増などにより、構成比率は上昇傾向である。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69850</xdr:rowOff>
    </xdr:to>
    <xdr:cxnSp macro="">
      <xdr:nvCxnSpPr>
        <xdr:cNvPr id="182" name="直線コネクタ 181"/>
        <xdr:cNvCxnSpPr/>
      </xdr:nvCxnSpPr>
      <xdr:spPr>
        <a:xfrm>
          <a:off x="3987800" y="1041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3"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127000</xdr:rowOff>
    </xdr:to>
    <xdr:cxnSp macro="">
      <xdr:nvCxnSpPr>
        <xdr:cNvPr id="185" name="直線コネクタ 184"/>
        <xdr:cNvCxnSpPr/>
      </xdr:nvCxnSpPr>
      <xdr:spPr>
        <a:xfrm>
          <a:off x="3098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7" name="テキスト ボックス 186"/>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60</xdr:row>
      <xdr:rowOff>58420</xdr:rowOff>
    </xdr:to>
    <xdr:cxnSp macro="">
      <xdr:nvCxnSpPr>
        <xdr:cNvPr id="188" name="直線コネクタ 187"/>
        <xdr:cNvCxnSpPr/>
      </xdr:nvCxnSpPr>
      <xdr:spPr>
        <a:xfrm>
          <a:off x="2209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0" name="テキスト ボックス 189"/>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138430</xdr:rowOff>
    </xdr:to>
    <xdr:cxnSp macro="">
      <xdr:nvCxnSpPr>
        <xdr:cNvPr id="191" name="直線コネクタ 190"/>
        <xdr:cNvCxnSpPr/>
      </xdr:nvCxnSpPr>
      <xdr:spPr>
        <a:xfrm>
          <a:off x="1320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5" name="テキスト ボックス 194"/>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1" name="楕円 200"/>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2"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3" name="楕円 202"/>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4" name="テキスト ボックス 203"/>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5" name="楕円 204"/>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06" name="テキスト ボックス 205"/>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7" name="楕円 206"/>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08" name="テキスト ボックス 207"/>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9" name="楕円 208"/>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0" name="テキスト ボックス 209"/>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127000</xdr:rowOff>
    </xdr:from>
    <xdr:to>
      <xdr:col>82</xdr:col>
      <xdr:colOff>107950</xdr:colOff>
      <xdr:row>52</xdr:row>
      <xdr:rowOff>165100</xdr:rowOff>
    </xdr:to>
    <xdr:cxnSp macro="">
      <xdr:nvCxnSpPr>
        <xdr:cNvPr id="241" name="直線コネクタ 240"/>
        <xdr:cNvCxnSpPr/>
      </xdr:nvCxnSpPr>
      <xdr:spPr>
        <a:xfrm flipV="1">
          <a:off x="15671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2"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31750</xdr:rowOff>
    </xdr:to>
    <xdr:cxnSp macro="">
      <xdr:nvCxnSpPr>
        <xdr:cNvPr id="244" name="直線コネクタ 243"/>
        <xdr:cNvCxnSpPr/>
      </xdr:nvCxnSpPr>
      <xdr:spPr>
        <a:xfrm flipV="1">
          <a:off x="14782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31750</xdr:rowOff>
    </xdr:to>
    <xdr:cxnSp macro="">
      <xdr:nvCxnSpPr>
        <xdr:cNvPr id="247" name="直線コネクタ 246"/>
        <xdr:cNvCxnSpPr/>
      </xdr:nvCxnSpPr>
      <xdr:spPr>
        <a:xfrm>
          <a:off x="13893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31750</xdr:rowOff>
    </xdr:to>
    <xdr:cxnSp macro="">
      <xdr:nvCxnSpPr>
        <xdr:cNvPr id="250" name="直線コネクタ 249"/>
        <xdr:cNvCxnSpPr/>
      </xdr:nvCxnSpPr>
      <xdr:spPr>
        <a:xfrm>
          <a:off x="13004800" y="900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52" name="テキスト ボックス 251"/>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4" name="テキスト ボックス 253"/>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60" name="楕円 259"/>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61" name="その他該当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2" name="楕円 261"/>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3" name="テキスト ボックス 262"/>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4" name="楕円 26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65" name="テキスト ボックス 26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6" name="楕円 265"/>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7" name="テキスト ボックス 266"/>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8" name="楕円 267"/>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9" name="テキスト ボックス 268"/>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143328</xdr:rowOff>
    </xdr:to>
    <xdr:cxnSp macro="">
      <xdr:nvCxnSpPr>
        <xdr:cNvPr id="302" name="直線コネクタ 301"/>
        <xdr:cNvCxnSpPr/>
      </xdr:nvCxnSpPr>
      <xdr:spPr>
        <a:xfrm>
          <a:off x="15671800" y="559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78014</xdr:rowOff>
    </xdr:from>
    <xdr:to>
      <xdr:col>78</xdr:col>
      <xdr:colOff>69850</xdr:colOff>
      <xdr:row>32</xdr:row>
      <xdr:rowOff>110672</xdr:rowOff>
    </xdr:to>
    <xdr:cxnSp macro="">
      <xdr:nvCxnSpPr>
        <xdr:cNvPr id="305" name="直線コネクタ 304"/>
        <xdr:cNvCxnSpPr/>
      </xdr:nvCxnSpPr>
      <xdr:spPr>
        <a:xfrm>
          <a:off x="14782800" y="5564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29028</xdr:rowOff>
    </xdr:from>
    <xdr:to>
      <xdr:col>73</xdr:col>
      <xdr:colOff>180975</xdr:colOff>
      <xdr:row>32</xdr:row>
      <xdr:rowOff>78014</xdr:rowOff>
    </xdr:to>
    <xdr:cxnSp macro="">
      <xdr:nvCxnSpPr>
        <xdr:cNvPr id="308" name="直線コネクタ 307"/>
        <xdr:cNvCxnSpPr/>
      </xdr:nvCxnSpPr>
      <xdr:spPr>
        <a:xfrm>
          <a:off x="13893800" y="5515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29028</xdr:rowOff>
    </xdr:from>
    <xdr:to>
      <xdr:col>69</xdr:col>
      <xdr:colOff>92075</xdr:colOff>
      <xdr:row>32</xdr:row>
      <xdr:rowOff>29028</xdr:rowOff>
    </xdr:to>
    <xdr:cxnSp macro="">
      <xdr:nvCxnSpPr>
        <xdr:cNvPr id="311" name="直線コネクタ 310"/>
        <xdr:cNvCxnSpPr/>
      </xdr:nvCxnSpPr>
      <xdr:spPr>
        <a:xfrm>
          <a:off x="13004800" y="551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154412</xdr:rowOff>
    </xdr:from>
    <xdr:ext cx="762000" cy="259045"/>
    <xdr:sp macro="" textlink="">
      <xdr:nvSpPr>
        <xdr:cNvPr id="313" name="テキスト ボックス 312"/>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23784</xdr:rowOff>
    </xdr:from>
    <xdr:ext cx="762000" cy="259045"/>
    <xdr:sp macro="" textlink="">
      <xdr:nvSpPr>
        <xdr:cNvPr id="315" name="テキスト ボックス 314"/>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21" name="楕円 320"/>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22"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23" name="楕円 322"/>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24" name="テキスト ボックス 323"/>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27214</xdr:rowOff>
    </xdr:from>
    <xdr:to>
      <xdr:col>74</xdr:col>
      <xdr:colOff>31750</xdr:colOff>
      <xdr:row>32</xdr:row>
      <xdr:rowOff>128814</xdr:rowOff>
    </xdr:to>
    <xdr:sp macro="" textlink="">
      <xdr:nvSpPr>
        <xdr:cNvPr id="325" name="楕円 324"/>
        <xdr:cNvSpPr/>
      </xdr:nvSpPr>
      <xdr:spPr>
        <a:xfrm>
          <a:off x="14732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138991</xdr:rowOff>
    </xdr:from>
    <xdr:ext cx="762000" cy="259045"/>
    <xdr:sp macro="" textlink="">
      <xdr:nvSpPr>
        <xdr:cNvPr id="326" name="テキスト ボックス 325"/>
        <xdr:cNvSpPr txBox="1"/>
      </xdr:nvSpPr>
      <xdr:spPr>
        <a:xfrm>
          <a:off x="14401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31</xdr:row>
      <xdr:rowOff>149678</xdr:rowOff>
    </xdr:from>
    <xdr:to>
      <xdr:col>69</xdr:col>
      <xdr:colOff>142875</xdr:colOff>
      <xdr:row>32</xdr:row>
      <xdr:rowOff>79828</xdr:rowOff>
    </xdr:to>
    <xdr:sp macro="" textlink="">
      <xdr:nvSpPr>
        <xdr:cNvPr id="327" name="楕円 326"/>
        <xdr:cNvSpPr/>
      </xdr:nvSpPr>
      <xdr:spPr>
        <a:xfrm>
          <a:off x="13843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90005</xdr:rowOff>
    </xdr:from>
    <xdr:ext cx="762000" cy="259045"/>
    <xdr:sp macro="" textlink="">
      <xdr:nvSpPr>
        <xdr:cNvPr id="328" name="テキスト ボックス 327"/>
        <xdr:cNvSpPr txBox="1"/>
      </xdr:nvSpPr>
      <xdr:spPr>
        <a:xfrm>
          <a:off x="13512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149678</xdr:rowOff>
    </xdr:from>
    <xdr:to>
      <xdr:col>65</xdr:col>
      <xdr:colOff>53975</xdr:colOff>
      <xdr:row>32</xdr:row>
      <xdr:rowOff>79828</xdr:rowOff>
    </xdr:to>
    <xdr:sp macro="" textlink="">
      <xdr:nvSpPr>
        <xdr:cNvPr id="329" name="楕円 328"/>
        <xdr:cNvSpPr/>
      </xdr:nvSpPr>
      <xdr:spPr>
        <a:xfrm>
          <a:off x="12954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90005</xdr:rowOff>
    </xdr:from>
    <xdr:ext cx="762000" cy="259045"/>
    <xdr:sp macro="" textlink="">
      <xdr:nvSpPr>
        <xdr:cNvPr id="330" name="テキスト ボックス 329"/>
        <xdr:cNvSpPr txBox="1"/>
      </xdr:nvSpPr>
      <xdr:spPr>
        <a:xfrm>
          <a:off x="12623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31750</xdr:rowOff>
    </xdr:from>
    <xdr:to>
      <xdr:col>24</xdr:col>
      <xdr:colOff>25400</xdr:colOff>
      <xdr:row>74</xdr:row>
      <xdr:rowOff>107950</xdr:rowOff>
    </xdr:to>
    <xdr:cxnSp macro="">
      <xdr:nvCxnSpPr>
        <xdr:cNvPr id="361" name="直線コネクタ 360"/>
        <xdr:cNvCxnSpPr/>
      </xdr:nvCxnSpPr>
      <xdr:spPr>
        <a:xfrm flipV="1">
          <a:off x="3987800" y="12719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2"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75</xdr:row>
      <xdr:rowOff>31750</xdr:rowOff>
    </xdr:to>
    <xdr:cxnSp macro="">
      <xdr:nvCxnSpPr>
        <xdr:cNvPr id="364" name="直線コネクタ 363"/>
        <xdr:cNvCxnSpPr/>
      </xdr:nvCxnSpPr>
      <xdr:spPr>
        <a:xfrm flipV="1">
          <a:off x="3098800" y="12795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69850</xdr:rowOff>
    </xdr:to>
    <xdr:cxnSp macro="">
      <xdr:nvCxnSpPr>
        <xdr:cNvPr id="367" name="直線コネクタ 366"/>
        <xdr:cNvCxnSpPr/>
      </xdr:nvCxnSpPr>
      <xdr:spPr>
        <a:xfrm flipV="1">
          <a:off x="2209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9" name="テキスト ボックス 368"/>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165100</xdr:rowOff>
    </xdr:to>
    <xdr:cxnSp macro="">
      <xdr:nvCxnSpPr>
        <xdr:cNvPr id="370" name="直線コネクタ 369"/>
        <xdr:cNvCxnSpPr/>
      </xdr:nvCxnSpPr>
      <xdr:spPr>
        <a:xfrm flipV="1">
          <a:off x="1320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72" name="テキスト ボックス 371"/>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74" name="テキスト ボックス 37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152400</xdr:rowOff>
    </xdr:from>
    <xdr:to>
      <xdr:col>24</xdr:col>
      <xdr:colOff>76200</xdr:colOff>
      <xdr:row>74</xdr:row>
      <xdr:rowOff>82550</xdr:rowOff>
    </xdr:to>
    <xdr:sp macro="" textlink="">
      <xdr:nvSpPr>
        <xdr:cNvPr id="380" name="楕円 379"/>
        <xdr:cNvSpPr/>
      </xdr:nvSpPr>
      <xdr:spPr>
        <a:xfrm>
          <a:off x="4775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168927</xdr:rowOff>
    </xdr:from>
    <xdr:ext cx="762000" cy="259045"/>
    <xdr:sp macro="" textlink="">
      <xdr:nvSpPr>
        <xdr:cNvPr id="381" name="公債費該当値テキスト"/>
        <xdr:cNvSpPr txBox="1"/>
      </xdr:nvSpPr>
      <xdr:spPr>
        <a:xfrm>
          <a:off x="49149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82" name="楕円 381"/>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83" name="テキスト ボックス 382"/>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4" name="楕円 38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5" name="テキスト ボックス 384"/>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6" name="楕円 385"/>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7" name="テキスト ボックス 386"/>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8" name="楕円 387"/>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9" name="テキスト ボックス 388"/>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高齢化の進行等による社会保障関係経費の増や公債費の占める割合の低下等により、上昇傾向となっている。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12700</xdr:rowOff>
    </xdr:to>
    <xdr:cxnSp macro="">
      <xdr:nvCxnSpPr>
        <xdr:cNvPr id="417" name="直線コネクタ 416"/>
        <xdr:cNvCxnSpPr/>
      </xdr:nvCxnSpPr>
      <xdr:spPr>
        <a:xfrm flipV="1">
          <a:off x="16510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0"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1" name="直線コネクタ 420"/>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75</xdr:row>
      <xdr:rowOff>151493</xdr:rowOff>
    </xdr:to>
    <xdr:cxnSp macro="">
      <xdr:nvCxnSpPr>
        <xdr:cNvPr id="422" name="直線コネクタ 421"/>
        <xdr:cNvCxnSpPr/>
      </xdr:nvCxnSpPr>
      <xdr:spPr>
        <a:xfrm flipV="1">
          <a:off x="15671800" y="12961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72770</xdr:rowOff>
    </xdr:from>
    <xdr:ext cx="762000" cy="259045"/>
    <xdr:sp macro="" textlink="">
      <xdr:nvSpPr>
        <xdr:cNvPr id="423" name="公債費以外平均値テキスト"/>
        <xdr:cNvSpPr txBox="1"/>
      </xdr:nvSpPr>
      <xdr:spPr>
        <a:xfrm>
          <a:off x="16598900" y="13274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24" name="フローチャート: 判断 423"/>
        <xdr:cNvSpPr/>
      </xdr:nvSpPr>
      <xdr:spPr>
        <a:xfrm>
          <a:off x="164592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151493</xdr:rowOff>
    </xdr:to>
    <xdr:cxnSp macro="">
      <xdr:nvCxnSpPr>
        <xdr:cNvPr id="425" name="直線コネクタ 424"/>
        <xdr:cNvCxnSpPr/>
      </xdr:nvCxnSpPr>
      <xdr:spPr>
        <a:xfrm>
          <a:off x="14782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26" name="フローチャート: 判断 425"/>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27" name="テキスト ボックス 426"/>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118835</xdr:rowOff>
    </xdr:from>
    <xdr:to>
      <xdr:col>73</xdr:col>
      <xdr:colOff>180975</xdr:colOff>
      <xdr:row>74</xdr:row>
      <xdr:rowOff>159657</xdr:rowOff>
    </xdr:to>
    <xdr:cxnSp macro="">
      <xdr:nvCxnSpPr>
        <xdr:cNvPr id="428" name="直線コネクタ 427"/>
        <xdr:cNvCxnSpPr/>
      </xdr:nvCxnSpPr>
      <xdr:spPr>
        <a:xfrm>
          <a:off x="13893800" y="126346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59871</xdr:rowOff>
    </xdr:from>
    <xdr:to>
      <xdr:col>74</xdr:col>
      <xdr:colOff>31750</xdr:colOff>
      <xdr:row>76</xdr:row>
      <xdr:rowOff>161471</xdr:rowOff>
    </xdr:to>
    <xdr:sp macro="" textlink="">
      <xdr:nvSpPr>
        <xdr:cNvPr id="429" name="フローチャート: 判断 428"/>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146248</xdr:rowOff>
    </xdr:from>
    <xdr:ext cx="762000" cy="259045"/>
    <xdr:sp macro="" textlink="">
      <xdr:nvSpPr>
        <xdr:cNvPr id="430" name="テキスト ボックス 429"/>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159657</xdr:rowOff>
    </xdr:from>
    <xdr:to>
      <xdr:col>69</xdr:col>
      <xdr:colOff>92075</xdr:colOff>
      <xdr:row>73</xdr:row>
      <xdr:rowOff>118835</xdr:rowOff>
    </xdr:to>
    <xdr:cxnSp macro="">
      <xdr:nvCxnSpPr>
        <xdr:cNvPr id="431" name="直線コネクタ 430"/>
        <xdr:cNvCxnSpPr/>
      </xdr:nvCxnSpPr>
      <xdr:spPr>
        <a:xfrm>
          <a:off x="13004800" y="12504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2" name="フローチャート: 判断 431"/>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3" name="テキスト ボックス 432"/>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34" name="フローチャート: 判断 433"/>
        <xdr:cNvSpPr/>
      </xdr:nvSpPr>
      <xdr:spPr>
        <a:xfrm>
          <a:off x="12954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7455</xdr:rowOff>
    </xdr:from>
    <xdr:ext cx="762000" cy="259045"/>
    <xdr:sp macro="" textlink="">
      <xdr:nvSpPr>
        <xdr:cNvPr id="435" name="テキスト ボックス 434"/>
        <xdr:cNvSpPr txBox="1"/>
      </xdr:nvSpPr>
      <xdr:spPr>
        <a:xfrm>
          <a:off x="12623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51707</xdr:rowOff>
    </xdr:from>
    <xdr:to>
      <xdr:col>82</xdr:col>
      <xdr:colOff>158750</xdr:colOff>
      <xdr:row>75</xdr:row>
      <xdr:rowOff>153307</xdr:rowOff>
    </xdr:to>
    <xdr:sp macro="" textlink="">
      <xdr:nvSpPr>
        <xdr:cNvPr id="441" name="楕円 440"/>
        <xdr:cNvSpPr/>
      </xdr:nvSpPr>
      <xdr:spPr>
        <a:xfrm>
          <a:off x="16459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68234</xdr:rowOff>
    </xdr:from>
    <xdr:ext cx="762000" cy="259045"/>
    <xdr:sp macro="" textlink="">
      <xdr:nvSpPr>
        <xdr:cNvPr id="442" name="公債費以外該当値テキスト"/>
        <xdr:cNvSpPr txBox="1"/>
      </xdr:nvSpPr>
      <xdr:spPr>
        <a:xfrm>
          <a:off x="16598900" y="127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43" name="楕円 442"/>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4" name="テキスト ボックス 443"/>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45" name="楕円 444"/>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46" name="テキスト ボックス 445"/>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68035</xdr:rowOff>
    </xdr:from>
    <xdr:to>
      <xdr:col>69</xdr:col>
      <xdr:colOff>142875</xdr:colOff>
      <xdr:row>73</xdr:row>
      <xdr:rowOff>169635</xdr:rowOff>
    </xdr:to>
    <xdr:sp macro="" textlink="">
      <xdr:nvSpPr>
        <xdr:cNvPr id="447" name="楕円 446"/>
        <xdr:cNvSpPr/>
      </xdr:nvSpPr>
      <xdr:spPr>
        <a:xfrm>
          <a:off x="13843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8362</xdr:rowOff>
    </xdr:from>
    <xdr:ext cx="762000" cy="259045"/>
    <xdr:sp macro="" textlink="">
      <xdr:nvSpPr>
        <xdr:cNvPr id="448" name="テキスト ボックス 447"/>
        <xdr:cNvSpPr txBox="1"/>
      </xdr:nvSpPr>
      <xdr:spPr>
        <a:xfrm>
          <a:off x="13512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108857</xdr:rowOff>
    </xdr:from>
    <xdr:to>
      <xdr:col>65</xdr:col>
      <xdr:colOff>53975</xdr:colOff>
      <xdr:row>73</xdr:row>
      <xdr:rowOff>39007</xdr:rowOff>
    </xdr:to>
    <xdr:sp macro="" textlink="">
      <xdr:nvSpPr>
        <xdr:cNvPr id="449" name="楕円 448"/>
        <xdr:cNvSpPr/>
      </xdr:nvSpPr>
      <xdr:spPr>
        <a:xfrm>
          <a:off x="12954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49184</xdr:rowOff>
    </xdr:from>
    <xdr:ext cx="762000" cy="259045"/>
    <xdr:sp macro="" textlink="">
      <xdr:nvSpPr>
        <xdr:cNvPr id="450" name="テキスト ボックス 449"/>
        <xdr:cNvSpPr txBox="1"/>
      </xdr:nvSpPr>
      <xdr:spPr>
        <a:xfrm>
          <a:off x="12623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76719</xdr:rowOff>
    </xdr:from>
    <xdr:to>
      <xdr:col>29</xdr:col>
      <xdr:colOff>127000</xdr:colOff>
      <xdr:row>16</xdr:row>
      <xdr:rowOff>93831</xdr:rowOff>
    </xdr:to>
    <xdr:cxnSp macro="">
      <xdr:nvCxnSpPr>
        <xdr:cNvPr id="52" name="直線コネクタ 51"/>
        <xdr:cNvCxnSpPr/>
      </xdr:nvCxnSpPr>
      <xdr:spPr bwMode="auto">
        <a:xfrm>
          <a:off x="5003800" y="2867544"/>
          <a:ext cx="6477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76719</xdr:rowOff>
    </xdr:from>
    <xdr:to>
      <xdr:col>26</xdr:col>
      <xdr:colOff>50800</xdr:colOff>
      <xdr:row>16</xdr:row>
      <xdr:rowOff>83479</xdr:rowOff>
    </xdr:to>
    <xdr:cxnSp macro="">
      <xdr:nvCxnSpPr>
        <xdr:cNvPr id="55" name="直線コネクタ 54"/>
        <xdr:cNvCxnSpPr/>
      </xdr:nvCxnSpPr>
      <xdr:spPr bwMode="auto">
        <a:xfrm flipV="1">
          <a:off x="4305300" y="2867544"/>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83479</xdr:rowOff>
    </xdr:from>
    <xdr:to>
      <xdr:col>22</xdr:col>
      <xdr:colOff>114300</xdr:colOff>
      <xdr:row>16</xdr:row>
      <xdr:rowOff>94648</xdr:rowOff>
    </xdr:to>
    <xdr:cxnSp macro="">
      <xdr:nvCxnSpPr>
        <xdr:cNvPr id="58" name="直線コネクタ 57"/>
        <xdr:cNvCxnSpPr/>
      </xdr:nvCxnSpPr>
      <xdr:spPr bwMode="auto">
        <a:xfrm flipV="1">
          <a:off x="3606800" y="2874304"/>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87267</xdr:rowOff>
    </xdr:from>
    <xdr:to>
      <xdr:col>18</xdr:col>
      <xdr:colOff>177800</xdr:colOff>
      <xdr:row>16</xdr:row>
      <xdr:rowOff>94648</xdr:rowOff>
    </xdr:to>
    <xdr:cxnSp macro="">
      <xdr:nvCxnSpPr>
        <xdr:cNvPr id="61" name="直線コネクタ 60"/>
        <xdr:cNvCxnSpPr/>
      </xdr:nvCxnSpPr>
      <xdr:spPr bwMode="auto">
        <a:xfrm>
          <a:off x="29083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43031</xdr:rowOff>
    </xdr:from>
    <xdr:to>
      <xdr:col>29</xdr:col>
      <xdr:colOff>177800</xdr:colOff>
      <xdr:row>16</xdr:row>
      <xdr:rowOff>144631</xdr:rowOff>
    </xdr:to>
    <xdr:sp macro="" textlink="">
      <xdr:nvSpPr>
        <xdr:cNvPr id="71" name="楕円 70"/>
        <xdr:cNvSpPr/>
      </xdr:nvSpPr>
      <xdr:spPr bwMode="auto">
        <a:xfrm>
          <a:off x="5600700" y="283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59558</xdr:rowOff>
    </xdr:from>
    <xdr:ext cx="762000" cy="259045"/>
    <xdr:sp macro="" textlink="">
      <xdr:nvSpPr>
        <xdr:cNvPr id="72" name="人口1人当たり決算額の推移該当値テキスト130"/>
        <xdr:cNvSpPr txBox="1"/>
      </xdr:nvSpPr>
      <xdr:spPr>
        <a:xfrm>
          <a:off x="5740400" y="267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25919</xdr:rowOff>
    </xdr:from>
    <xdr:to>
      <xdr:col>26</xdr:col>
      <xdr:colOff>101600</xdr:colOff>
      <xdr:row>16</xdr:row>
      <xdr:rowOff>127519</xdr:rowOff>
    </xdr:to>
    <xdr:sp macro="" textlink="">
      <xdr:nvSpPr>
        <xdr:cNvPr id="73" name="楕円 72"/>
        <xdr:cNvSpPr/>
      </xdr:nvSpPr>
      <xdr:spPr bwMode="auto">
        <a:xfrm>
          <a:off x="49530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137696</xdr:rowOff>
    </xdr:from>
    <xdr:ext cx="736600" cy="259045"/>
    <xdr:sp macro="" textlink="">
      <xdr:nvSpPr>
        <xdr:cNvPr id="74" name="テキスト ボックス 73"/>
        <xdr:cNvSpPr txBox="1"/>
      </xdr:nvSpPr>
      <xdr:spPr>
        <a:xfrm>
          <a:off x="4622800" y="258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32679</xdr:rowOff>
    </xdr:from>
    <xdr:to>
      <xdr:col>22</xdr:col>
      <xdr:colOff>165100</xdr:colOff>
      <xdr:row>16</xdr:row>
      <xdr:rowOff>134279</xdr:rowOff>
    </xdr:to>
    <xdr:sp macro="" textlink="">
      <xdr:nvSpPr>
        <xdr:cNvPr id="75" name="楕円 74"/>
        <xdr:cNvSpPr/>
      </xdr:nvSpPr>
      <xdr:spPr bwMode="auto">
        <a:xfrm>
          <a:off x="42545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144456</xdr:rowOff>
    </xdr:from>
    <xdr:ext cx="762000" cy="259045"/>
    <xdr:sp macro="" textlink="">
      <xdr:nvSpPr>
        <xdr:cNvPr id="76" name="テキスト ボックス 75"/>
        <xdr:cNvSpPr txBox="1"/>
      </xdr:nvSpPr>
      <xdr:spPr>
        <a:xfrm>
          <a:off x="3924300" y="259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43848</xdr:rowOff>
    </xdr:from>
    <xdr:to>
      <xdr:col>19</xdr:col>
      <xdr:colOff>38100</xdr:colOff>
      <xdr:row>16</xdr:row>
      <xdr:rowOff>145448</xdr:rowOff>
    </xdr:to>
    <xdr:sp macro="" textlink="">
      <xdr:nvSpPr>
        <xdr:cNvPr id="77" name="楕円 76"/>
        <xdr:cNvSpPr/>
      </xdr:nvSpPr>
      <xdr:spPr bwMode="auto">
        <a:xfrm>
          <a:off x="35560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155625</xdr:rowOff>
    </xdr:from>
    <xdr:ext cx="762000" cy="259045"/>
    <xdr:sp macro="" textlink="">
      <xdr:nvSpPr>
        <xdr:cNvPr id="78" name="テキスト ボックス 77"/>
        <xdr:cNvSpPr txBox="1"/>
      </xdr:nvSpPr>
      <xdr:spPr>
        <a:xfrm>
          <a:off x="3225800" y="26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36467</xdr:rowOff>
    </xdr:from>
    <xdr:to>
      <xdr:col>15</xdr:col>
      <xdr:colOff>101600</xdr:colOff>
      <xdr:row>16</xdr:row>
      <xdr:rowOff>138067</xdr:rowOff>
    </xdr:to>
    <xdr:sp macro="" textlink="">
      <xdr:nvSpPr>
        <xdr:cNvPr id="79" name="楕円 78"/>
        <xdr:cNvSpPr/>
      </xdr:nvSpPr>
      <xdr:spPr bwMode="auto">
        <a:xfrm>
          <a:off x="28575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148244</xdr:rowOff>
    </xdr:from>
    <xdr:ext cx="762000" cy="259045"/>
    <xdr:sp macro="" textlink="">
      <xdr:nvSpPr>
        <xdr:cNvPr id="80" name="テキスト ボックス 79"/>
        <xdr:cNvSpPr txBox="1"/>
      </xdr:nvSpPr>
      <xdr:spPr>
        <a:xfrm>
          <a:off x="25273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4196</xdr:rowOff>
    </xdr:from>
    <xdr:to>
      <xdr:col>29</xdr:col>
      <xdr:colOff>127000</xdr:colOff>
      <xdr:row>36</xdr:row>
      <xdr:rowOff>4607</xdr:rowOff>
    </xdr:to>
    <xdr:cxnSp macro="">
      <xdr:nvCxnSpPr>
        <xdr:cNvPr id="113" name="直線コネクタ 112"/>
        <xdr:cNvCxnSpPr/>
      </xdr:nvCxnSpPr>
      <xdr:spPr bwMode="auto">
        <a:xfrm flipV="1">
          <a:off x="5003800" y="6957446"/>
          <a:ext cx="6477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275407</xdr:rowOff>
    </xdr:from>
    <xdr:to>
      <xdr:col>26</xdr:col>
      <xdr:colOff>50800</xdr:colOff>
      <xdr:row>36</xdr:row>
      <xdr:rowOff>4607</xdr:rowOff>
    </xdr:to>
    <xdr:cxnSp macro="">
      <xdr:nvCxnSpPr>
        <xdr:cNvPr id="116" name="直線コネクタ 115"/>
        <xdr:cNvCxnSpPr/>
      </xdr:nvCxnSpPr>
      <xdr:spPr bwMode="auto">
        <a:xfrm>
          <a:off x="4305300" y="6885757"/>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253873</xdr:rowOff>
    </xdr:from>
    <xdr:to>
      <xdr:col>22</xdr:col>
      <xdr:colOff>114300</xdr:colOff>
      <xdr:row>35</xdr:row>
      <xdr:rowOff>275407</xdr:rowOff>
    </xdr:to>
    <xdr:cxnSp macro="">
      <xdr:nvCxnSpPr>
        <xdr:cNvPr id="119" name="直線コネクタ 118"/>
        <xdr:cNvCxnSpPr/>
      </xdr:nvCxnSpPr>
      <xdr:spPr bwMode="auto">
        <a:xfrm>
          <a:off x="3606800" y="686422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166274</xdr:rowOff>
    </xdr:from>
    <xdr:to>
      <xdr:col>18</xdr:col>
      <xdr:colOff>177800</xdr:colOff>
      <xdr:row>35</xdr:row>
      <xdr:rowOff>253873</xdr:rowOff>
    </xdr:to>
    <xdr:cxnSp macro="">
      <xdr:nvCxnSpPr>
        <xdr:cNvPr id="122" name="直線コネクタ 121"/>
        <xdr:cNvCxnSpPr/>
      </xdr:nvCxnSpPr>
      <xdr:spPr bwMode="auto">
        <a:xfrm>
          <a:off x="2908300" y="67766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296296</xdr:rowOff>
    </xdr:from>
    <xdr:to>
      <xdr:col>29</xdr:col>
      <xdr:colOff>177800</xdr:colOff>
      <xdr:row>36</xdr:row>
      <xdr:rowOff>54996</xdr:rowOff>
    </xdr:to>
    <xdr:sp macro="" textlink="">
      <xdr:nvSpPr>
        <xdr:cNvPr id="132" name="楕円 131"/>
        <xdr:cNvSpPr/>
      </xdr:nvSpPr>
      <xdr:spPr bwMode="auto">
        <a:xfrm>
          <a:off x="5600700" y="690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268373</xdr:rowOff>
    </xdr:from>
    <xdr:ext cx="762000" cy="259045"/>
    <xdr:sp macro="" textlink="">
      <xdr:nvSpPr>
        <xdr:cNvPr id="133" name="人口1人当たり決算額の推移該当値テキスト445"/>
        <xdr:cNvSpPr txBox="1"/>
      </xdr:nvSpPr>
      <xdr:spPr>
        <a:xfrm>
          <a:off x="5740400" y="687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296707</xdr:rowOff>
    </xdr:from>
    <xdr:to>
      <xdr:col>26</xdr:col>
      <xdr:colOff>101600</xdr:colOff>
      <xdr:row>36</xdr:row>
      <xdr:rowOff>55407</xdr:rowOff>
    </xdr:to>
    <xdr:sp macro="" textlink="">
      <xdr:nvSpPr>
        <xdr:cNvPr id="134" name="楕円 133"/>
        <xdr:cNvSpPr/>
      </xdr:nvSpPr>
      <xdr:spPr bwMode="auto">
        <a:xfrm>
          <a:off x="49530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40184</xdr:rowOff>
    </xdr:from>
    <xdr:ext cx="736600" cy="259045"/>
    <xdr:sp macro="" textlink="">
      <xdr:nvSpPr>
        <xdr:cNvPr id="135" name="テキスト ボックス 134"/>
        <xdr:cNvSpPr txBox="1"/>
      </xdr:nvSpPr>
      <xdr:spPr>
        <a:xfrm>
          <a:off x="4622800" y="69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224607</xdr:rowOff>
    </xdr:from>
    <xdr:to>
      <xdr:col>22</xdr:col>
      <xdr:colOff>165100</xdr:colOff>
      <xdr:row>35</xdr:row>
      <xdr:rowOff>326207</xdr:rowOff>
    </xdr:to>
    <xdr:sp macro="" textlink="">
      <xdr:nvSpPr>
        <xdr:cNvPr id="136" name="楕円 135"/>
        <xdr:cNvSpPr/>
      </xdr:nvSpPr>
      <xdr:spPr bwMode="auto">
        <a:xfrm>
          <a:off x="42545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310984</xdr:rowOff>
    </xdr:from>
    <xdr:ext cx="762000" cy="259045"/>
    <xdr:sp macro="" textlink="">
      <xdr:nvSpPr>
        <xdr:cNvPr id="137" name="テキスト ボックス 136"/>
        <xdr:cNvSpPr txBox="1"/>
      </xdr:nvSpPr>
      <xdr:spPr>
        <a:xfrm>
          <a:off x="3924300" y="69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203073</xdr:rowOff>
    </xdr:from>
    <xdr:to>
      <xdr:col>19</xdr:col>
      <xdr:colOff>38100</xdr:colOff>
      <xdr:row>35</xdr:row>
      <xdr:rowOff>304673</xdr:rowOff>
    </xdr:to>
    <xdr:sp macro="" textlink="">
      <xdr:nvSpPr>
        <xdr:cNvPr id="138" name="楕円 137"/>
        <xdr:cNvSpPr/>
      </xdr:nvSpPr>
      <xdr:spPr bwMode="auto">
        <a:xfrm>
          <a:off x="35560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289450</xdr:rowOff>
    </xdr:from>
    <xdr:ext cx="762000" cy="259045"/>
    <xdr:sp macro="" textlink="">
      <xdr:nvSpPr>
        <xdr:cNvPr id="139" name="テキスト ボックス 138"/>
        <xdr:cNvSpPr txBox="1"/>
      </xdr:nvSpPr>
      <xdr:spPr>
        <a:xfrm>
          <a:off x="32258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115474</xdr:rowOff>
    </xdr:from>
    <xdr:to>
      <xdr:col>15</xdr:col>
      <xdr:colOff>101600</xdr:colOff>
      <xdr:row>35</xdr:row>
      <xdr:rowOff>217074</xdr:rowOff>
    </xdr:to>
    <xdr:sp macro="" textlink="">
      <xdr:nvSpPr>
        <xdr:cNvPr id="140" name="楕円 139"/>
        <xdr:cNvSpPr/>
      </xdr:nvSpPr>
      <xdr:spPr bwMode="auto">
        <a:xfrm>
          <a:off x="2857500" y="67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201851</xdr:rowOff>
    </xdr:from>
    <xdr:ext cx="762000" cy="259045"/>
    <xdr:sp macro="" textlink="">
      <xdr:nvSpPr>
        <xdr:cNvPr id="141" name="テキスト ボックス 140"/>
        <xdr:cNvSpPr txBox="1"/>
      </xdr:nvSpPr>
      <xdr:spPr>
        <a:xfrm>
          <a:off x="2527300" y="68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93392</xdr:rowOff>
    </xdr:from>
    <xdr:to>
      <xdr:col>24</xdr:col>
      <xdr:colOff>63500</xdr:colOff>
      <xdr:row>35</xdr:row>
      <xdr:rowOff>134867</xdr:rowOff>
    </xdr:to>
    <xdr:cxnSp macro="">
      <xdr:nvCxnSpPr>
        <xdr:cNvPr id="63" name="直線コネクタ 62"/>
        <xdr:cNvCxnSpPr/>
      </xdr:nvCxnSpPr>
      <xdr:spPr>
        <a:xfrm>
          <a:off x="3797300" y="6094142"/>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93392</xdr:rowOff>
    </xdr:from>
    <xdr:to>
      <xdr:col>19</xdr:col>
      <xdr:colOff>177800</xdr:colOff>
      <xdr:row>35</xdr:row>
      <xdr:rowOff>157106</xdr:rowOff>
    </xdr:to>
    <xdr:cxnSp macro="">
      <xdr:nvCxnSpPr>
        <xdr:cNvPr id="66" name="直線コネクタ 65"/>
        <xdr:cNvCxnSpPr/>
      </xdr:nvCxnSpPr>
      <xdr:spPr>
        <a:xfrm flipV="1">
          <a:off x="2908300" y="60941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115991</xdr:rowOff>
    </xdr:from>
    <xdr:to>
      <xdr:col>15</xdr:col>
      <xdr:colOff>50800</xdr:colOff>
      <xdr:row>35</xdr:row>
      <xdr:rowOff>157106</xdr:rowOff>
    </xdr:to>
    <xdr:cxnSp macro="">
      <xdr:nvCxnSpPr>
        <xdr:cNvPr id="69" name="直線コネクタ 68"/>
        <xdr:cNvCxnSpPr/>
      </xdr:nvCxnSpPr>
      <xdr:spPr>
        <a:xfrm>
          <a:off x="2019300" y="6116741"/>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115991</xdr:rowOff>
    </xdr:from>
    <xdr:to>
      <xdr:col>10</xdr:col>
      <xdr:colOff>114300</xdr:colOff>
      <xdr:row>35</xdr:row>
      <xdr:rowOff>138753</xdr:rowOff>
    </xdr:to>
    <xdr:cxnSp macro="">
      <xdr:nvCxnSpPr>
        <xdr:cNvPr id="72" name="直線コネクタ 71"/>
        <xdr:cNvCxnSpPr/>
      </xdr:nvCxnSpPr>
      <xdr:spPr>
        <a:xfrm flipV="1">
          <a:off x="1130300" y="6116741"/>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47177</xdr:rowOff>
    </xdr:from>
    <xdr:ext cx="599010" cy="259045"/>
    <xdr:sp macro="" textlink="">
      <xdr:nvSpPr>
        <xdr:cNvPr id="76" name="テキスト ボックス 75"/>
        <xdr:cNvSpPr txBox="1"/>
      </xdr:nvSpPr>
      <xdr:spPr>
        <a:xfrm>
          <a:off x="830795"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84067</xdr:rowOff>
    </xdr:from>
    <xdr:to>
      <xdr:col>24</xdr:col>
      <xdr:colOff>114300</xdr:colOff>
      <xdr:row>36</xdr:row>
      <xdr:rowOff>14217</xdr:rowOff>
    </xdr:to>
    <xdr:sp macro="" textlink="">
      <xdr:nvSpPr>
        <xdr:cNvPr id="82" name="楕円 81"/>
        <xdr:cNvSpPr/>
      </xdr:nvSpPr>
      <xdr:spPr>
        <a:xfrm>
          <a:off x="4584700" y="60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106944</xdr:rowOff>
    </xdr:from>
    <xdr:ext cx="599010" cy="259045"/>
    <xdr:sp macro="" textlink="">
      <xdr:nvSpPr>
        <xdr:cNvPr id="83" name="人件費該当値テキスト"/>
        <xdr:cNvSpPr txBox="1"/>
      </xdr:nvSpPr>
      <xdr:spPr>
        <a:xfrm>
          <a:off x="4686300" y="593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42592</xdr:rowOff>
    </xdr:from>
    <xdr:to>
      <xdr:col>20</xdr:col>
      <xdr:colOff>38100</xdr:colOff>
      <xdr:row>35</xdr:row>
      <xdr:rowOff>144192</xdr:rowOff>
    </xdr:to>
    <xdr:sp macro="" textlink="">
      <xdr:nvSpPr>
        <xdr:cNvPr id="84" name="楕円 83"/>
        <xdr:cNvSpPr/>
      </xdr:nvSpPr>
      <xdr:spPr>
        <a:xfrm>
          <a:off x="3746500" y="6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160719</xdr:rowOff>
    </xdr:from>
    <xdr:ext cx="599010" cy="259045"/>
    <xdr:sp macro="" textlink="">
      <xdr:nvSpPr>
        <xdr:cNvPr id="85" name="テキスト ボックス 84"/>
        <xdr:cNvSpPr txBox="1"/>
      </xdr:nvSpPr>
      <xdr:spPr>
        <a:xfrm>
          <a:off x="3485095" y="5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106306</xdr:rowOff>
    </xdr:from>
    <xdr:to>
      <xdr:col>15</xdr:col>
      <xdr:colOff>101600</xdr:colOff>
      <xdr:row>36</xdr:row>
      <xdr:rowOff>36456</xdr:rowOff>
    </xdr:to>
    <xdr:sp macro="" textlink="">
      <xdr:nvSpPr>
        <xdr:cNvPr id="86" name="楕円 85"/>
        <xdr:cNvSpPr/>
      </xdr:nvSpPr>
      <xdr:spPr>
        <a:xfrm>
          <a:off x="2857500" y="6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52983</xdr:rowOff>
    </xdr:from>
    <xdr:ext cx="599010" cy="259045"/>
    <xdr:sp macro="" textlink="">
      <xdr:nvSpPr>
        <xdr:cNvPr id="87" name="テキスト ボックス 86"/>
        <xdr:cNvSpPr txBox="1"/>
      </xdr:nvSpPr>
      <xdr:spPr>
        <a:xfrm>
          <a:off x="2608795" y="58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65191</xdr:rowOff>
    </xdr:from>
    <xdr:to>
      <xdr:col>10</xdr:col>
      <xdr:colOff>165100</xdr:colOff>
      <xdr:row>35</xdr:row>
      <xdr:rowOff>166791</xdr:rowOff>
    </xdr:to>
    <xdr:sp macro="" textlink="">
      <xdr:nvSpPr>
        <xdr:cNvPr id="88" name="楕円 87"/>
        <xdr:cNvSpPr/>
      </xdr:nvSpPr>
      <xdr:spPr>
        <a:xfrm>
          <a:off x="1968500" y="60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11868</xdr:rowOff>
    </xdr:from>
    <xdr:ext cx="599010" cy="259045"/>
    <xdr:sp macro="" textlink="">
      <xdr:nvSpPr>
        <xdr:cNvPr id="89" name="テキスト ボックス 88"/>
        <xdr:cNvSpPr txBox="1"/>
      </xdr:nvSpPr>
      <xdr:spPr>
        <a:xfrm>
          <a:off x="1719795" y="584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87953</xdr:rowOff>
    </xdr:from>
    <xdr:to>
      <xdr:col>6</xdr:col>
      <xdr:colOff>38100</xdr:colOff>
      <xdr:row>36</xdr:row>
      <xdr:rowOff>18103</xdr:rowOff>
    </xdr:to>
    <xdr:sp macro="" textlink="">
      <xdr:nvSpPr>
        <xdr:cNvPr id="90" name="楕円 89"/>
        <xdr:cNvSpPr/>
      </xdr:nvSpPr>
      <xdr:spPr>
        <a:xfrm>
          <a:off x="1079500" y="6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34630</xdr:rowOff>
    </xdr:from>
    <xdr:ext cx="599010" cy="259045"/>
    <xdr:sp macro="" textlink="">
      <xdr:nvSpPr>
        <xdr:cNvPr id="91" name="テキスト ボックス 90"/>
        <xdr:cNvSpPr txBox="1"/>
      </xdr:nvSpPr>
      <xdr:spPr>
        <a:xfrm>
          <a:off x="830795" y="586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94620</xdr:rowOff>
    </xdr:from>
    <xdr:to>
      <xdr:col>24</xdr:col>
      <xdr:colOff>63500</xdr:colOff>
      <xdr:row>55</xdr:row>
      <xdr:rowOff>107513</xdr:rowOff>
    </xdr:to>
    <xdr:cxnSp macro="">
      <xdr:nvCxnSpPr>
        <xdr:cNvPr id="117" name="直線コネクタ 116"/>
        <xdr:cNvCxnSpPr/>
      </xdr:nvCxnSpPr>
      <xdr:spPr>
        <a:xfrm flipV="1">
          <a:off x="3797300" y="9524370"/>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107513</xdr:rowOff>
    </xdr:from>
    <xdr:to>
      <xdr:col>19</xdr:col>
      <xdr:colOff>177800</xdr:colOff>
      <xdr:row>56</xdr:row>
      <xdr:rowOff>92059</xdr:rowOff>
    </xdr:to>
    <xdr:cxnSp macro="">
      <xdr:nvCxnSpPr>
        <xdr:cNvPr id="120" name="直線コネクタ 119"/>
        <xdr:cNvCxnSpPr/>
      </xdr:nvCxnSpPr>
      <xdr:spPr>
        <a:xfrm flipV="1">
          <a:off x="2908300" y="9537263"/>
          <a:ext cx="889000" cy="1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92059</xdr:rowOff>
    </xdr:from>
    <xdr:to>
      <xdr:col>15</xdr:col>
      <xdr:colOff>50800</xdr:colOff>
      <xdr:row>56</xdr:row>
      <xdr:rowOff>160640</xdr:rowOff>
    </xdr:to>
    <xdr:cxnSp macro="">
      <xdr:nvCxnSpPr>
        <xdr:cNvPr id="123" name="直線コネクタ 122"/>
        <xdr:cNvCxnSpPr/>
      </xdr:nvCxnSpPr>
      <xdr:spPr>
        <a:xfrm flipV="1">
          <a:off x="2019300" y="969325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146010</xdr:rowOff>
    </xdr:from>
    <xdr:to>
      <xdr:col>10</xdr:col>
      <xdr:colOff>114300</xdr:colOff>
      <xdr:row>56</xdr:row>
      <xdr:rowOff>160640</xdr:rowOff>
    </xdr:to>
    <xdr:cxnSp macro="">
      <xdr:nvCxnSpPr>
        <xdr:cNvPr id="126" name="直線コネクタ 125"/>
        <xdr:cNvCxnSpPr/>
      </xdr:nvCxnSpPr>
      <xdr:spPr>
        <a:xfrm>
          <a:off x="1130300" y="974721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28" name="テキスト ボックス 127"/>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27988</xdr:rowOff>
    </xdr:from>
    <xdr:ext cx="534377" cy="259045"/>
    <xdr:sp macro="" textlink="">
      <xdr:nvSpPr>
        <xdr:cNvPr id="130" name="テキスト ボックス 129"/>
        <xdr:cNvSpPr txBox="1"/>
      </xdr:nvSpPr>
      <xdr:spPr>
        <a:xfrm>
          <a:off x="863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43820</xdr:rowOff>
    </xdr:from>
    <xdr:to>
      <xdr:col>24</xdr:col>
      <xdr:colOff>114300</xdr:colOff>
      <xdr:row>55</xdr:row>
      <xdr:rowOff>145420</xdr:rowOff>
    </xdr:to>
    <xdr:sp macro="" textlink="">
      <xdr:nvSpPr>
        <xdr:cNvPr id="136" name="楕円 135"/>
        <xdr:cNvSpPr/>
      </xdr:nvSpPr>
      <xdr:spPr>
        <a:xfrm>
          <a:off x="4584700" y="94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66697</xdr:rowOff>
    </xdr:from>
    <xdr:ext cx="534377" cy="259045"/>
    <xdr:sp macro="" textlink="">
      <xdr:nvSpPr>
        <xdr:cNvPr id="137" name="物件費該当値テキスト"/>
        <xdr:cNvSpPr txBox="1"/>
      </xdr:nvSpPr>
      <xdr:spPr>
        <a:xfrm>
          <a:off x="4686300" y="93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56713</xdr:rowOff>
    </xdr:from>
    <xdr:to>
      <xdr:col>20</xdr:col>
      <xdr:colOff>38100</xdr:colOff>
      <xdr:row>55</xdr:row>
      <xdr:rowOff>158313</xdr:rowOff>
    </xdr:to>
    <xdr:sp macro="" textlink="">
      <xdr:nvSpPr>
        <xdr:cNvPr id="138" name="楕円 137"/>
        <xdr:cNvSpPr/>
      </xdr:nvSpPr>
      <xdr:spPr>
        <a:xfrm>
          <a:off x="3746500" y="94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3390</xdr:rowOff>
    </xdr:from>
    <xdr:ext cx="534377" cy="259045"/>
    <xdr:sp macro="" textlink="">
      <xdr:nvSpPr>
        <xdr:cNvPr id="139" name="テキスト ボックス 138"/>
        <xdr:cNvSpPr txBox="1"/>
      </xdr:nvSpPr>
      <xdr:spPr>
        <a:xfrm>
          <a:off x="3517411" y="92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41259</xdr:rowOff>
    </xdr:from>
    <xdr:to>
      <xdr:col>15</xdr:col>
      <xdr:colOff>101600</xdr:colOff>
      <xdr:row>56</xdr:row>
      <xdr:rowOff>142859</xdr:rowOff>
    </xdr:to>
    <xdr:sp macro="" textlink="">
      <xdr:nvSpPr>
        <xdr:cNvPr id="140" name="楕円 139"/>
        <xdr:cNvSpPr/>
      </xdr:nvSpPr>
      <xdr:spPr>
        <a:xfrm>
          <a:off x="2857500" y="96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133986</xdr:rowOff>
    </xdr:from>
    <xdr:ext cx="534377" cy="259045"/>
    <xdr:sp macro="" textlink="">
      <xdr:nvSpPr>
        <xdr:cNvPr id="141" name="テキスト ボックス 140"/>
        <xdr:cNvSpPr txBox="1"/>
      </xdr:nvSpPr>
      <xdr:spPr>
        <a:xfrm>
          <a:off x="2641111" y="97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109840</xdr:rowOff>
    </xdr:from>
    <xdr:to>
      <xdr:col>10</xdr:col>
      <xdr:colOff>165100</xdr:colOff>
      <xdr:row>57</xdr:row>
      <xdr:rowOff>39990</xdr:rowOff>
    </xdr:to>
    <xdr:sp macro="" textlink="">
      <xdr:nvSpPr>
        <xdr:cNvPr id="142" name="楕円 141"/>
        <xdr:cNvSpPr/>
      </xdr:nvSpPr>
      <xdr:spPr>
        <a:xfrm>
          <a:off x="1968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56517</xdr:rowOff>
    </xdr:from>
    <xdr:ext cx="534377" cy="259045"/>
    <xdr:sp macro="" textlink="">
      <xdr:nvSpPr>
        <xdr:cNvPr id="143" name="テキスト ボックス 142"/>
        <xdr:cNvSpPr txBox="1"/>
      </xdr:nvSpPr>
      <xdr:spPr>
        <a:xfrm>
          <a:off x="1752111" y="94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95210</xdr:rowOff>
    </xdr:from>
    <xdr:to>
      <xdr:col>6</xdr:col>
      <xdr:colOff>38100</xdr:colOff>
      <xdr:row>57</xdr:row>
      <xdr:rowOff>25360</xdr:rowOff>
    </xdr:to>
    <xdr:sp macro="" textlink="">
      <xdr:nvSpPr>
        <xdr:cNvPr id="144" name="楕円 143"/>
        <xdr:cNvSpPr/>
      </xdr:nvSpPr>
      <xdr:spPr>
        <a:xfrm>
          <a:off x="1079500" y="9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16487</xdr:rowOff>
    </xdr:from>
    <xdr:ext cx="534377" cy="259045"/>
    <xdr:sp macro="" textlink="">
      <xdr:nvSpPr>
        <xdr:cNvPr id="145" name="テキスト ボックス 144"/>
        <xdr:cNvSpPr txBox="1"/>
      </xdr:nvSpPr>
      <xdr:spPr>
        <a:xfrm>
          <a:off x="863111" y="97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125004</xdr:rowOff>
    </xdr:from>
    <xdr:to>
      <xdr:col>24</xdr:col>
      <xdr:colOff>62865</xdr:colOff>
      <xdr:row>77</xdr:row>
      <xdr:rowOff>112268</xdr:rowOff>
    </xdr:to>
    <xdr:cxnSp macro="">
      <xdr:nvCxnSpPr>
        <xdr:cNvPr id="170" name="直線コネクタ 169"/>
        <xdr:cNvCxnSpPr/>
      </xdr:nvCxnSpPr>
      <xdr:spPr>
        <a:xfrm flipV="1">
          <a:off x="4633595" y="11955054"/>
          <a:ext cx="1270" cy="135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116095</xdr:rowOff>
    </xdr:from>
    <xdr:ext cx="469744" cy="259045"/>
    <xdr:sp macro="" textlink="">
      <xdr:nvSpPr>
        <xdr:cNvPr id="171" name="維持補修費最小値テキスト"/>
        <xdr:cNvSpPr txBox="1"/>
      </xdr:nvSpPr>
      <xdr:spPr>
        <a:xfrm>
          <a:off x="4686300" y="133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112268</xdr:rowOff>
    </xdr:from>
    <xdr:to>
      <xdr:col>24</xdr:col>
      <xdr:colOff>152400</xdr:colOff>
      <xdr:row>77</xdr:row>
      <xdr:rowOff>112268</xdr:rowOff>
    </xdr:to>
    <xdr:cxnSp macro="">
      <xdr:nvCxnSpPr>
        <xdr:cNvPr id="172" name="直線コネクタ 171"/>
        <xdr:cNvCxnSpPr/>
      </xdr:nvCxnSpPr>
      <xdr:spPr>
        <a:xfrm>
          <a:off x="4546600" y="1331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71681</xdr:rowOff>
    </xdr:from>
    <xdr:ext cx="469744" cy="259045"/>
    <xdr:sp macro="" textlink="">
      <xdr:nvSpPr>
        <xdr:cNvPr id="173" name="維持補修費最大値テキスト"/>
        <xdr:cNvSpPr txBox="1"/>
      </xdr:nvSpPr>
      <xdr:spPr>
        <a:xfrm>
          <a:off x="4686300" y="117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125004</xdr:rowOff>
    </xdr:from>
    <xdr:to>
      <xdr:col>24</xdr:col>
      <xdr:colOff>152400</xdr:colOff>
      <xdr:row>69</xdr:row>
      <xdr:rowOff>125004</xdr:rowOff>
    </xdr:to>
    <xdr:cxnSp macro="">
      <xdr:nvCxnSpPr>
        <xdr:cNvPr id="174" name="直線コネクタ 173"/>
        <xdr:cNvCxnSpPr/>
      </xdr:nvCxnSpPr>
      <xdr:spPr>
        <a:xfrm>
          <a:off x="4546600" y="1195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112268</xdr:rowOff>
    </xdr:from>
    <xdr:to>
      <xdr:col>24</xdr:col>
      <xdr:colOff>63500</xdr:colOff>
      <xdr:row>78</xdr:row>
      <xdr:rowOff>13644</xdr:rowOff>
    </xdr:to>
    <xdr:cxnSp macro="">
      <xdr:nvCxnSpPr>
        <xdr:cNvPr id="175" name="直線コネクタ 174"/>
        <xdr:cNvCxnSpPr/>
      </xdr:nvCxnSpPr>
      <xdr:spPr>
        <a:xfrm flipV="1">
          <a:off x="3797300" y="13313918"/>
          <a:ext cx="8382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80753</xdr:rowOff>
    </xdr:from>
    <xdr:ext cx="469744" cy="259045"/>
    <xdr:sp macro="" textlink="">
      <xdr:nvSpPr>
        <xdr:cNvPr id="176" name="維持補修費平均値テキスト"/>
        <xdr:cNvSpPr txBox="1"/>
      </xdr:nvSpPr>
      <xdr:spPr>
        <a:xfrm>
          <a:off x="4686300" y="1259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57876</xdr:rowOff>
    </xdr:from>
    <xdr:to>
      <xdr:col>24</xdr:col>
      <xdr:colOff>114300</xdr:colOff>
      <xdr:row>74</xdr:row>
      <xdr:rowOff>159476</xdr:rowOff>
    </xdr:to>
    <xdr:sp macro="" textlink="">
      <xdr:nvSpPr>
        <xdr:cNvPr id="177" name="フローチャート: 判断 176"/>
        <xdr:cNvSpPr/>
      </xdr:nvSpPr>
      <xdr:spPr>
        <a:xfrm>
          <a:off x="4584700" y="1274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10051</xdr:rowOff>
    </xdr:from>
    <xdr:to>
      <xdr:col>19</xdr:col>
      <xdr:colOff>177800</xdr:colOff>
      <xdr:row>78</xdr:row>
      <xdr:rowOff>13644</xdr:rowOff>
    </xdr:to>
    <xdr:cxnSp macro="">
      <xdr:nvCxnSpPr>
        <xdr:cNvPr id="178" name="直線コネクタ 177"/>
        <xdr:cNvCxnSpPr/>
      </xdr:nvCxnSpPr>
      <xdr:spPr>
        <a:xfrm>
          <a:off x="2908300" y="1338315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146376</xdr:rowOff>
    </xdr:from>
    <xdr:to>
      <xdr:col>20</xdr:col>
      <xdr:colOff>38100</xdr:colOff>
      <xdr:row>73</xdr:row>
      <xdr:rowOff>76526</xdr:rowOff>
    </xdr:to>
    <xdr:sp macro="" textlink="">
      <xdr:nvSpPr>
        <xdr:cNvPr id="179" name="フローチャート: 判断 178"/>
        <xdr:cNvSpPr/>
      </xdr:nvSpPr>
      <xdr:spPr>
        <a:xfrm>
          <a:off x="3746500" y="1249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93053</xdr:rowOff>
    </xdr:from>
    <xdr:ext cx="469744" cy="259045"/>
    <xdr:sp macro="" textlink="">
      <xdr:nvSpPr>
        <xdr:cNvPr id="180" name="テキスト ボックス 179"/>
        <xdr:cNvSpPr txBox="1"/>
      </xdr:nvSpPr>
      <xdr:spPr>
        <a:xfrm>
          <a:off x="3549728" y="122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10051</xdr:rowOff>
    </xdr:from>
    <xdr:to>
      <xdr:col>15</xdr:col>
      <xdr:colOff>50800</xdr:colOff>
      <xdr:row>78</xdr:row>
      <xdr:rowOff>50873</xdr:rowOff>
    </xdr:to>
    <xdr:cxnSp macro="">
      <xdr:nvCxnSpPr>
        <xdr:cNvPr id="181" name="直線コネクタ 180"/>
        <xdr:cNvCxnSpPr/>
      </xdr:nvCxnSpPr>
      <xdr:spPr>
        <a:xfrm flipV="1">
          <a:off x="2019300" y="133831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87920</xdr:rowOff>
    </xdr:from>
    <xdr:to>
      <xdr:col>15</xdr:col>
      <xdr:colOff>101600</xdr:colOff>
      <xdr:row>73</xdr:row>
      <xdr:rowOff>18070</xdr:rowOff>
    </xdr:to>
    <xdr:sp macro="" textlink="">
      <xdr:nvSpPr>
        <xdr:cNvPr id="182" name="フローチャート: 判断 181"/>
        <xdr:cNvSpPr/>
      </xdr:nvSpPr>
      <xdr:spPr>
        <a:xfrm>
          <a:off x="2857500" y="124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34597</xdr:rowOff>
    </xdr:from>
    <xdr:ext cx="469744" cy="259045"/>
    <xdr:sp macro="" textlink="">
      <xdr:nvSpPr>
        <xdr:cNvPr id="183" name="テキスト ボックス 182"/>
        <xdr:cNvSpPr txBox="1"/>
      </xdr:nvSpPr>
      <xdr:spPr>
        <a:xfrm>
          <a:off x="2673428" y="122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50873</xdr:rowOff>
    </xdr:from>
    <xdr:to>
      <xdr:col>10</xdr:col>
      <xdr:colOff>114300</xdr:colOff>
      <xdr:row>79</xdr:row>
      <xdr:rowOff>14297</xdr:rowOff>
    </xdr:to>
    <xdr:cxnSp macro="">
      <xdr:nvCxnSpPr>
        <xdr:cNvPr id="184" name="直線コネクタ 183"/>
        <xdr:cNvCxnSpPr/>
      </xdr:nvCxnSpPr>
      <xdr:spPr>
        <a:xfrm flipV="1">
          <a:off x="1130300" y="1342397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31097</xdr:rowOff>
    </xdr:from>
    <xdr:to>
      <xdr:col>10</xdr:col>
      <xdr:colOff>165100</xdr:colOff>
      <xdr:row>73</xdr:row>
      <xdr:rowOff>132697</xdr:rowOff>
    </xdr:to>
    <xdr:sp macro="" textlink="">
      <xdr:nvSpPr>
        <xdr:cNvPr id="185" name="フローチャート: 判断 184"/>
        <xdr:cNvSpPr/>
      </xdr:nvSpPr>
      <xdr:spPr>
        <a:xfrm>
          <a:off x="1968500" y="1254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149224</xdr:rowOff>
    </xdr:from>
    <xdr:ext cx="469744" cy="259045"/>
    <xdr:sp macro="" textlink="">
      <xdr:nvSpPr>
        <xdr:cNvPr id="186" name="テキスト ボックス 185"/>
        <xdr:cNvSpPr txBox="1"/>
      </xdr:nvSpPr>
      <xdr:spPr>
        <a:xfrm>
          <a:off x="1784428" y="1232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94452</xdr:rowOff>
    </xdr:from>
    <xdr:to>
      <xdr:col>6</xdr:col>
      <xdr:colOff>38100</xdr:colOff>
      <xdr:row>74</xdr:row>
      <xdr:rowOff>24602</xdr:rowOff>
    </xdr:to>
    <xdr:sp macro="" textlink="">
      <xdr:nvSpPr>
        <xdr:cNvPr id="187" name="フローチャート: 判断 186"/>
        <xdr:cNvSpPr/>
      </xdr:nvSpPr>
      <xdr:spPr>
        <a:xfrm>
          <a:off x="1079500" y="12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41129</xdr:rowOff>
    </xdr:from>
    <xdr:ext cx="469744" cy="259045"/>
    <xdr:sp macro="" textlink="">
      <xdr:nvSpPr>
        <xdr:cNvPr id="188" name="テキスト ボックス 187"/>
        <xdr:cNvSpPr txBox="1"/>
      </xdr:nvSpPr>
      <xdr:spPr>
        <a:xfrm>
          <a:off x="895428" y="123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61468</xdr:rowOff>
    </xdr:from>
    <xdr:to>
      <xdr:col>24</xdr:col>
      <xdr:colOff>114300</xdr:colOff>
      <xdr:row>77</xdr:row>
      <xdr:rowOff>163068</xdr:rowOff>
    </xdr:to>
    <xdr:sp macro="" textlink="">
      <xdr:nvSpPr>
        <xdr:cNvPr id="194" name="楕円 193"/>
        <xdr:cNvSpPr/>
      </xdr:nvSpPr>
      <xdr:spPr>
        <a:xfrm>
          <a:off x="45847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147845</xdr:rowOff>
    </xdr:from>
    <xdr:ext cx="469744" cy="259045"/>
    <xdr:sp macro="" textlink="">
      <xdr:nvSpPr>
        <xdr:cNvPr id="195" name="維持補修費該当値テキスト"/>
        <xdr:cNvSpPr txBox="1"/>
      </xdr:nvSpPr>
      <xdr:spPr>
        <a:xfrm>
          <a:off x="4686300" y="131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134294</xdr:rowOff>
    </xdr:from>
    <xdr:to>
      <xdr:col>20</xdr:col>
      <xdr:colOff>38100</xdr:colOff>
      <xdr:row>78</xdr:row>
      <xdr:rowOff>64444</xdr:rowOff>
    </xdr:to>
    <xdr:sp macro="" textlink="">
      <xdr:nvSpPr>
        <xdr:cNvPr id="196" name="楕円 195"/>
        <xdr:cNvSpPr/>
      </xdr:nvSpPr>
      <xdr:spPr>
        <a:xfrm>
          <a:off x="3746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55571</xdr:rowOff>
    </xdr:from>
    <xdr:ext cx="469744" cy="259045"/>
    <xdr:sp macro="" textlink="">
      <xdr:nvSpPr>
        <xdr:cNvPr id="197" name="テキスト ボックス 196"/>
        <xdr:cNvSpPr txBox="1"/>
      </xdr:nvSpPr>
      <xdr:spPr>
        <a:xfrm>
          <a:off x="35497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130701</xdr:rowOff>
    </xdr:from>
    <xdr:to>
      <xdr:col>15</xdr:col>
      <xdr:colOff>101600</xdr:colOff>
      <xdr:row>78</xdr:row>
      <xdr:rowOff>60851</xdr:rowOff>
    </xdr:to>
    <xdr:sp macro="" textlink="">
      <xdr:nvSpPr>
        <xdr:cNvPr id="198" name="楕円 197"/>
        <xdr:cNvSpPr/>
      </xdr:nvSpPr>
      <xdr:spPr>
        <a:xfrm>
          <a:off x="2857500" y="133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51978</xdr:rowOff>
    </xdr:from>
    <xdr:ext cx="469744" cy="259045"/>
    <xdr:sp macro="" textlink="">
      <xdr:nvSpPr>
        <xdr:cNvPr id="199" name="テキスト ボックス 198"/>
        <xdr:cNvSpPr txBox="1"/>
      </xdr:nvSpPr>
      <xdr:spPr>
        <a:xfrm>
          <a:off x="2673428" y="134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xdr:rowOff>
    </xdr:from>
    <xdr:to>
      <xdr:col>10</xdr:col>
      <xdr:colOff>165100</xdr:colOff>
      <xdr:row>78</xdr:row>
      <xdr:rowOff>101673</xdr:rowOff>
    </xdr:to>
    <xdr:sp macro="" textlink="">
      <xdr:nvSpPr>
        <xdr:cNvPr id="200" name="楕円 199"/>
        <xdr:cNvSpPr/>
      </xdr:nvSpPr>
      <xdr:spPr>
        <a:xfrm>
          <a:off x="1968500" y="133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92800</xdr:rowOff>
    </xdr:from>
    <xdr:ext cx="469744" cy="259045"/>
    <xdr:sp macro="" textlink="">
      <xdr:nvSpPr>
        <xdr:cNvPr id="201" name="テキスト ボックス 200"/>
        <xdr:cNvSpPr txBox="1"/>
      </xdr:nvSpPr>
      <xdr:spPr>
        <a:xfrm>
          <a:off x="1784428" y="134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134947</xdr:rowOff>
    </xdr:from>
    <xdr:to>
      <xdr:col>6</xdr:col>
      <xdr:colOff>38100</xdr:colOff>
      <xdr:row>79</xdr:row>
      <xdr:rowOff>65097</xdr:rowOff>
    </xdr:to>
    <xdr:sp macro="" textlink="">
      <xdr:nvSpPr>
        <xdr:cNvPr id="202" name="楕円 201"/>
        <xdr:cNvSpPr/>
      </xdr:nvSpPr>
      <xdr:spPr>
        <a:xfrm>
          <a:off x="1079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56224</xdr:rowOff>
    </xdr:from>
    <xdr:ext cx="469744" cy="259045"/>
    <xdr:sp macro="" textlink="">
      <xdr:nvSpPr>
        <xdr:cNvPr id="203" name="テキスト ボックス 202"/>
        <xdr:cNvSpPr txBox="1"/>
      </xdr:nvSpPr>
      <xdr:spPr>
        <a:xfrm>
          <a:off x="895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4" name="テキスト ボックス 213"/>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4" name="直線コネクタ 223"/>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5" name="扶助費最小値テキスト"/>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6" name="直線コネクタ 225"/>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7" name="扶助費最大値テキスト"/>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8" name="直線コネクタ 227"/>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74595</xdr:rowOff>
    </xdr:from>
    <xdr:to>
      <xdr:col>24</xdr:col>
      <xdr:colOff>63500</xdr:colOff>
      <xdr:row>91</xdr:row>
      <xdr:rowOff>55392</xdr:rowOff>
    </xdr:to>
    <xdr:cxnSp macro="">
      <xdr:nvCxnSpPr>
        <xdr:cNvPr id="229" name="直線コネクタ 228"/>
        <xdr:cNvCxnSpPr/>
      </xdr:nvCxnSpPr>
      <xdr:spPr>
        <a:xfrm flipV="1">
          <a:off x="3797300" y="15505095"/>
          <a:ext cx="8382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30" name="扶助費平均値テキスト"/>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31" name="フローチャート: 判断 230"/>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55392</xdr:rowOff>
    </xdr:from>
    <xdr:to>
      <xdr:col>19</xdr:col>
      <xdr:colOff>177800</xdr:colOff>
      <xdr:row>91</xdr:row>
      <xdr:rowOff>121321</xdr:rowOff>
    </xdr:to>
    <xdr:cxnSp macro="">
      <xdr:nvCxnSpPr>
        <xdr:cNvPr id="232" name="直線コネクタ 231"/>
        <xdr:cNvCxnSpPr/>
      </xdr:nvCxnSpPr>
      <xdr:spPr>
        <a:xfrm flipV="1">
          <a:off x="2908300" y="15657342"/>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3" name="フローチャート: 判断 232"/>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4" name="テキスト ボックス 233"/>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121321</xdr:rowOff>
    </xdr:from>
    <xdr:to>
      <xdr:col>15</xdr:col>
      <xdr:colOff>50800</xdr:colOff>
      <xdr:row>92</xdr:row>
      <xdr:rowOff>47346</xdr:rowOff>
    </xdr:to>
    <xdr:cxnSp macro="">
      <xdr:nvCxnSpPr>
        <xdr:cNvPr id="235" name="直線コネクタ 234"/>
        <xdr:cNvCxnSpPr/>
      </xdr:nvCxnSpPr>
      <xdr:spPr>
        <a:xfrm flipV="1">
          <a:off x="2019300" y="15723271"/>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6" name="フローチャート: 判断 235"/>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7" name="テキスト ボックス 236"/>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47346</xdr:rowOff>
    </xdr:from>
    <xdr:to>
      <xdr:col>10</xdr:col>
      <xdr:colOff>114300</xdr:colOff>
      <xdr:row>93</xdr:row>
      <xdr:rowOff>4552</xdr:rowOff>
    </xdr:to>
    <xdr:cxnSp macro="">
      <xdr:nvCxnSpPr>
        <xdr:cNvPr id="238" name="直線コネクタ 237"/>
        <xdr:cNvCxnSpPr/>
      </xdr:nvCxnSpPr>
      <xdr:spPr>
        <a:xfrm flipV="1">
          <a:off x="1130300" y="15820746"/>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9" name="フローチャート: 判断 238"/>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67876</xdr:rowOff>
    </xdr:from>
    <xdr:ext cx="469744" cy="259045"/>
    <xdr:sp macro="" textlink="">
      <xdr:nvSpPr>
        <xdr:cNvPr id="240" name="テキスト ボックス 239"/>
        <xdr:cNvSpPr txBox="1"/>
      </xdr:nvSpPr>
      <xdr:spPr>
        <a:xfrm>
          <a:off x="1784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41" name="フローチャート: 判断 240"/>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83695</xdr:rowOff>
    </xdr:from>
    <xdr:ext cx="469744" cy="259045"/>
    <xdr:sp macro="" textlink="">
      <xdr:nvSpPr>
        <xdr:cNvPr id="242" name="テキスト ボックス 241"/>
        <xdr:cNvSpPr txBox="1"/>
      </xdr:nvSpPr>
      <xdr:spPr>
        <a:xfrm>
          <a:off x="895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23795</xdr:rowOff>
    </xdr:from>
    <xdr:to>
      <xdr:col>24</xdr:col>
      <xdr:colOff>114300</xdr:colOff>
      <xdr:row>90</xdr:row>
      <xdr:rowOff>125395</xdr:rowOff>
    </xdr:to>
    <xdr:sp macro="" textlink="">
      <xdr:nvSpPr>
        <xdr:cNvPr id="248" name="楕円 247"/>
        <xdr:cNvSpPr/>
      </xdr:nvSpPr>
      <xdr:spPr>
        <a:xfrm>
          <a:off x="4584700" y="154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148272</xdr:rowOff>
    </xdr:from>
    <xdr:ext cx="534377" cy="259045"/>
    <xdr:sp macro="" textlink="">
      <xdr:nvSpPr>
        <xdr:cNvPr id="249" name="扶助費該当値テキスト"/>
        <xdr:cNvSpPr txBox="1"/>
      </xdr:nvSpPr>
      <xdr:spPr>
        <a:xfrm>
          <a:off x="4686300" y="154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4592</xdr:rowOff>
    </xdr:from>
    <xdr:to>
      <xdr:col>20</xdr:col>
      <xdr:colOff>38100</xdr:colOff>
      <xdr:row>91</xdr:row>
      <xdr:rowOff>106192</xdr:rowOff>
    </xdr:to>
    <xdr:sp macro="" textlink="">
      <xdr:nvSpPr>
        <xdr:cNvPr id="250" name="楕円 249"/>
        <xdr:cNvSpPr/>
      </xdr:nvSpPr>
      <xdr:spPr>
        <a:xfrm>
          <a:off x="3746500" y="1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122719</xdr:rowOff>
    </xdr:from>
    <xdr:ext cx="534377" cy="259045"/>
    <xdr:sp macro="" textlink="">
      <xdr:nvSpPr>
        <xdr:cNvPr id="251" name="テキスト ボックス 250"/>
        <xdr:cNvSpPr txBox="1"/>
      </xdr:nvSpPr>
      <xdr:spPr>
        <a:xfrm>
          <a:off x="3517411" y="153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70521</xdr:rowOff>
    </xdr:from>
    <xdr:to>
      <xdr:col>15</xdr:col>
      <xdr:colOff>101600</xdr:colOff>
      <xdr:row>92</xdr:row>
      <xdr:rowOff>671</xdr:rowOff>
    </xdr:to>
    <xdr:sp macro="" textlink="">
      <xdr:nvSpPr>
        <xdr:cNvPr id="252" name="楕円 251"/>
        <xdr:cNvSpPr/>
      </xdr:nvSpPr>
      <xdr:spPr>
        <a:xfrm>
          <a:off x="2857500" y="15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17198</xdr:rowOff>
    </xdr:from>
    <xdr:ext cx="534377" cy="259045"/>
    <xdr:sp macro="" textlink="">
      <xdr:nvSpPr>
        <xdr:cNvPr id="253" name="テキスト ボックス 252"/>
        <xdr:cNvSpPr txBox="1"/>
      </xdr:nvSpPr>
      <xdr:spPr>
        <a:xfrm>
          <a:off x="2641111" y="15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167996</xdr:rowOff>
    </xdr:from>
    <xdr:to>
      <xdr:col>10</xdr:col>
      <xdr:colOff>165100</xdr:colOff>
      <xdr:row>92</xdr:row>
      <xdr:rowOff>98146</xdr:rowOff>
    </xdr:to>
    <xdr:sp macro="" textlink="">
      <xdr:nvSpPr>
        <xdr:cNvPr id="254" name="楕円 253"/>
        <xdr:cNvSpPr/>
      </xdr:nvSpPr>
      <xdr:spPr>
        <a:xfrm>
          <a:off x="1968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114673</xdr:rowOff>
    </xdr:from>
    <xdr:ext cx="534377" cy="259045"/>
    <xdr:sp macro="" textlink="">
      <xdr:nvSpPr>
        <xdr:cNvPr id="255" name="テキスト ボックス 254"/>
        <xdr:cNvSpPr txBox="1"/>
      </xdr:nvSpPr>
      <xdr:spPr>
        <a:xfrm>
          <a:off x="1752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125202</xdr:rowOff>
    </xdr:from>
    <xdr:to>
      <xdr:col>6</xdr:col>
      <xdr:colOff>38100</xdr:colOff>
      <xdr:row>93</xdr:row>
      <xdr:rowOff>55352</xdr:rowOff>
    </xdr:to>
    <xdr:sp macro="" textlink="">
      <xdr:nvSpPr>
        <xdr:cNvPr id="256" name="楕円 255"/>
        <xdr:cNvSpPr/>
      </xdr:nvSpPr>
      <xdr:spPr>
        <a:xfrm>
          <a:off x="1079500" y="15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71879</xdr:rowOff>
    </xdr:from>
    <xdr:ext cx="534377" cy="259045"/>
    <xdr:sp macro="" textlink="">
      <xdr:nvSpPr>
        <xdr:cNvPr id="257" name="テキスト ボックス 256"/>
        <xdr:cNvSpPr txBox="1"/>
      </xdr:nvSpPr>
      <xdr:spPr>
        <a:xfrm>
          <a:off x="863111" y="156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6" name="直線コネクタ 275"/>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7" name="補助費等最小値テキスト"/>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8" name="直線コネクタ 277"/>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9" name="補助費等最大値テキスト"/>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80" name="直線コネクタ 279"/>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101067</xdr:rowOff>
    </xdr:from>
    <xdr:to>
      <xdr:col>55</xdr:col>
      <xdr:colOff>0</xdr:colOff>
      <xdr:row>38</xdr:row>
      <xdr:rowOff>118326</xdr:rowOff>
    </xdr:to>
    <xdr:cxnSp macro="">
      <xdr:nvCxnSpPr>
        <xdr:cNvPr id="281" name="直線コネクタ 280"/>
        <xdr:cNvCxnSpPr/>
      </xdr:nvCxnSpPr>
      <xdr:spPr>
        <a:xfrm flipV="1">
          <a:off x="9639300" y="6616167"/>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2" name="補助費等平均値テキスト"/>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3" name="フローチャート: 判断 282"/>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139871</xdr:rowOff>
    </xdr:from>
    <xdr:to>
      <xdr:col>50</xdr:col>
      <xdr:colOff>114300</xdr:colOff>
      <xdr:row>38</xdr:row>
      <xdr:rowOff>118326</xdr:rowOff>
    </xdr:to>
    <xdr:cxnSp macro="">
      <xdr:nvCxnSpPr>
        <xdr:cNvPr id="284" name="直線コネクタ 283"/>
        <xdr:cNvCxnSpPr/>
      </xdr:nvCxnSpPr>
      <xdr:spPr>
        <a:xfrm>
          <a:off x="8750300" y="6312071"/>
          <a:ext cx="889000" cy="3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5" name="フローチャート: 判断 284"/>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82383</xdr:rowOff>
    </xdr:from>
    <xdr:ext cx="599010" cy="259045"/>
    <xdr:sp macro="" textlink="">
      <xdr:nvSpPr>
        <xdr:cNvPr id="286" name="テキスト ボックス 285"/>
        <xdr:cNvSpPr txBox="1"/>
      </xdr:nvSpPr>
      <xdr:spPr>
        <a:xfrm>
          <a:off x="9327095" y="55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139871</xdr:rowOff>
    </xdr:from>
    <xdr:to>
      <xdr:col>45</xdr:col>
      <xdr:colOff>177800</xdr:colOff>
      <xdr:row>38</xdr:row>
      <xdr:rowOff>10999</xdr:rowOff>
    </xdr:to>
    <xdr:cxnSp macro="">
      <xdr:nvCxnSpPr>
        <xdr:cNvPr id="287" name="直線コネクタ 286"/>
        <xdr:cNvCxnSpPr/>
      </xdr:nvCxnSpPr>
      <xdr:spPr>
        <a:xfrm flipV="1">
          <a:off x="7861300" y="6312071"/>
          <a:ext cx="889000" cy="2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8" name="フローチャート: 判断 287"/>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9" name="テキスト ボックス 288"/>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102667</xdr:rowOff>
    </xdr:from>
    <xdr:to>
      <xdr:col>41</xdr:col>
      <xdr:colOff>50800</xdr:colOff>
      <xdr:row>38</xdr:row>
      <xdr:rowOff>10999</xdr:rowOff>
    </xdr:to>
    <xdr:cxnSp macro="">
      <xdr:nvCxnSpPr>
        <xdr:cNvPr id="290" name="直線コネクタ 289"/>
        <xdr:cNvCxnSpPr/>
      </xdr:nvCxnSpPr>
      <xdr:spPr>
        <a:xfrm>
          <a:off x="6972300" y="6446317"/>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91" name="フローチャート: 判断 290"/>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102500</xdr:rowOff>
    </xdr:from>
    <xdr:ext cx="534377" cy="259045"/>
    <xdr:sp macro="" textlink="">
      <xdr:nvSpPr>
        <xdr:cNvPr id="292" name="テキスト ボックス 291"/>
        <xdr:cNvSpPr txBox="1"/>
      </xdr:nvSpPr>
      <xdr:spPr>
        <a:xfrm>
          <a:off x="7594111" y="57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3" name="フローチャート: 判断 292"/>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38435</xdr:rowOff>
    </xdr:from>
    <xdr:ext cx="534377" cy="259045"/>
    <xdr:sp macro="" textlink="">
      <xdr:nvSpPr>
        <xdr:cNvPr id="294" name="テキスト ボックス 293"/>
        <xdr:cNvSpPr txBox="1"/>
      </xdr:nvSpPr>
      <xdr:spPr>
        <a:xfrm>
          <a:off x="6705111" y="5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50267</xdr:rowOff>
    </xdr:from>
    <xdr:to>
      <xdr:col>55</xdr:col>
      <xdr:colOff>50800</xdr:colOff>
      <xdr:row>38</xdr:row>
      <xdr:rowOff>151867</xdr:rowOff>
    </xdr:to>
    <xdr:sp macro="" textlink="">
      <xdr:nvSpPr>
        <xdr:cNvPr id="300" name="楕円 299"/>
        <xdr:cNvSpPr/>
      </xdr:nvSpPr>
      <xdr:spPr>
        <a:xfrm>
          <a:off x="104267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136644</xdr:rowOff>
    </xdr:from>
    <xdr:ext cx="534377" cy="259045"/>
    <xdr:sp macro="" textlink="">
      <xdr:nvSpPr>
        <xdr:cNvPr id="301" name="補助費等該当値テキスト"/>
        <xdr:cNvSpPr txBox="1"/>
      </xdr:nvSpPr>
      <xdr:spPr>
        <a:xfrm>
          <a:off x="10528300" y="64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67526</xdr:rowOff>
    </xdr:from>
    <xdr:to>
      <xdr:col>50</xdr:col>
      <xdr:colOff>165100</xdr:colOff>
      <xdr:row>38</xdr:row>
      <xdr:rowOff>169126</xdr:rowOff>
    </xdr:to>
    <xdr:sp macro="" textlink="">
      <xdr:nvSpPr>
        <xdr:cNvPr id="302" name="楕円 301"/>
        <xdr:cNvSpPr/>
      </xdr:nvSpPr>
      <xdr:spPr>
        <a:xfrm>
          <a:off x="9588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160253</xdr:rowOff>
    </xdr:from>
    <xdr:ext cx="534377" cy="259045"/>
    <xdr:sp macro="" textlink="">
      <xdr:nvSpPr>
        <xdr:cNvPr id="303" name="テキスト ボックス 302"/>
        <xdr:cNvSpPr txBox="1"/>
      </xdr:nvSpPr>
      <xdr:spPr>
        <a:xfrm>
          <a:off x="9359411" y="6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89071</xdr:rowOff>
    </xdr:from>
    <xdr:to>
      <xdr:col>46</xdr:col>
      <xdr:colOff>38100</xdr:colOff>
      <xdr:row>37</xdr:row>
      <xdr:rowOff>19221</xdr:rowOff>
    </xdr:to>
    <xdr:sp macro="" textlink="">
      <xdr:nvSpPr>
        <xdr:cNvPr id="304" name="楕円 303"/>
        <xdr:cNvSpPr/>
      </xdr:nvSpPr>
      <xdr:spPr>
        <a:xfrm>
          <a:off x="8699500" y="62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10348</xdr:rowOff>
    </xdr:from>
    <xdr:ext cx="534377" cy="259045"/>
    <xdr:sp macro="" textlink="">
      <xdr:nvSpPr>
        <xdr:cNvPr id="305" name="テキスト ボックス 304"/>
        <xdr:cNvSpPr txBox="1"/>
      </xdr:nvSpPr>
      <xdr:spPr>
        <a:xfrm>
          <a:off x="8483111" y="63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131648</xdr:rowOff>
    </xdr:from>
    <xdr:to>
      <xdr:col>41</xdr:col>
      <xdr:colOff>101600</xdr:colOff>
      <xdr:row>38</xdr:row>
      <xdr:rowOff>61798</xdr:rowOff>
    </xdr:to>
    <xdr:sp macro="" textlink="">
      <xdr:nvSpPr>
        <xdr:cNvPr id="306" name="楕円 305"/>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52926</xdr:rowOff>
    </xdr:from>
    <xdr:ext cx="534377" cy="259045"/>
    <xdr:sp macro="" textlink="">
      <xdr:nvSpPr>
        <xdr:cNvPr id="307" name="テキスト ボックス 306"/>
        <xdr:cNvSpPr txBox="1"/>
      </xdr:nvSpPr>
      <xdr:spPr>
        <a:xfrm>
          <a:off x="7594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08" name="楕円 307"/>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144594</xdr:rowOff>
    </xdr:from>
    <xdr:ext cx="534377" cy="259045"/>
    <xdr:sp macro="" textlink="">
      <xdr:nvSpPr>
        <xdr:cNvPr id="309" name="テキスト ボックス 308"/>
        <xdr:cNvSpPr txBox="1"/>
      </xdr:nvSpPr>
      <xdr:spPr>
        <a:xfrm>
          <a:off x="6705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31934</xdr:rowOff>
    </xdr:from>
    <xdr:to>
      <xdr:col>55</xdr:col>
      <xdr:colOff>0</xdr:colOff>
      <xdr:row>58</xdr:row>
      <xdr:rowOff>32791</xdr:rowOff>
    </xdr:to>
    <xdr:cxnSp macro="">
      <xdr:nvCxnSpPr>
        <xdr:cNvPr id="337" name="直線コネクタ 336"/>
        <xdr:cNvCxnSpPr/>
      </xdr:nvCxnSpPr>
      <xdr:spPr>
        <a:xfrm flipV="1">
          <a:off x="9639300" y="9804584"/>
          <a:ext cx="838200" cy="17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97623</xdr:rowOff>
    </xdr:from>
    <xdr:ext cx="534377" cy="259045"/>
    <xdr:sp macro="" textlink="">
      <xdr:nvSpPr>
        <xdr:cNvPr id="338" name="普通建設事業費平均値テキスト"/>
        <xdr:cNvSpPr txBox="1"/>
      </xdr:nvSpPr>
      <xdr:spPr>
        <a:xfrm>
          <a:off x="10528300" y="9355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139129</xdr:rowOff>
    </xdr:from>
    <xdr:to>
      <xdr:col>50</xdr:col>
      <xdr:colOff>114300</xdr:colOff>
      <xdr:row>58</xdr:row>
      <xdr:rowOff>32791</xdr:rowOff>
    </xdr:to>
    <xdr:cxnSp macro="">
      <xdr:nvCxnSpPr>
        <xdr:cNvPr id="340" name="直線コネクタ 339"/>
        <xdr:cNvCxnSpPr/>
      </xdr:nvCxnSpPr>
      <xdr:spPr>
        <a:xfrm>
          <a:off x="8750300" y="9911779"/>
          <a:ext cx="8890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25461</xdr:rowOff>
    </xdr:from>
    <xdr:ext cx="534377" cy="259045"/>
    <xdr:sp macro="" textlink="">
      <xdr:nvSpPr>
        <xdr:cNvPr id="342" name="テキスト ボックス 341"/>
        <xdr:cNvSpPr txBox="1"/>
      </xdr:nvSpPr>
      <xdr:spPr>
        <a:xfrm>
          <a:off x="9359411" y="9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139129</xdr:rowOff>
    </xdr:from>
    <xdr:to>
      <xdr:col>45</xdr:col>
      <xdr:colOff>177800</xdr:colOff>
      <xdr:row>57</xdr:row>
      <xdr:rowOff>157779</xdr:rowOff>
    </xdr:to>
    <xdr:cxnSp macro="">
      <xdr:nvCxnSpPr>
        <xdr:cNvPr id="343" name="直線コネクタ 342"/>
        <xdr:cNvCxnSpPr/>
      </xdr:nvCxnSpPr>
      <xdr:spPr>
        <a:xfrm flipV="1">
          <a:off x="7861300" y="9911779"/>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112996</xdr:rowOff>
    </xdr:from>
    <xdr:ext cx="534377" cy="259045"/>
    <xdr:sp macro="" textlink="">
      <xdr:nvSpPr>
        <xdr:cNvPr id="345" name="テキスト ボックス 344"/>
        <xdr:cNvSpPr txBox="1"/>
      </xdr:nvSpPr>
      <xdr:spPr>
        <a:xfrm>
          <a:off x="8483111" y="9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157779</xdr:rowOff>
    </xdr:from>
    <xdr:to>
      <xdr:col>41</xdr:col>
      <xdr:colOff>50800</xdr:colOff>
      <xdr:row>58</xdr:row>
      <xdr:rowOff>45612</xdr:rowOff>
    </xdr:to>
    <xdr:cxnSp macro="">
      <xdr:nvCxnSpPr>
        <xdr:cNvPr id="346" name="直線コネクタ 345"/>
        <xdr:cNvCxnSpPr/>
      </xdr:nvCxnSpPr>
      <xdr:spPr>
        <a:xfrm flipV="1">
          <a:off x="6972300" y="9930429"/>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7" name="フローチャート: 判断 346"/>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42530</xdr:rowOff>
    </xdr:from>
    <xdr:ext cx="534377" cy="259045"/>
    <xdr:sp macro="" textlink="">
      <xdr:nvSpPr>
        <xdr:cNvPr id="348" name="テキスト ボックス 347"/>
        <xdr:cNvSpPr txBox="1"/>
      </xdr:nvSpPr>
      <xdr:spPr>
        <a:xfrm>
          <a:off x="7594111" y="96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9" name="フローチャート: 判断 348"/>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106360</xdr:rowOff>
    </xdr:from>
    <xdr:ext cx="534377" cy="259045"/>
    <xdr:sp macro="" textlink="">
      <xdr:nvSpPr>
        <xdr:cNvPr id="350" name="テキスト ボックス 349"/>
        <xdr:cNvSpPr txBox="1"/>
      </xdr:nvSpPr>
      <xdr:spPr>
        <a:xfrm>
          <a:off x="6705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152584</xdr:rowOff>
    </xdr:from>
    <xdr:to>
      <xdr:col>55</xdr:col>
      <xdr:colOff>50800</xdr:colOff>
      <xdr:row>57</xdr:row>
      <xdr:rowOff>82734</xdr:rowOff>
    </xdr:to>
    <xdr:sp macro="" textlink="">
      <xdr:nvSpPr>
        <xdr:cNvPr id="356" name="楕円 355"/>
        <xdr:cNvSpPr/>
      </xdr:nvSpPr>
      <xdr:spPr>
        <a:xfrm>
          <a:off x="104267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131011</xdr:rowOff>
    </xdr:from>
    <xdr:ext cx="534377" cy="259045"/>
    <xdr:sp macro="" textlink="">
      <xdr:nvSpPr>
        <xdr:cNvPr id="357" name="普通建設事業費該当値テキスト"/>
        <xdr:cNvSpPr txBox="1"/>
      </xdr:nvSpPr>
      <xdr:spPr>
        <a:xfrm>
          <a:off x="10528300" y="97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153441</xdr:rowOff>
    </xdr:from>
    <xdr:to>
      <xdr:col>50</xdr:col>
      <xdr:colOff>165100</xdr:colOff>
      <xdr:row>58</xdr:row>
      <xdr:rowOff>83591</xdr:rowOff>
    </xdr:to>
    <xdr:sp macro="" textlink="">
      <xdr:nvSpPr>
        <xdr:cNvPr id="358" name="楕円 357"/>
        <xdr:cNvSpPr/>
      </xdr:nvSpPr>
      <xdr:spPr>
        <a:xfrm>
          <a:off x="9588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74718</xdr:rowOff>
    </xdr:from>
    <xdr:ext cx="534377" cy="259045"/>
    <xdr:sp macro="" textlink="">
      <xdr:nvSpPr>
        <xdr:cNvPr id="359" name="テキスト ボックス 358"/>
        <xdr:cNvSpPr txBox="1"/>
      </xdr:nvSpPr>
      <xdr:spPr>
        <a:xfrm>
          <a:off x="93594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88329</xdr:rowOff>
    </xdr:from>
    <xdr:to>
      <xdr:col>46</xdr:col>
      <xdr:colOff>38100</xdr:colOff>
      <xdr:row>58</xdr:row>
      <xdr:rowOff>18479</xdr:rowOff>
    </xdr:to>
    <xdr:sp macro="" textlink="">
      <xdr:nvSpPr>
        <xdr:cNvPr id="360" name="楕円 359"/>
        <xdr:cNvSpPr/>
      </xdr:nvSpPr>
      <xdr:spPr>
        <a:xfrm>
          <a:off x="8699500" y="98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9606</xdr:rowOff>
    </xdr:from>
    <xdr:ext cx="534377" cy="259045"/>
    <xdr:sp macro="" textlink="">
      <xdr:nvSpPr>
        <xdr:cNvPr id="361" name="テキスト ボックス 360"/>
        <xdr:cNvSpPr txBox="1"/>
      </xdr:nvSpPr>
      <xdr:spPr>
        <a:xfrm>
          <a:off x="8483111" y="99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106979</xdr:rowOff>
    </xdr:from>
    <xdr:to>
      <xdr:col>41</xdr:col>
      <xdr:colOff>101600</xdr:colOff>
      <xdr:row>58</xdr:row>
      <xdr:rowOff>37129</xdr:rowOff>
    </xdr:to>
    <xdr:sp macro="" textlink="">
      <xdr:nvSpPr>
        <xdr:cNvPr id="362" name="楕円 361"/>
        <xdr:cNvSpPr/>
      </xdr:nvSpPr>
      <xdr:spPr>
        <a:xfrm>
          <a:off x="7810500" y="98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28256</xdr:rowOff>
    </xdr:from>
    <xdr:ext cx="534377" cy="259045"/>
    <xdr:sp macro="" textlink="">
      <xdr:nvSpPr>
        <xdr:cNvPr id="363" name="テキスト ボックス 362"/>
        <xdr:cNvSpPr txBox="1"/>
      </xdr:nvSpPr>
      <xdr:spPr>
        <a:xfrm>
          <a:off x="7594111" y="9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166262</xdr:rowOff>
    </xdr:from>
    <xdr:to>
      <xdr:col>36</xdr:col>
      <xdr:colOff>165100</xdr:colOff>
      <xdr:row>58</xdr:row>
      <xdr:rowOff>96412</xdr:rowOff>
    </xdr:to>
    <xdr:sp macro="" textlink="">
      <xdr:nvSpPr>
        <xdr:cNvPr id="364" name="楕円 363"/>
        <xdr:cNvSpPr/>
      </xdr:nvSpPr>
      <xdr:spPr>
        <a:xfrm>
          <a:off x="6921500" y="99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112939</xdr:rowOff>
    </xdr:from>
    <xdr:ext cx="534377" cy="259045"/>
    <xdr:sp macro="" textlink="">
      <xdr:nvSpPr>
        <xdr:cNvPr id="365" name="テキスト ボックス 364"/>
        <xdr:cNvSpPr txBox="1"/>
      </xdr:nvSpPr>
      <xdr:spPr>
        <a:xfrm>
          <a:off x="6705111" y="97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29254</xdr:rowOff>
    </xdr:from>
    <xdr:to>
      <xdr:col>55</xdr:col>
      <xdr:colOff>0</xdr:colOff>
      <xdr:row>78</xdr:row>
      <xdr:rowOff>107631</xdr:rowOff>
    </xdr:to>
    <xdr:cxnSp macro="">
      <xdr:nvCxnSpPr>
        <xdr:cNvPr id="395" name="直線コネクタ 394"/>
        <xdr:cNvCxnSpPr/>
      </xdr:nvCxnSpPr>
      <xdr:spPr>
        <a:xfrm flipV="1">
          <a:off x="9639300" y="134023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6" name="普通建設事業費 （ うち新規整備　）平均値テキスト"/>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107631</xdr:rowOff>
    </xdr:from>
    <xdr:to>
      <xdr:col>50</xdr:col>
      <xdr:colOff>114300</xdr:colOff>
      <xdr:row>79</xdr:row>
      <xdr:rowOff>40945</xdr:rowOff>
    </xdr:to>
    <xdr:cxnSp macro="">
      <xdr:nvCxnSpPr>
        <xdr:cNvPr id="398" name="直線コネクタ 397"/>
        <xdr:cNvCxnSpPr/>
      </xdr:nvCxnSpPr>
      <xdr:spPr>
        <a:xfrm flipV="1">
          <a:off x="8750300" y="1348073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400" name="テキスト ボックス 399"/>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165728</xdr:rowOff>
    </xdr:from>
    <xdr:to>
      <xdr:col>45</xdr:col>
      <xdr:colOff>177800</xdr:colOff>
      <xdr:row>79</xdr:row>
      <xdr:rowOff>40945</xdr:rowOff>
    </xdr:to>
    <xdr:cxnSp macro="">
      <xdr:nvCxnSpPr>
        <xdr:cNvPr id="401" name="直線コネクタ 400"/>
        <xdr:cNvCxnSpPr/>
      </xdr:nvCxnSpPr>
      <xdr:spPr>
        <a:xfrm>
          <a:off x="7861300" y="1353882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3" name="テキスト ボックス 402"/>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16649</xdr:rowOff>
    </xdr:from>
    <xdr:to>
      <xdr:col>41</xdr:col>
      <xdr:colOff>50800</xdr:colOff>
      <xdr:row>78</xdr:row>
      <xdr:rowOff>165728</xdr:rowOff>
    </xdr:to>
    <xdr:cxnSp macro="">
      <xdr:nvCxnSpPr>
        <xdr:cNvPr id="404" name="直線コネクタ 403"/>
        <xdr:cNvCxnSpPr/>
      </xdr:nvCxnSpPr>
      <xdr:spPr>
        <a:xfrm>
          <a:off x="6972300" y="13046849"/>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6" name="テキスト ボックス 405"/>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2071</xdr:rowOff>
    </xdr:from>
    <xdr:ext cx="534377" cy="259045"/>
    <xdr:sp macro="" textlink="">
      <xdr:nvSpPr>
        <xdr:cNvPr id="408" name="テキスト ボックス 407"/>
        <xdr:cNvSpPr txBox="1"/>
      </xdr:nvSpPr>
      <xdr:spPr>
        <a:xfrm>
          <a:off x="6705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149904</xdr:rowOff>
    </xdr:from>
    <xdr:to>
      <xdr:col>55</xdr:col>
      <xdr:colOff>50800</xdr:colOff>
      <xdr:row>78</xdr:row>
      <xdr:rowOff>80054</xdr:rowOff>
    </xdr:to>
    <xdr:sp macro="" textlink="">
      <xdr:nvSpPr>
        <xdr:cNvPr id="414" name="楕円 413"/>
        <xdr:cNvSpPr/>
      </xdr:nvSpPr>
      <xdr:spPr>
        <a:xfrm>
          <a:off x="104267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64831</xdr:rowOff>
    </xdr:from>
    <xdr:ext cx="534377" cy="259045"/>
    <xdr:sp macro="" textlink="">
      <xdr:nvSpPr>
        <xdr:cNvPr id="415" name="普通建設事業費 （ うち新規整備　）該当値テキスト"/>
        <xdr:cNvSpPr txBox="1"/>
      </xdr:nvSpPr>
      <xdr:spPr>
        <a:xfrm>
          <a:off x="10528300" y="132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56831</xdr:rowOff>
    </xdr:from>
    <xdr:to>
      <xdr:col>50</xdr:col>
      <xdr:colOff>165100</xdr:colOff>
      <xdr:row>78</xdr:row>
      <xdr:rowOff>158431</xdr:rowOff>
    </xdr:to>
    <xdr:sp macro="" textlink="">
      <xdr:nvSpPr>
        <xdr:cNvPr id="416" name="楕円 415"/>
        <xdr:cNvSpPr/>
      </xdr:nvSpPr>
      <xdr:spPr>
        <a:xfrm>
          <a:off x="9588500" y="134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149558</xdr:rowOff>
    </xdr:from>
    <xdr:ext cx="534377" cy="259045"/>
    <xdr:sp macro="" textlink="">
      <xdr:nvSpPr>
        <xdr:cNvPr id="417" name="テキスト ボックス 416"/>
        <xdr:cNvSpPr txBox="1"/>
      </xdr:nvSpPr>
      <xdr:spPr>
        <a:xfrm>
          <a:off x="9359411" y="1352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161595</xdr:rowOff>
    </xdr:from>
    <xdr:to>
      <xdr:col>46</xdr:col>
      <xdr:colOff>38100</xdr:colOff>
      <xdr:row>79</xdr:row>
      <xdr:rowOff>91745</xdr:rowOff>
    </xdr:to>
    <xdr:sp macro="" textlink="">
      <xdr:nvSpPr>
        <xdr:cNvPr id="418" name="楕円 417"/>
        <xdr:cNvSpPr/>
      </xdr:nvSpPr>
      <xdr:spPr>
        <a:xfrm>
          <a:off x="8699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82872</xdr:rowOff>
    </xdr:from>
    <xdr:ext cx="534377" cy="259045"/>
    <xdr:sp macro="" textlink="">
      <xdr:nvSpPr>
        <xdr:cNvPr id="419" name="テキスト ボックス 418"/>
        <xdr:cNvSpPr txBox="1"/>
      </xdr:nvSpPr>
      <xdr:spPr>
        <a:xfrm>
          <a:off x="8483111" y="136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114928</xdr:rowOff>
    </xdr:from>
    <xdr:to>
      <xdr:col>41</xdr:col>
      <xdr:colOff>101600</xdr:colOff>
      <xdr:row>79</xdr:row>
      <xdr:rowOff>45078</xdr:rowOff>
    </xdr:to>
    <xdr:sp macro="" textlink="">
      <xdr:nvSpPr>
        <xdr:cNvPr id="420" name="楕円 419"/>
        <xdr:cNvSpPr/>
      </xdr:nvSpPr>
      <xdr:spPr>
        <a:xfrm>
          <a:off x="7810500" y="134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36205</xdr:rowOff>
    </xdr:from>
    <xdr:ext cx="534377" cy="259045"/>
    <xdr:sp macro="" textlink="">
      <xdr:nvSpPr>
        <xdr:cNvPr id="421" name="テキスト ボックス 420"/>
        <xdr:cNvSpPr txBox="1"/>
      </xdr:nvSpPr>
      <xdr:spPr>
        <a:xfrm>
          <a:off x="7594111" y="135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137298</xdr:rowOff>
    </xdr:from>
    <xdr:to>
      <xdr:col>36</xdr:col>
      <xdr:colOff>165100</xdr:colOff>
      <xdr:row>76</xdr:row>
      <xdr:rowOff>67447</xdr:rowOff>
    </xdr:to>
    <xdr:sp macro="" textlink="">
      <xdr:nvSpPr>
        <xdr:cNvPr id="422" name="楕円 421"/>
        <xdr:cNvSpPr/>
      </xdr:nvSpPr>
      <xdr:spPr>
        <a:xfrm>
          <a:off x="69215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58576</xdr:rowOff>
    </xdr:from>
    <xdr:ext cx="534377" cy="259045"/>
    <xdr:sp macro="" textlink="">
      <xdr:nvSpPr>
        <xdr:cNvPr id="423" name="テキスト ボックス 422"/>
        <xdr:cNvSpPr txBox="1"/>
      </xdr:nvSpPr>
      <xdr:spPr>
        <a:xfrm>
          <a:off x="6705111" y="130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168470</xdr:rowOff>
    </xdr:from>
    <xdr:to>
      <xdr:col>55</xdr:col>
      <xdr:colOff>0</xdr:colOff>
      <xdr:row>94</xdr:row>
      <xdr:rowOff>138328</xdr:rowOff>
    </xdr:to>
    <xdr:cxnSp macro="">
      <xdr:nvCxnSpPr>
        <xdr:cNvPr id="453" name="直線コネクタ 452"/>
        <xdr:cNvCxnSpPr/>
      </xdr:nvCxnSpPr>
      <xdr:spPr>
        <a:xfrm flipV="1">
          <a:off x="9639300" y="16113320"/>
          <a:ext cx="838200" cy="1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4" name="普通建設事業費 （ うち更新整備　）平均値テキスト"/>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49174</xdr:rowOff>
    </xdr:from>
    <xdr:to>
      <xdr:col>50</xdr:col>
      <xdr:colOff>114300</xdr:colOff>
      <xdr:row>94</xdr:row>
      <xdr:rowOff>138328</xdr:rowOff>
    </xdr:to>
    <xdr:cxnSp macro="">
      <xdr:nvCxnSpPr>
        <xdr:cNvPr id="456" name="直線コネクタ 455"/>
        <xdr:cNvCxnSpPr/>
      </xdr:nvCxnSpPr>
      <xdr:spPr>
        <a:xfrm>
          <a:off x="8750300" y="161654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8" name="テキスト ボックス 457"/>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49174</xdr:rowOff>
    </xdr:from>
    <xdr:to>
      <xdr:col>45</xdr:col>
      <xdr:colOff>177800</xdr:colOff>
      <xdr:row>94</xdr:row>
      <xdr:rowOff>101164</xdr:rowOff>
    </xdr:to>
    <xdr:cxnSp macro="">
      <xdr:nvCxnSpPr>
        <xdr:cNvPr id="459" name="直線コネクタ 458"/>
        <xdr:cNvCxnSpPr/>
      </xdr:nvCxnSpPr>
      <xdr:spPr>
        <a:xfrm flipV="1">
          <a:off x="7861300" y="16165474"/>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1" name="テキスト ボックス 460"/>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101164</xdr:rowOff>
    </xdr:from>
    <xdr:to>
      <xdr:col>41</xdr:col>
      <xdr:colOff>50800</xdr:colOff>
      <xdr:row>97</xdr:row>
      <xdr:rowOff>161874</xdr:rowOff>
    </xdr:to>
    <xdr:cxnSp macro="">
      <xdr:nvCxnSpPr>
        <xdr:cNvPr id="462" name="直線コネクタ 461"/>
        <xdr:cNvCxnSpPr/>
      </xdr:nvCxnSpPr>
      <xdr:spPr>
        <a:xfrm flipV="1">
          <a:off x="6972300" y="16217464"/>
          <a:ext cx="889000" cy="57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64" name="テキスト ボックス 463"/>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466" name="テキスト ボックス 465"/>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117670</xdr:rowOff>
    </xdr:from>
    <xdr:to>
      <xdr:col>55</xdr:col>
      <xdr:colOff>50800</xdr:colOff>
      <xdr:row>94</xdr:row>
      <xdr:rowOff>47820</xdr:rowOff>
    </xdr:to>
    <xdr:sp macro="" textlink="">
      <xdr:nvSpPr>
        <xdr:cNvPr id="472" name="楕円 471"/>
        <xdr:cNvSpPr/>
      </xdr:nvSpPr>
      <xdr:spPr>
        <a:xfrm>
          <a:off x="10426700" y="160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140547</xdr:rowOff>
    </xdr:from>
    <xdr:ext cx="534377" cy="259045"/>
    <xdr:sp macro="" textlink="">
      <xdr:nvSpPr>
        <xdr:cNvPr id="473" name="普通建設事業費 （ うち更新整備　）該当値テキスト"/>
        <xdr:cNvSpPr txBox="1"/>
      </xdr:nvSpPr>
      <xdr:spPr>
        <a:xfrm>
          <a:off x="10528300" y="159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87528</xdr:rowOff>
    </xdr:from>
    <xdr:to>
      <xdr:col>50</xdr:col>
      <xdr:colOff>165100</xdr:colOff>
      <xdr:row>95</xdr:row>
      <xdr:rowOff>17678</xdr:rowOff>
    </xdr:to>
    <xdr:sp macro="" textlink="">
      <xdr:nvSpPr>
        <xdr:cNvPr id="474" name="楕円 473"/>
        <xdr:cNvSpPr/>
      </xdr:nvSpPr>
      <xdr:spPr>
        <a:xfrm>
          <a:off x="9588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34205</xdr:rowOff>
    </xdr:from>
    <xdr:ext cx="534377" cy="259045"/>
    <xdr:sp macro="" textlink="">
      <xdr:nvSpPr>
        <xdr:cNvPr id="475" name="テキスト ボックス 474"/>
        <xdr:cNvSpPr txBox="1"/>
      </xdr:nvSpPr>
      <xdr:spPr>
        <a:xfrm>
          <a:off x="93594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169824</xdr:rowOff>
    </xdr:from>
    <xdr:to>
      <xdr:col>46</xdr:col>
      <xdr:colOff>38100</xdr:colOff>
      <xdr:row>94</xdr:row>
      <xdr:rowOff>99974</xdr:rowOff>
    </xdr:to>
    <xdr:sp macro="" textlink="">
      <xdr:nvSpPr>
        <xdr:cNvPr id="476" name="楕円 475"/>
        <xdr:cNvSpPr/>
      </xdr:nvSpPr>
      <xdr:spPr>
        <a:xfrm>
          <a:off x="8699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116501</xdr:rowOff>
    </xdr:from>
    <xdr:ext cx="534377" cy="259045"/>
    <xdr:sp macro="" textlink="">
      <xdr:nvSpPr>
        <xdr:cNvPr id="477" name="テキスト ボックス 476"/>
        <xdr:cNvSpPr txBox="1"/>
      </xdr:nvSpPr>
      <xdr:spPr>
        <a:xfrm>
          <a:off x="8483111" y="158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50364</xdr:rowOff>
    </xdr:from>
    <xdr:to>
      <xdr:col>41</xdr:col>
      <xdr:colOff>101600</xdr:colOff>
      <xdr:row>94</xdr:row>
      <xdr:rowOff>151964</xdr:rowOff>
    </xdr:to>
    <xdr:sp macro="" textlink="">
      <xdr:nvSpPr>
        <xdr:cNvPr id="478" name="楕円 477"/>
        <xdr:cNvSpPr/>
      </xdr:nvSpPr>
      <xdr:spPr>
        <a:xfrm>
          <a:off x="7810500" y="161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168491</xdr:rowOff>
    </xdr:from>
    <xdr:ext cx="534377" cy="259045"/>
    <xdr:sp macro="" textlink="">
      <xdr:nvSpPr>
        <xdr:cNvPr id="479" name="テキスト ボックス 478"/>
        <xdr:cNvSpPr txBox="1"/>
      </xdr:nvSpPr>
      <xdr:spPr>
        <a:xfrm>
          <a:off x="7594111" y="159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111074</xdr:rowOff>
    </xdr:from>
    <xdr:to>
      <xdr:col>36</xdr:col>
      <xdr:colOff>165100</xdr:colOff>
      <xdr:row>98</xdr:row>
      <xdr:rowOff>41224</xdr:rowOff>
    </xdr:to>
    <xdr:sp macro="" textlink="">
      <xdr:nvSpPr>
        <xdr:cNvPr id="480" name="楕円 479"/>
        <xdr:cNvSpPr/>
      </xdr:nvSpPr>
      <xdr:spPr>
        <a:xfrm>
          <a:off x="6921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57751</xdr:rowOff>
    </xdr:from>
    <xdr:ext cx="534377" cy="259045"/>
    <xdr:sp macro="" textlink="">
      <xdr:nvSpPr>
        <xdr:cNvPr id="481" name="テキスト ボックス 480"/>
        <xdr:cNvSpPr txBox="1"/>
      </xdr:nvSpPr>
      <xdr:spPr>
        <a:xfrm>
          <a:off x="6705111" y="165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148958</xdr:rowOff>
    </xdr:from>
    <xdr:to>
      <xdr:col>85</xdr:col>
      <xdr:colOff>127000</xdr:colOff>
      <xdr:row>34</xdr:row>
      <xdr:rowOff>137700</xdr:rowOff>
    </xdr:to>
    <xdr:cxnSp macro="">
      <xdr:nvCxnSpPr>
        <xdr:cNvPr id="504" name="直線コネクタ 503"/>
        <xdr:cNvCxnSpPr/>
      </xdr:nvCxnSpPr>
      <xdr:spPr>
        <a:xfrm flipV="1">
          <a:off x="15481300" y="5806808"/>
          <a:ext cx="838200" cy="1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74414</xdr:rowOff>
    </xdr:from>
    <xdr:ext cx="469744" cy="259045"/>
    <xdr:sp macro="" textlink="">
      <xdr:nvSpPr>
        <xdr:cNvPr id="505" name="災害復旧事業費平均値テキスト"/>
        <xdr:cNvSpPr txBox="1"/>
      </xdr:nvSpPr>
      <xdr:spPr>
        <a:xfrm>
          <a:off x="16370300" y="6075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137700</xdr:rowOff>
    </xdr:from>
    <xdr:to>
      <xdr:col>81</xdr:col>
      <xdr:colOff>50800</xdr:colOff>
      <xdr:row>37</xdr:row>
      <xdr:rowOff>68891</xdr:rowOff>
    </xdr:to>
    <xdr:cxnSp macro="">
      <xdr:nvCxnSpPr>
        <xdr:cNvPr id="507" name="直線コネクタ 506"/>
        <xdr:cNvCxnSpPr/>
      </xdr:nvCxnSpPr>
      <xdr:spPr>
        <a:xfrm flipV="1">
          <a:off x="14592300" y="5967000"/>
          <a:ext cx="889000" cy="4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68891</xdr:rowOff>
    </xdr:from>
    <xdr:to>
      <xdr:col>76</xdr:col>
      <xdr:colOff>114300</xdr:colOff>
      <xdr:row>37</xdr:row>
      <xdr:rowOff>126955</xdr:rowOff>
    </xdr:to>
    <xdr:cxnSp macro="">
      <xdr:nvCxnSpPr>
        <xdr:cNvPr id="510" name="直線コネクタ 509"/>
        <xdr:cNvCxnSpPr/>
      </xdr:nvCxnSpPr>
      <xdr:spPr>
        <a:xfrm flipV="1">
          <a:off x="13703300" y="641254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126955</xdr:rowOff>
    </xdr:from>
    <xdr:to>
      <xdr:col>71</xdr:col>
      <xdr:colOff>177800</xdr:colOff>
      <xdr:row>37</xdr:row>
      <xdr:rowOff>130099</xdr:rowOff>
    </xdr:to>
    <xdr:cxnSp macro="">
      <xdr:nvCxnSpPr>
        <xdr:cNvPr id="513" name="直線コネクタ 512"/>
        <xdr:cNvCxnSpPr/>
      </xdr:nvCxnSpPr>
      <xdr:spPr>
        <a:xfrm flipV="1">
          <a:off x="12814300" y="647060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5" name="テキスト ボックス 514"/>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160278</xdr:rowOff>
    </xdr:from>
    <xdr:ext cx="469744" cy="259045"/>
    <xdr:sp macro="" textlink="">
      <xdr:nvSpPr>
        <xdr:cNvPr id="517" name="テキスト ボックス 516"/>
        <xdr:cNvSpPr txBox="1"/>
      </xdr:nvSpPr>
      <xdr:spPr>
        <a:xfrm>
          <a:off x="12579428" y="61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98158</xdr:rowOff>
    </xdr:from>
    <xdr:to>
      <xdr:col>85</xdr:col>
      <xdr:colOff>177800</xdr:colOff>
      <xdr:row>34</xdr:row>
      <xdr:rowOff>28308</xdr:rowOff>
    </xdr:to>
    <xdr:sp macro="" textlink="">
      <xdr:nvSpPr>
        <xdr:cNvPr id="523" name="楕円 522"/>
        <xdr:cNvSpPr/>
      </xdr:nvSpPr>
      <xdr:spPr>
        <a:xfrm>
          <a:off x="162687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121035</xdr:rowOff>
    </xdr:from>
    <xdr:ext cx="534377" cy="259045"/>
    <xdr:sp macro="" textlink="">
      <xdr:nvSpPr>
        <xdr:cNvPr id="524" name="災害復旧事業費該当値テキスト"/>
        <xdr:cNvSpPr txBox="1"/>
      </xdr:nvSpPr>
      <xdr:spPr>
        <a:xfrm>
          <a:off x="16370300" y="5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86900</xdr:rowOff>
    </xdr:from>
    <xdr:to>
      <xdr:col>81</xdr:col>
      <xdr:colOff>101600</xdr:colOff>
      <xdr:row>35</xdr:row>
      <xdr:rowOff>17050</xdr:rowOff>
    </xdr:to>
    <xdr:sp macro="" textlink="">
      <xdr:nvSpPr>
        <xdr:cNvPr id="525" name="楕円 524"/>
        <xdr:cNvSpPr/>
      </xdr:nvSpPr>
      <xdr:spPr>
        <a:xfrm>
          <a:off x="15430500" y="59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8177</xdr:rowOff>
    </xdr:from>
    <xdr:ext cx="534377" cy="259045"/>
    <xdr:sp macro="" textlink="">
      <xdr:nvSpPr>
        <xdr:cNvPr id="526" name="テキスト ボックス 525"/>
        <xdr:cNvSpPr txBox="1"/>
      </xdr:nvSpPr>
      <xdr:spPr>
        <a:xfrm>
          <a:off x="15201411" y="6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18091</xdr:rowOff>
    </xdr:from>
    <xdr:to>
      <xdr:col>76</xdr:col>
      <xdr:colOff>165100</xdr:colOff>
      <xdr:row>37</xdr:row>
      <xdr:rowOff>119691</xdr:rowOff>
    </xdr:to>
    <xdr:sp macro="" textlink="">
      <xdr:nvSpPr>
        <xdr:cNvPr id="527" name="楕円 526"/>
        <xdr:cNvSpPr/>
      </xdr:nvSpPr>
      <xdr:spPr>
        <a:xfrm>
          <a:off x="14541500" y="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110818</xdr:rowOff>
    </xdr:from>
    <xdr:ext cx="469744" cy="259045"/>
    <xdr:sp macro="" textlink="">
      <xdr:nvSpPr>
        <xdr:cNvPr id="528" name="テキスト ボックス 527"/>
        <xdr:cNvSpPr txBox="1"/>
      </xdr:nvSpPr>
      <xdr:spPr>
        <a:xfrm>
          <a:off x="14357428" y="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76155</xdr:rowOff>
    </xdr:from>
    <xdr:to>
      <xdr:col>72</xdr:col>
      <xdr:colOff>38100</xdr:colOff>
      <xdr:row>38</xdr:row>
      <xdr:rowOff>6305</xdr:rowOff>
    </xdr:to>
    <xdr:sp macro="" textlink="">
      <xdr:nvSpPr>
        <xdr:cNvPr id="529" name="楕円 528"/>
        <xdr:cNvSpPr/>
      </xdr:nvSpPr>
      <xdr:spPr>
        <a:xfrm>
          <a:off x="13652500" y="64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168883</xdr:rowOff>
    </xdr:from>
    <xdr:ext cx="469744" cy="259045"/>
    <xdr:sp macro="" textlink="">
      <xdr:nvSpPr>
        <xdr:cNvPr id="530" name="テキスト ボックス 529"/>
        <xdr:cNvSpPr txBox="1"/>
      </xdr:nvSpPr>
      <xdr:spPr>
        <a:xfrm>
          <a:off x="13468428" y="65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79299</xdr:rowOff>
    </xdr:from>
    <xdr:to>
      <xdr:col>67</xdr:col>
      <xdr:colOff>101600</xdr:colOff>
      <xdr:row>38</xdr:row>
      <xdr:rowOff>9449</xdr:rowOff>
    </xdr:to>
    <xdr:sp macro="" textlink="">
      <xdr:nvSpPr>
        <xdr:cNvPr id="531" name="楕円 530"/>
        <xdr:cNvSpPr/>
      </xdr:nvSpPr>
      <xdr:spPr>
        <a:xfrm>
          <a:off x="12763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xdr:rowOff>
    </xdr:from>
    <xdr:ext cx="469744" cy="259045"/>
    <xdr:sp macro="" textlink="">
      <xdr:nvSpPr>
        <xdr:cNvPr id="532" name="テキスト ボックス 531"/>
        <xdr:cNvSpPr txBox="1"/>
      </xdr:nvSpPr>
      <xdr:spPr>
        <a:xfrm>
          <a:off x="12579428"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30691</xdr:rowOff>
    </xdr:from>
    <xdr:to>
      <xdr:col>85</xdr:col>
      <xdr:colOff>127000</xdr:colOff>
      <xdr:row>77</xdr:row>
      <xdr:rowOff>66123</xdr:rowOff>
    </xdr:to>
    <xdr:cxnSp macro="">
      <xdr:nvCxnSpPr>
        <xdr:cNvPr id="609" name="直線コネクタ 608"/>
        <xdr:cNvCxnSpPr/>
      </xdr:nvCxnSpPr>
      <xdr:spPr>
        <a:xfrm flipV="1">
          <a:off x="15481300" y="13232341"/>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10" name="公債費平均値テキスト"/>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23081</xdr:rowOff>
    </xdr:from>
    <xdr:to>
      <xdr:col>81</xdr:col>
      <xdr:colOff>50800</xdr:colOff>
      <xdr:row>77</xdr:row>
      <xdr:rowOff>66123</xdr:rowOff>
    </xdr:to>
    <xdr:cxnSp macro="">
      <xdr:nvCxnSpPr>
        <xdr:cNvPr id="612" name="直線コネクタ 611"/>
        <xdr:cNvCxnSpPr/>
      </xdr:nvCxnSpPr>
      <xdr:spPr>
        <a:xfrm>
          <a:off x="14592300" y="13224731"/>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14" name="テキスト ボックス 613"/>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166315</xdr:rowOff>
    </xdr:from>
    <xdr:to>
      <xdr:col>76</xdr:col>
      <xdr:colOff>114300</xdr:colOff>
      <xdr:row>77</xdr:row>
      <xdr:rowOff>23081</xdr:rowOff>
    </xdr:to>
    <xdr:cxnSp macro="">
      <xdr:nvCxnSpPr>
        <xdr:cNvPr id="615" name="直線コネクタ 614"/>
        <xdr:cNvCxnSpPr/>
      </xdr:nvCxnSpPr>
      <xdr:spPr>
        <a:xfrm>
          <a:off x="13703300" y="13196515"/>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xdr:rowOff>
    </xdr:from>
    <xdr:ext cx="534377" cy="259045"/>
    <xdr:sp macro="" textlink="">
      <xdr:nvSpPr>
        <xdr:cNvPr id="617" name="テキスト ボックス 616"/>
        <xdr:cNvSpPr txBox="1"/>
      </xdr:nvSpPr>
      <xdr:spPr>
        <a:xfrm>
          <a:off x="14325111" y="125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135324</xdr:rowOff>
    </xdr:from>
    <xdr:to>
      <xdr:col>71</xdr:col>
      <xdr:colOff>177800</xdr:colOff>
      <xdr:row>76</xdr:row>
      <xdr:rowOff>166315</xdr:rowOff>
    </xdr:to>
    <xdr:cxnSp macro="">
      <xdr:nvCxnSpPr>
        <xdr:cNvPr id="618" name="直線コネクタ 617"/>
        <xdr:cNvCxnSpPr/>
      </xdr:nvCxnSpPr>
      <xdr:spPr>
        <a:xfrm>
          <a:off x="12814300" y="13165524"/>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54061</xdr:rowOff>
    </xdr:from>
    <xdr:ext cx="534377" cy="259045"/>
    <xdr:sp macro="" textlink="">
      <xdr:nvSpPr>
        <xdr:cNvPr id="620" name="テキスト ボックス 619"/>
        <xdr:cNvSpPr txBox="1"/>
      </xdr:nvSpPr>
      <xdr:spPr>
        <a:xfrm>
          <a:off x="13436111" y="125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53995</xdr:rowOff>
    </xdr:from>
    <xdr:ext cx="534377" cy="259045"/>
    <xdr:sp macro="" textlink="">
      <xdr:nvSpPr>
        <xdr:cNvPr id="622" name="テキスト ボックス 621"/>
        <xdr:cNvSpPr txBox="1"/>
      </xdr:nvSpPr>
      <xdr:spPr>
        <a:xfrm>
          <a:off x="12547111" y="125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151341</xdr:rowOff>
    </xdr:from>
    <xdr:to>
      <xdr:col>85</xdr:col>
      <xdr:colOff>177800</xdr:colOff>
      <xdr:row>77</xdr:row>
      <xdr:rowOff>81491</xdr:rowOff>
    </xdr:to>
    <xdr:sp macro="" textlink="">
      <xdr:nvSpPr>
        <xdr:cNvPr id="628" name="楕円 627"/>
        <xdr:cNvSpPr/>
      </xdr:nvSpPr>
      <xdr:spPr>
        <a:xfrm>
          <a:off x="16268700" y="13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129768</xdr:rowOff>
    </xdr:from>
    <xdr:ext cx="534377" cy="259045"/>
    <xdr:sp macro="" textlink="">
      <xdr:nvSpPr>
        <xdr:cNvPr id="629" name="公債費該当値テキスト"/>
        <xdr:cNvSpPr txBox="1"/>
      </xdr:nvSpPr>
      <xdr:spPr>
        <a:xfrm>
          <a:off x="16370300" y="131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15323</xdr:rowOff>
    </xdr:from>
    <xdr:to>
      <xdr:col>81</xdr:col>
      <xdr:colOff>101600</xdr:colOff>
      <xdr:row>77</xdr:row>
      <xdr:rowOff>116923</xdr:rowOff>
    </xdr:to>
    <xdr:sp macro="" textlink="">
      <xdr:nvSpPr>
        <xdr:cNvPr id="630" name="楕円 629"/>
        <xdr:cNvSpPr/>
      </xdr:nvSpPr>
      <xdr:spPr>
        <a:xfrm>
          <a:off x="15430500" y="132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108050</xdr:rowOff>
    </xdr:from>
    <xdr:ext cx="534377" cy="259045"/>
    <xdr:sp macro="" textlink="">
      <xdr:nvSpPr>
        <xdr:cNvPr id="631" name="テキスト ボックス 630"/>
        <xdr:cNvSpPr txBox="1"/>
      </xdr:nvSpPr>
      <xdr:spPr>
        <a:xfrm>
          <a:off x="15201411" y="133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143731</xdr:rowOff>
    </xdr:from>
    <xdr:to>
      <xdr:col>76</xdr:col>
      <xdr:colOff>165100</xdr:colOff>
      <xdr:row>77</xdr:row>
      <xdr:rowOff>73881</xdr:rowOff>
    </xdr:to>
    <xdr:sp macro="" textlink="">
      <xdr:nvSpPr>
        <xdr:cNvPr id="632" name="楕円 631"/>
        <xdr:cNvSpPr/>
      </xdr:nvSpPr>
      <xdr:spPr>
        <a:xfrm>
          <a:off x="14541500" y="131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65008</xdr:rowOff>
    </xdr:from>
    <xdr:ext cx="534377" cy="259045"/>
    <xdr:sp macro="" textlink="">
      <xdr:nvSpPr>
        <xdr:cNvPr id="633" name="テキスト ボックス 632"/>
        <xdr:cNvSpPr txBox="1"/>
      </xdr:nvSpPr>
      <xdr:spPr>
        <a:xfrm>
          <a:off x="14325111" y="132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115515</xdr:rowOff>
    </xdr:from>
    <xdr:to>
      <xdr:col>72</xdr:col>
      <xdr:colOff>38100</xdr:colOff>
      <xdr:row>77</xdr:row>
      <xdr:rowOff>45665</xdr:rowOff>
    </xdr:to>
    <xdr:sp macro="" textlink="">
      <xdr:nvSpPr>
        <xdr:cNvPr id="634" name="楕円 633"/>
        <xdr:cNvSpPr/>
      </xdr:nvSpPr>
      <xdr:spPr>
        <a:xfrm>
          <a:off x="13652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36792</xdr:rowOff>
    </xdr:from>
    <xdr:ext cx="534377" cy="259045"/>
    <xdr:sp macro="" textlink="">
      <xdr:nvSpPr>
        <xdr:cNvPr id="635" name="テキスト ボックス 634"/>
        <xdr:cNvSpPr txBox="1"/>
      </xdr:nvSpPr>
      <xdr:spPr>
        <a:xfrm>
          <a:off x="13436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36" name="楕円 635"/>
        <xdr:cNvSpPr/>
      </xdr:nvSpPr>
      <xdr:spPr>
        <a:xfrm>
          <a:off x="12763500" y="131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37" name="テキスト ボックス 636"/>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137185</xdr:rowOff>
    </xdr:from>
    <xdr:to>
      <xdr:col>85</xdr:col>
      <xdr:colOff>127000</xdr:colOff>
      <xdr:row>96</xdr:row>
      <xdr:rowOff>59995</xdr:rowOff>
    </xdr:to>
    <xdr:cxnSp macro="">
      <xdr:nvCxnSpPr>
        <xdr:cNvPr id="664" name="直線コネクタ 663"/>
        <xdr:cNvCxnSpPr/>
      </xdr:nvCxnSpPr>
      <xdr:spPr>
        <a:xfrm>
          <a:off x="15481300" y="16253485"/>
          <a:ext cx="838200" cy="2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2252</xdr:rowOff>
    </xdr:from>
    <xdr:ext cx="469744" cy="259045"/>
    <xdr:sp macro="" textlink="">
      <xdr:nvSpPr>
        <xdr:cNvPr id="665" name="積立金平均値テキスト"/>
        <xdr:cNvSpPr txBox="1"/>
      </xdr:nvSpPr>
      <xdr:spPr>
        <a:xfrm>
          <a:off x="16370300" y="1646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47650</xdr:rowOff>
    </xdr:from>
    <xdr:to>
      <xdr:col>81</xdr:col>
      <xdr:colOff>50800</xdr:colOff>
      <xdr:row>94</xdr:row>
      <xdr:rowOff>137185</xdr:rowOff>
    </xdr:to>
    <xdr:cxnSp macro="">
      <xdr:nvCxnSpPr>
        <xdr:cNvPr id="667" name="直線コネクタ 666"/>
        <xdr:cNvCxnSpPr/>
      </xdr:nvCxnSpPr>
      <xdr:spPr>
        <a:xfrm>
          <a:off x="14592300" y="1599250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9" name="テキスト ボックス 668"/>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47650</xdr:rowOff>
    </xdr:from>
    <xdr:to>
      <xdr:col>76</xdr:col>
      <xdr:colOff>114300</xdr:colOff>
      <xdr:row>95</xdr:row>
      <xdr:rowOff>31877</xdr:rowOff>
    </xdr:to>
    <xdr:cxnSp macro="">
      <xdr:nvCxnSpPr>
        <xdr:cNvPr id="670" name="直線コネクタ 669"/>
        <xdr:cNvCxnSpPr/>
      </xdr:nvCxnSpPr>
      <xdr:spPr>
        <a:xfrm flipV="1">
          <a:off x="13703300" y="15992500"/>
          <a:ext cx="889000" cy="3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72" name="テキスト ボックス 671"/>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58699</xdr:rowOff>
    </xdr:from>
    <xdr:to>
      <xdr:col>71</xdr:col>
      <xdr:colOff>177800</xdr:colOff>
      <xdr:row>95</xdr:row>
      <xdr:rowOff>31877</xdr:rowOff>
    </xdr:to>
    <xdr:cxnSp macro="">
      <xdr:nvCxnSpPr>
        <xdr:cNvPr id="673" name="直線コネクタ 672"/>
        <xdr:cNvCxnSpPr/>
      </xdr:nvCxnSpPr>
      <xdr:spPr>
        <a:xfrm>
          <a:off x="12814300" y="16003549"/>
          <a:ext cx="8890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5" name="テキスト ボックス 674"/>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30903</xdr:rowOff>
    </xdr:from>
    <xdr:ext cx="469744" cy="259045"/>
    <xdr:sp macro="" textlink="">
      <xdr:nvSpPr>
        <xdr:cNvPr id="677" name="テキスト ボックス 676"/>
        <xdr:cNvSpPr txBox="1"/>
      </xdr:nvSpPr>
      <xdr:spPr>
        <a:xfrm>
          <a:off x="12579428" y="164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9195</xdr:rowOff>
    </xdr:from>
    <xdr:to>
      <xdr:col>85</xdr:col>
      <xdr:colOff>177800</xdr:colOff>
      <xdr:row>96</xdr:row>
      <xdr:rowOff>110795</xdr:rowOff>
    </xdr:to>
    <xdr:sp macro="" textlink="">
      <xdr:nvSpPr>
        <xdr:cNvPr id="683" name="楕円 682"/>
        <xdr:cNvSpPr/>
      </xdr:nvSpPr>
      <xdr:spPr>
        <a:xfrm>
          <a:off x="16268700" y="164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32072</xdr:rowOff>
    </xdr:from>
    <xdr:ext cx="469744" cy="259045"/>
    <xdr:sp macro="" textlink="">
      <xdr:nvSpPr>
        <xdr:cNvPr id="684" name="積立金該当値テキスト"/>
        <xdr:cNvSpPr txBox="1"/>
      </xdr:nvSpPr>
      <xdr:spPr>
        <a:xfrm>
          <a:off x="16370300" y="163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86385</xdr:rowOff>
    </xdr:from>
    <xdr:to>
      <xdr:col>81</xdr:col>
      <xdr:colOff>101600</xdr:colOff>
      <xdr:row>95</xdr:row>
      <xdr:rowOff>16535</xdr:rowOff>
    </xdr:to>
    <xdr:sp macro="" textlink="">
      <xdr:nvSpPr>
        <xdr:cNvPr id="685" name="楕円 684"/>
        <xdr:cNvSpPr/>
      </xdr:nvSpPr>
      <xdr:spPr>
        <a:xfrm>
          <a:off x="15430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33062</xdr:rowOff>
    </xdr:from>
    <xdr:ext cx="534377" cy="259045"/>
    <xdr:sp macro="" textlink="">
      <xdr:nvSpPr>
        <xdr:cNvPr id="686" name="テキスト ボックス 685"/>
        <xdr:cNvSpPr txBox="1"/>
      </xdr:nvSpPr>
      <xdr:spPr>
        <a:xfrm>
          <a:off x="15201411" y="159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168300</xdr:rowOff>
    </xdr:from>
    <xdr:to>
      <xdr:col>76</xdr:col>
      <xdr:colOff>165100</xdr:colOff>
      <xdr:row>93</xdr:row>
      <xdr:rowOff>98450</xdr:rowOff>
    </xdr:to>
    <xdr:sp macro="" textlink="">
      <xdr:nvSpPr>
        <xdr:cNvPr id="687" name="楕円 686"/>
        <xdr:cNvSpPr/>
      </xdr:nvSpPr>
      <xdr:spPr>
        <a:xfrm>
          <a:off x="14541500" y="159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114977</xdr:rowOff>
    </xdr:from>
    <xdr:ext cx="534377" cy="259045"/>
    <xdr:sp macro="" textlink="">
      <xdr:nvSpPr>
        <xdr:cNvPr id="688" name="テキスト ボックス 687"/>
        <xdr:cNvSpPr txBox="1"/>
      </xdr:nvSpPr>
      <xdr:spPr>
        <a:xfrm>
          <a:off x="14325111" y="157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152527</xdr:rowOff>
    </xdr:from>
    <xdr:to>
      <xdr:col>72</xdr:col>
      <xdr:colOff>38100</xdr:colOff>
      <xdr:row>95</xdr:row>
      <xdr:rowOff>82677</xdr:rowOff>
    </xdr:to>
    <xdr:sp macro="" textlink="">
      <xdr:nvSpPr>
        <xdr:cNvPr id="689" name="楕円 688"/>
        <xdr:cNvSpPr/>
      </xdr:nvSpPr>
      <xdr:spPr>
        <a:xfrm>
          <a:off x="13652500" y="162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99204</xdr:rowOff>
    </xdr:from>
    <xdr:ext cx="469744" cy="259045"/>
    <xdr:sp macro="" textlink="">
      <xdr:nvSpPr>
        <xdr:cNvPr id="690" name="テキスト ボックス 689"/>
        <xdr:cNvSpPr txBox="1"/>
      </xdr:nvSpPr>
      <xdr:spPr>
        <a:xfrm>
          <a:off x="13468428" y="160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7899</xdr:rowOff>
    </xdr:from>
    <xdr:to>
      <xdr:col>67</xdr:col>
      <xdr:colOff>101600</xdr:colOff>
      <xdr:row>93</xdr:row>
      <xdr:rowOff>109499</xdr:rowOff>
    </xdr:to>
    <xdr:sp macro="" textlink="">
      <xdr:nvSpPr>
        <xdr:cNvPr id="691" name="楕円 690"/>
        <xdr:cNvSpPr/>
      </xdr:nvSpPr>
      <xdr:spPr>
        <a:xfrm>
          <a:off x="12763500" y="159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126026</xdr:rowOff>
    </xdr:from>
    <xdr:ext cx="534377" cy="259045"/>
    <xdr:sp macro="" textlink="">
      <xdr:nvSpPr>
        <xdr:cNvPr id="692" name="テキスト ボックス 691"/>
        <xdr:cNvSpPr txBox="1"/>
      </xdr:nvSpPr>
      <xdr:spPr>
        <a:xfrm>
          <a:off x="12547111" y="157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136042</xdr:rowOff>
    </xdr:from>
    <xdr:to>
      <xdr:col>116</xdr:col>
      <xdr:colOff>63500</xdr:colOff>
      <xdr:row>38</xdr:row>
      <xdr:rowOff>139700</xdr:rowOff>
    </xdr:to>
    <xdr:cxnSp macro="">
      <xdr:nvCxnSpPr>
        <xdr:cNvPr id="717" name="直線コネクタ 716"/>
        <xdr:cNvCxnSpPr/>
      </xdr:nvCxnSpPr>
      <xdr:spPr>
        <a:xfrm flipV="1">
          <a:off x="21323300" y="6479692"/>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2" name="テキスト ボックス 721"/>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139700</xdr:rowOff>
    </xdr:to>
    <xdr:cxnSp macro="">
      <xdr:nvCxnSpPr>
        <xdr:cNvPr id="723" name="直線コネクタ 722"/>
        <xdr:cNvCxnSpPr/>
      </xdr:nvCxnSpPr>
      <xdr:spPr>
        <a:xfrm>
          <a:off x="19545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5" name="テキスト ボックス 724"/>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134214</xdr:rowOff>
    </xdr:to>
    <xdr:cxnSp macro="">
      <xdr:nvCxnSpPr>
        <xdr:cNvPr id="726" name="直線コネクタ 725"/>
        <xdr:cNvCxnSpPr/>
      </xdr:nvCxnSpPr>
      <xdr:spPr>
        <a:xfrm>
          <a:off x="18656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102785</xdr:rowOff>
    </xdr:from>
    <xdr:ext cx="378565" cy="259045"/>
    <xdr:sp macro="" textlink="">
      <xdr:nvSpPr>
        <xdr:cNvPr id="728" name="テキスト ボックス 727"/>
        <xdr:cNvSpPr txBox="1"/>
      </xdr:nvSpPr>
      <xdr:spPr>
        <a:xfrm>
          <a:off x="19356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30" name="テキスト ボックス 729"/>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85242</xdr:rowOff>
    </xdr:from>
    <xdr:to>
      <xdr:col>116</xdr:col>
      <xdr:colOff>114300</xdr:colOff>
      <xdr:row>38</xdr:row>
      <xdr:rowOff>15393</xdr:rowOff>
    </xdr:to>
    <xdr:sp macro="" textlink="">
      <xdr:nvSpPr>
        <xdr:cNvPr id="736" name="楕円 735"/>
        <xdr:cNvSpPr/>
      </xdr:nvSpPr>
      <xdr:spPr>
        <a:xfrm>
          <a:off x="22110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xdr:rowOff>
    </xdr:from>
    <xdr:ext cx="378565" cy="259045"/>
    <xdr:sp macro="" textlink="">
      <xdr:nvSpPr>
        <xdr:cNvPr id="737" name="投資及び出資金該当値テキスト"/>
        <xdr:cNvSpPr txBox="1"/>
      </xdr:nvSpPr>
      <xdr:spPr>
        <a:xfrm>
          <a:off x="22212300" y="63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2" name="楕円 741"/>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3" name="テキスト ボックス 742"/>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44" name="楕円 743"/>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45" name="テキスト ボックス 744"/>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146983</xdr:rowOff>
    </xdr:from>
    <xdr:to>
      <xdr:col>116</xdr:col>
      <xdr:colOff>62864</xdr:colOff>
      <xdr:row>58</xdr:row>
      <xdr:rowOff>140353</xdr:rowOff>
    </xdr:to>
    <xdr:cxnSp macro="">
      <xdr:nvCxnSpPr>
        <xdr:cNvPr id="769" name="直線コネクタ 768"/>
        <xdr:cNvCxnSpPr/>
      </xdr:nvCxnSpPr>
      <xdr:spPr>
        <a:xfrm flipV="1">
          <a:off x="22159595" y="8890933"/>
          <a:ext cx="1269" cy="11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144180</xdr:rowOff>
    </xdr:from>
    <xdr:ext cx="469744" cy="259045"/>
    <xdr:sp macro="" textlink="">
      <xdr:nvSpPr>
        <xdr:cNvPr id="770" name="貸付金最小値テキスト"/>
        <xdr:cNvSpPr txBox="1"/>
      </xdr:nvSpPr>
      <xdr:spPr>
        <a:xfrm>
          <a:off x="22212300" y="100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140353</xdr:rowOff>
    </xdr:from>
    <xdr:to>
      <xdr:col>116</xdr:col>
      <xdr:colOff>152400</xdr:colOff>
      <xdr:row>58</xdr:row>
      <xdr:rowOff>140353</xdr:rowOff>
    </xdr:to>
    <xdr:cxnSp macro="">
      <xdr:nvCxnSpPr>
        <xdr:cNvPr id="771" name="直線コネクタ 770"/>
        <xdr:cNvCxnSpPr/>
      </xdr:nvCxnSpPr>
      <xdr:spPr>
        <a:xfrm>
          <a:off x="22072600" y="100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93660</xdr:rowOff>
    </xdr:from>
    <xdr:ext cx="534377" cy="259045"/>
    <xdr:sp macro="" textlink="">
      <xdr:nvSpPr>
        <xdr:cNvPr id="772" name="貸付金最大値テキスト"/>
        <xdr:cNvSpPr txBox="1"/>
      </xdr:nvSpPr>
      <xdr:spPr>
        <a:xfrm>
          <a:off x="22212300" y="86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146983</xdr:rowOff>
    </xdr:from>
    <xdr:to>
      <xdr:col>116</xdr:col>
      <xdr:colOff>152400</xdr:colOff>
      <xdr:row>51</xdr:row>
      <xdr:rowOff>146983</xdr:rowOff>
    </xdr:to>
    <xdr:cxnSp macro="">
      <xdr:nvCxnSpPr>
        <xdr:cNvPr id="773" name="直線コネクタ 772"/>
        <xdr:cNvCxnSpPr/>
      </xdr:nvCxnSpPr>
      <xdr:spPr>
        <a:xfrm>
          <a:off x="22072600" y="88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8157</xdr:rowOff>
    </xdr:from>
    <xdr:to>
      <xdr:col>116</xdr:col>
      <xdr:colOff>63500</xdr:colOff>
      <xdr:row>51</xdr:row>
      <xdr:rowOff>168667</xdr:rowOff>
    </xdr:to>
    <xdr:cxnSp macro="">
      <xdr:nvCxnSpPr>
        <xdr:cNvPr id="774" name="直線コネクタ 773"/>
        <xdr:cNvCxnSpPr/>
      </xdr:nvCxnSpPr>
      <xdr:spPr>
        <a:xfrm>
          <a:off x="21323300" y="8752107"/>
          <a:ext cx="838200" cy="1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104784</xdr:rowOff>
    </xdr:from>
    <xdr:ext cx="534377" cy="259045"/>
    <xdr:sp macro="" textlink="">
      <xdr:nvSpPr>
        <xdr:cNvPr id="775" name="貸付金平均値テキスト"/>
        <xdr:cNvSpPr txBox="1"/>
      </xdr:nvSpPr>
      <xdr:spPr>
        <a:xfrm>
          <a:off x="22212300" y="936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126357</xdr:rowOff>
    </xdr:from>
    <xdr:to>
      <xdr:col>116</xdr:col>
      <xdr:colOff>114300</xdr:colOff>
      <xdr:row>55</xdr:row>
      <xdr:rowOff>56507</xdr:rowOff>
    </xdr:to>
    <xdr:sp macro="" textlink="">
      <xdr:nvSpPr>
        <xdr:cNvPr id="776" name="フローチャート: 判断 775"/>
        <xdr:cNvSpPr/>
      </xdr:nvSpPr>
      <xdr:spPr>
        <a:xfrm>
          <a:off x="22110700" y="93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8157</xdr:rowOff>
    </xdr:from>
    <xdr:to>
      <xdr:col>111</xdr:col>
      <xdr:colOff>177800</xdr:colOff>
      <xdr:row>51</xdr:row>
      <xdr:rowOff>135487</xdr:rowOff>
    </xdr:to>
    <xdr:cxnSp macro="">
      <xdr:nvCxnSpPr>
        <xdr:cNvPr id="777" name="直線コネクタ 776"/>
        <xdr:cNvCxnSpPr/>
      </xdr:nvCxnSpPr>
      <xdr:spPr>
        <a:xfrm flipV="1">
          <a:off x="20434300" y="875210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36192</xdr:rowOff>
    </xdr:from>
    <xdr:to>
      <xdr:col>112</xdr:col>
      <xdr:colOff>38100</xdr:colOff>
      <xdr:row>54</xdr:row>
      <xdr:rowOff>137792</xdr:rowOff>
    </xdr:to>
    <xdr:sp macro="" textlink="">
      <xdr:nvSpPr>
        <xdr:cNvPr id="778" name="フローチャート: 判断 777"/>
        <xdr:cNvSpPr/>
      </xdr:nvSpPr>
      <xdr:spPr>
        <a:xfrm>
          <a:off x="212725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128919</xdr:rowOff>
    </xdr:from>
    <xdr:ext cx="534377" cy="259045"/>
    <xdr:sp macro="" textlink="">
      <xdr:nvSpPr>
        <xdr:cNvPr id="779" name="テキスト ボックス 778"/>
        <xdr:cNvSpPr txBox="1"/>
      </xdr:nvSpPr>
      <xdr:spPr>
        <a:xfrm>
          <a:off x="21043411" y="9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97507</xdr:rowOff>
    </xdr:from>
    <xdr:to>
      <xdr:col>107</xdr:col>
      <xdr:colOff>50800</xdr:colOff>
      <xdr:row>51</xdr:row>
      <xdr:rowOff>135487</xdr:rowOff>
    </xdr:to>
    <xdr:cxnSp macro="">
      <xdr:nvCxnSpPr>
        <xdr:cNvPr id="780" name="直線コネクタ 779"/>
        <xdr:cNvCxnSpPr/>
      </xdr:nvCxnSpPr>
      <xdr:spPr>
        <a:xfrm>
          <a:off x="19545300" y="8841457"/>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61174</xdr:rowOff>
    </xdr:from>
    <xdr:to>
      <xdr:col>107</xdr:col>
      <xdr:colOff>101600</xdr:colOff>
      <xdr:row>53</xdr:row>
      <xdr:rowOff>162774</xdr:rowOff>
    </xdr:to>
    <xdr:sp macro="" textlink="">
      <xdr:nvSpPr>
        <xdr:cNvPr id="781" name="フローチャート: 判断 780"/>
        <xdr:cNvSpPr/>
      </xdr:nvSpPr>
      <xdr:spPr>
        <a:xfrm>
          <a:off x="20383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153901</xdr:rowOff>
    </xdr:from>
    <xdr:ext cx="534377" cy="259045"/>
    <xdr:sp macro="" textlink="">
      <xdr:nvSpPr>
        <xdr:cNvPr id="782" name="テキスト ボックス 781"/>
        <xdr:cNvSpPr txBox="1"/>
      </xdr:nvSpPr>
      <xdr:spPr>
        <a:xfrm>
          <a:off x="201671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27327</xdr:rowOff>
    </xdr:from>
    <xdr:to>
      <xdr:col>102</xdr:col>
      <xdr:colOff>114300</xdr:colOff>
      <xdr:row>51</xdr:row>
      <xdr:rowOff>97507</xdr:rowOff>
    </xdr:to>
    <xdr:cxnSp macro="">
      <xdr:nvCxnSpPr>
        <xdr:cNvPr id="783" name="直線コネクタ 782"/>
        <xdr:cNvCxnSpPr/>
      </xdr:nvCxnSpPr>
      <xdr:spPr>
        <a:xfrm>
          <a:off x="18656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85144</xdr:rowOff>
    </xdr:from>
    <xdr:to>
      <xdr:col>102</xdr:col>
      <xdr:colOff>165100</xdr:colOff>
      <xdr:row>54</xdr:row>
      <xdr:rowOff>15294</xdr:rowOff>
    </xdr:to>
    <xdr:sp macro="" textlink="">
      <xdr:nvSpPr>
        <xdr:cNvPr id="784" name="フローチャート: 判断 783"/>
        <xdr:cNvSpPr/>
      </xdr:nvSpPr>
      <xdr:spPr>
        <a:xfrm>
          <a:off x="19494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6421</xdr:rowOff>
    </xdr:from>
    <xdr:ext cx="534377" cy="259045"/>
    <xdr:sp macro="" textlink="">
      <xdr:nvSpPr>
        <xdr:cNvPr id="785" name="テキスト ボックス 784"/>
        <xdr:cNvSpPr txBox="1"/>
      </xdr:nvSpPr>
      <xdr:spPr>
        <a:xfrm>
          <a:off x="19278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50168</xdr:rowOff>
    </xdr:from>
    <xdr:to>
      <xdr:col>98</xdr:col>
      <xdr:colOff>38100</xdr:colOff>
      <xdr:row>53</xdr:row>
      <xdr:rowOff>151768</xdr:rowOff>
    </xdr:to>
    <xdr:sp macro="" textlink="">
      <xdr:nvSpPr>
        <xdr:cNvPr id="786" name="フローチャート: 判断 785"/>
        <xdr:cNvSpPr/>
      </xdr:nvSpPr>
      <xdr:spPr>
        <a:xfrm>
          <a:off x="18605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142895</xdr:rowOff>
    </xdr:from>
    <xdr:ext cx="534377" cy="259045"/>
    <xdr:sp macro="" textlink="">
      <xdr:nvSpPr>
        <xdr:cNvPr id="787" name="テキスト ボックス 786"/>
        <xdr:cNvSpPr txBox="1"/>
      </xdr:nvSpPr>
      <xdr:spPr>
        <a:xfrm>
          <a:off x="18389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117867</xdr:rowOff>
    </xdr:from>
    <xdr:to>
      <xdr:col>116</xdr:col>
      <xdr:colOff>114300</xdr:colOff>
      <xdr:row>52</xdr:row>
      <xdr:rowOff>48017</xdr:rowOff>
    </xdr:to>
    <xdr:sp macro="" textlink="">
      <xdr:nvSpPr>
        <xdr:cNvPr id="793" name="楕円 792"/>
        <xdr:cNvSpPr/>
      </xdr:nvSpPr>
      <xdr:spPr>
        <a:xfrm>
          <a:off x="22110700" y="88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49210</xdr:rowOff>
    </xdr:from>
    <xdr:ext cx="534377" cy="259045"/>
    <xdr:sp macro="" textlink="">
      <xdr:nvSpPr>
        <xdr:cNvPr id="794" name="貸付金該当値テキスト"/>
        <xdr:cNvSpPr txBox="1"/>
      </xdr:nvSpPr>
      <xdr:spPr>
        <a:xfrm>
          <a:off x="22212300" y="87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128807</xdr:rowOff>
    </xdr:from>
    <xdr:to>
      <xdr:col>112</xdr:col>
      <xdr:colOff>38100</xdr:colOff>
      <xdr:row>51</xdr:row>
      <xdr:rowOff>58957</xdr:rowOff>
    </xdr:to>
    <xdr:sp macro="" textlink="">
      <xdr:nvSpPr>
        <xdr:cNvPr id="795" name="楕円 794"/>
        <xdr:cNvSpPr/>
      </xdr:nvSpPr>
      <xdr:spPr>
        <a:xfrm>
          <a:off x="21272500" y="8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75484</xdr:rowOff>
    </xdr:from>
    <xdr:ext cx="534377" cy="259045"/>
    <xdr:sp macro="" textlink="">
      <xdr:nvSpPr>
        <xdr:cNvPr id="796" name="テキスト ボックス 795"/>
        <xdr:cNvSpPr txBox="1"/>
      </xdr:nvSpPr>
      <xdr:spPr>
        <a:xfrm>
          <a:off x="21043411" y="84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84687</xdr:rowOff>
    </xdr:from>
    <xdr:to>
      <xdr:col>107</xdr:col>
      <xdr:colOff>101600</xdr:colOff>
      <xdr:row>52</xdr:row>
      <xdr:rowOff>14837</xdr:rowOff>
    </xdr:to>
    <xdr:sp macro="" textlink="">
      <xdr:nvSpPr>
        <xdr:cNvPr id="797" name="楕円 796"/>
        <xdr:cNvSpPr/>
      </xdr:nvSpPr>
      <xdr:spPr>
        <a:xfrm>
          <a:off x="203835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31364</xdr:rowOff>
    </xdr:from>
    <xdr:ext cx="534377" cy="259045"/>
    <xdr:sp macro="" textlink="">
      <xdr:nvSpPr>
        <xdr:cNvPr id="798" name="テキスト ボックス 797"/>
        <xdr:cNvSpPr txBox="1"/>
      </xdr:nvSpPr>
      <xdr:spPr>
        <a:xfrm>
          <a:off x="20167111" y="8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46707</xdr:rowOff>
    </xdr:from>
    <xdr:to>
      <xdr:col>102</xdr:col>
      <xdr:colOff>165100</xdr:colOff>
      <xdr:row>51</xdr:row>
      <xdr:rowOff>148307</xdr:rowOff>
    </xdr:to>
    <xdr:sp macro="" textlink="">
      <xdr:nvSpPr>
        <xdr:cNvPr id="799" name="楕円 798"/>
        <xdr:cNvSpPr/>
      </xdr:nvSpPr>
      <xdr:spPr>
        <a:xfrm>
          <a:off x="19494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164834</xdr:rowOff>
    </xdr:from>
    <xdr:ext cx="534377" cy="259045"/>
    <xdr:sp macro="" textlink="">
      <xdr:nvSpPr>
        <xdr:cNvPr id="800" name="テキスト ボックス 799"/>
        <xdr:cNvSpPr txBox="1"/>
      </xdr:nvSpPr>
      <xdr:spPr>
        <a:xfrm>
          <a:off x="192781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147977</xdr:rowOff>
    </xdr:from>
    <xdr:to>
      <xdr:col>98</xdr:col>
      <xdr:colOff>38100</xdr:colOff>
      <xdr:row>51</xdr:row>
      <xdr:rowOff>78127</xdr:rowOff>
    </xdr:to>
    <xdr:sp macro="" textlink="">
      <xdr:nvSpPr>
        <xdr:cNvPr id="801" name="楕円 800"/>
        <xdr:cNvSpPr/>
      </xdr:nvSpPr>
      <xdr:spPr>
        <a:xfrm>
          <a:off x="18605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94654</xdr:rowOff>
    </xdr:from>
    <xdr:ext cx="534377" cy="259045"/>
    <xdr:sp macro="" textlink="">
      <xdr:nvSpPr>
        <xdr:cNvPr id="802" name="テキスト ボックス 801"/>
        <xdr:cNvSpPr txBox="1"/>
      </xdr:nvSpPr>
      <xdr:spPr>
        <a:xfrm>
          <a:off x="18389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0" name="テキスト ボックス 81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4" name="直線コネクタ 823"/>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5" name="繰出金最小値テキスト"/>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6" name="直線コネクタ 825"/>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7" name="繰出金最大値テキスト"/>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8" name="直線コネクタ 827"/>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110998</xdr:rowOff>
    </xdr:from>
    <xdr:to>
      <xdr:col>116</xdr:col>
      <xdr:colOff>63500</xdr:colOff>
      <xdr:row>74</xdr:row>
      <xdr:rowOff>156845</xdr:rowOff>
    </xdr:to>
    <xdr:cxnSp macro="">
      <xdr:nvCxnSpPr>
        <xdr:cNvPr id="829" name="直線コネクタ 828"/>
        <xdr:cNvCxnSpPr/>
      </xdr:nvCxnSpPr>
      <xdr:spPr>
        <a:xfrm flipV="1">
          <a:off x="21323300" y="1279829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30" name="繰出金平均値テキスト"/>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31" name="フローチャート: 判断 830"/>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156845</xdr:rowOff>
    </xdr:from>
    <xdr:to>
      <xdr:col>111</xdr:col>
      <xdr:colOff>177800</xdr:colOff>
      <xdr:row>79</xdr:row>
      <xdr:rowOff>44069</xdr:rowOff>
    </xdr:to>
    <xdr:cxnSp macro="">
      <xdr:nvCxnSpPr>
        <xdr:cNvPr id="832" name="直線コネクタ 831"/>
        <xdr:cNvCxnSpPr/>
      </xdr:nvCxnSpPr>
      <xdr:spPr>
        <a:xfrm flipV="1">
          <a:off x="20434300" y="12844145"/>
          <a:ext cx="889000" cy="7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3" name="フローチャート: 判断 832"/>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4" name="テキスト ボックス 833"/>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43942</xdr:rowOff>
    </xdr:from>
    <xdr:to>
      <xdr:col>107</xdr:col>
      <xdr:colOff>50800</xdr:colOff>
      <xdr:row>79</xdr:row>
      <xdr:rowOff>44069</xdr:rowOff>
    </xdr:to>
    <xdr:cxnSp macro="">
      <xdr:nvCxnSpPr>
        <xdr:cNvPr id="835" name="直線コネクタ 834"/>
        <xdr:cNvCxnSpPr/>
      </xdr:nvCxnSpPr>
      <xdr:spPr>
        <a:xfrm>
          <a:off x="19545300" y="13588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6" name="フローチャート: 判断 835"/>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7002</xdr:rowOff>
    </xdr:from>
    <xdr:ext cx="378565" cy="259045"/>
    <xdr:sp macro="" textlink="">
      <xdr:nvSpPr>
        <xdr:cNvPr id="837" name="テキスト ボックス 836"/>
        <xdr:cNvSpPr txBox="1"/>
      </xdr:nvSpPr>
      <xdr:spPr>
        <a:xfrm>
          <a:off x="20245017" y="1320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43180</xdr:rowOff>
    </xdr:from>
    <xdr:to>
      <xdr:col>102</xdr:col>
      <xdr:colOff>114300</xdr:colOff>
      <xdr:row>79</xdr:row>
      <xdr:rowOff>43942</xdr:rowOff>
    </xdr:to>
    <xdr:cxnSp macro="">
      <xdr:nvCxnSpPr>
        <xdr:cNvPr id="838" name="直線コネクタ 837"/>
        <xdr:cNvCxnSpPr/>
      </xdr:nvCxnSpPr>
      <xdr:spPr>
        <a:xfrm>
          <a:off x="18656300" y="135877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9" name="フローチャート: 判断 838"/>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10940</xdr:rowOff>
    </xdr:from>
    <xdr:ext cx="378565" cy="259045"/>
    <xdr:sp macro="" textlink="">
      <xdr:nvSpPr>
        <xdr:cNvPr id="840" name="テキスト ボックス 839"/>
        <xdr:cNvSpPr txBox="1"/>
      </xdr:nvSpPr>
      <xdr:spPr>
        <a:xfrm>
          <a:off x="19356017" y="1321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41" name="フローチャート: 判断 840"/>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18178</xdr:rowOff>
    </xdr:from>
    <xdr:ext cx="378565" cy="259045"/>
    <xdr:sp macro="" textlink="">
      <xdr:nvSpPr>
        <xdr:cNvPr id="842" name="テキスト ボックス 841"/>
        <xdr:cNvSpPr txBox="1"/>
      </xdr:nvSpPr>
      <xdr:spPr>
        <a:xfrm>
          <a:off x="18467017" y="132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60198</xdr:rowOff>
    </xdr:from>
    <xdr:to>
      <xdr:col>116</xdr:col>
      <xdr:colOff>114300</xdr:colOff>
      <xdr:row>74</xdr:row>
      <xdr:rowOff>161798</xdr:rowOff>
    </xdr:to>
    <xdr:sp macro="" textlink="">
      <xdr:nvSpPr>
        <xdr:cNvPr id="848" name="楕円 847"/>
        <xdr:cNvSpPr/>
      </xdr:nvSpPr>
      <xdr:spPr>
        <a:xfrm>
          <a:off x="221107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146575</xdr:rowOff>
    </xdr:from>
    <xdr:ext cx="469744" cy="259045"/>
    <xdr:sp macro="" textlink="">
      <xdr:nvSpPr>
        <xdr:cNvPr id="849" name="繰出金該当値テキスト"/>
        <xdr:cNvSpPr txBox="1"/>
      </xdr:nvSpPr>
      <xdr:spPr>
        <a:xfrm>
          <a:off x="22212300" y="126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106045</xdr:rowOff>
    </xdr:from>
    <xdr:to>
      <xdr:col>112</xdr:col>
      <xdr:colOff>38100</xdr:colOff>
      <xdr:row>75</xdr:row>
      <xdr:rowOff>36195</xdr:rowOff>
    </xdr:to>
    <xdr:sp macro="" textlink="">
      <xdr:nvSpPr>
        <xdr:cNvPr id="850" name="楕円 849"/>
        <xdr:cNvSpPr/>
      </xdr:nvSpPr>
      <xdr:spPr>
        <a:xfrm>
          <a:off x="21272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27322</xdr:rowOff>
    </xdr:from>
    <xdr:ext cx="469744" cy="259045"/>
    <xdr:sp macro="" textlink="">
      <xdr:nvSpPr>
        <xdr:cNvPr id="851" name="テキスト ボックス 850"/>
        <xdr:cNvSpPr txBox="1"/>
      </xdr:nvSpPr>
      <xdr:spPr>
        <a:xfrm>
          <a:off x="21075728" y="1288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164719</xdr:rowOff>
    </xdr:from>
    <xdr:to>
      <xdr:col>107</xdr:col>
      <xdr:colOff>101600</xdr:colOff>
      <xdr:row>79</xdr:row>
      <xdr:rowOff>94869</xdr:rowOff>
    </xdr:to>
    <xdr:sp macro="" textlink="">
      <xdr:nvSpPr>
        <xdr:cNvPr id="852" name="楕円 851"/>
        <xdr:cNvSpPr/>
      </xdr:nvSpPr>
      <xdr:spPr>
        <a:xfrm>
          <a:off x="2038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79</xdr:row>
      <xdr:rowOff>85996</xdr:rowOff>
    </xdr:from>
    <xdr:ext cx="249299" cy="259045"/>
    <xdr:sp macro="" textlink="">
      <xdr:nvSpPr>
        <xdr:cNvPr id="853" name="テキスト ボックス 852"/>
        <xdr:cNvSpPr txBox="1"/>
      </xdr:nvSpPr>
      <xdr:spPr>
        <a:xfrm>
          <a:off x="2030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164592</xdr:rowOff>
    </xdr:from>
    <xdr:to>
      <xdr:col>102</xdr:col>
      <xdr:colOff>165100</xdr:colOff>
      <xdr:row>79</xdr:row>
      <xdr:rowOff>94742</xdr:rowOff>
    </xdr:to>
    <xdr:sp macro="" textlink="">
      <xdr:nvSpPr>
        <xdr:cNvPr id="854" name="楕円 853"/>
        <xdr:cNvSpPr/>
      </xdr:nvSpPr>
      <xdr:spPr>
        <a:xfrm>
          <a:off x="19494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79</xdr:row>
      <xdr:rowOff>85869</xdr:rowOff>
    </xdr:from>
    <xdr:ext cx="249299" cy="259045"/>
    <xdr:sp macro="" textlink="">
      <xdr:nvSpPr>
        <xdr:cNvPr id="855" name="テキスト ボックス 854"/>
        <xdr:cNvSpPr txBox="1"/>
      </xdr:nvSpPr>
      <xdr:spPr>
        <a:xfrm>
          <a:off x="19420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163830</xdr:rowOff>
    </xdr:from>
    <xdr:to>
      <xdr:col>98</xdr:col>
      <xdr:colOff>38100</xdr:colOff>
      <xdr:row>79</xdr:row>
      <xdr:rowOff>93980</xdr:rowOff>
    </xdr:to>
    <xdr:sp macro="" textlink="">
      <xdr:nvSpPr>
        <xdr:cNvPr id="856" name="楕円 855"/>
        <xdr:cNvSpPr/>
      </xdr:nvSpPr>
      <xdr:spPr>
        <a:xfrm>
          <a:off x="18605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85107</xdr:rowOff>
    </xdr:from>
    <xdr:ext cx="313932" cy="259045"/>
    <xdr:sp macro="" textlink="">
      <xdr:nvSpPr>
        <xdr:cNvPr id="857" name="テキスト ボックス 856"/>
        <xdr:cNvSpPr txBox="1"/>
      </xdr:nvSpPr>
      <xdr:spPr>
        <a:xfrm>
          <a:off x="18499333" y="13629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円で、概ね横ばい傾向にある。これは、人事委員会勧告に基づく職員給与改定といった増加要因がある一方で、退職者数の減少による退職手当の減少等によるものである。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円で、増加傾向にある。これは、障害者介護給付費等負担金や幼児教育・保育の無償化に伴う保育施設等運営費負担金の増によるものである。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廃棄物処理センター運営費補助金の増といった増加要因がある一方で、西日本豪雨災害に係る被災者生活再建緊急支援事業費補助金などが減少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78,657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円で、概ね横ばい増加傾向にある中、令和元年度は増加した。これは、被災した中小企業者等の施設復旧を支援するグループ補助金など西日本豪雨災害関連経費の増加等によるものである。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円で、概ね横ばい傾向にある。これは、過去の景気対策に伴い発行した建設地方債等の元利償還金は減少傾向にある一方、臨時財政対策債の元利償還金が増加していることによるものである。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13970</xdr:rowOff>
    </xdr:to>
    <xdr:cxnSp macro="">
      <xdr:nvCxnSpPr>
        <xdr:cNvPr id="59" name="直線コネクタ 58"/>
        <xdr:cNvCxnSpPr/>
      </xdr:nvCxnSpPr>
      <xdr:spPr>
        <a:xfrm flipV="1">
          <a:off x="3797300" y="59347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xdr:rowOff>
    </xdr:from>
    <xdr:to>
      <xdr:col>19</xdr:col>
      <xdr:colOff>177800</xdr:colOff>
      <xdr:row>35</xdr:row>
      <xdr:rowOff>48260</xdr:rowOff>
    </xdr:to>
    <xdr:cxnSp macro="">
      <xdr:nvCxnSpPr>
        <xdr:cNvPr id="62" name="直線コネクタ 61"/>
        <xdr:cNvCxnSpPr/>
      </xdr:nvCxnSpPr>
      <xdr:spPr>
        <a:xfrm flipV="1">
          <a:off x="2908300" y="6014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71120</xdr:rowOff>
    </xdr:to>
    <xdr:cxnSp macro="">
      <xdr:nvCxnSpPr>
        <xdr:cNvPr id="65" name="直線コネクタ 64"/>
        <xdr:cNvCxnSpPr/>
      </xdr:nvCxnSpPr>
      <xdr:spPr>
        <a:xfrm flipV="1">
          <a:off x="2019300" y="6049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71120</xdr:rowOff>
    </xdr:to>
    <xdr:cxnSp macro="">
      <xdr:nvCxnSpPr>
        <xdr:cNvPr id="68" name="直線コネクタ 67"/>
        <xdr:cNvCxnSpPr/>
      </xdr:nvCxnSpPr>
      <xdr:spPr>
        <a:xfrm>
          <a:off x="1130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70" name="テキスト ボックス 69"/>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142765</xdr:rowOff>
    </xdr:from>
    <xdr:ext cx="378565" cy="259045"/>
    <xdr:sp macro="" textlink="">
      <xdr:nvSpPr>
        <xdr:cNvPr id="72" name="テキスト ボックス 71"/>
        <xdr:cNvSpPr txBox="1"/>
      </xdr:nvSpPr>
      <xdr:spPr>
        <a:xfrm>
          <a:off x="941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78" name="楕円 77"/>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378565" cy="259045"/>
    <xdr:sp macro="" textlink="">
      <xdr:nvSpPr>
        <xdr:cNvPr id="79" name="議会費該当値テキスト"/>
        <xdr:cNvSpPr txBox="1"/>
      </xdr:nvSpPr>
      <xdr:spPr>
        <a:xfrm>
          <a:off x="4686300"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134620</xdr:rowOff>
    </xdr:from>
    <xdr:to>
      <xdr:col>20</xdr:col>
      <xdr:colOff>38100</xdr:colOff>
      <xdr:row>35</xdr:row>
      <xdr:rowOff>64770</xdr:rowOff>
    </xdr:to>
    <xdr:sp macro="" textlink="">
      <xdr:nvSpPr>
        <xdr:cNvPr id="80" name="楕円 79"/>
        <xdr:cNvSpPr/>
      </xdr:nvSpPr>
      <xdr:spPr>
        <a:xfrm>
          <a:off x="3746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81297</xdr:rowOff>
    </xdr:from>
    <xdr:ext cx="378565" cy="259045"/>
    <xdr:sp macro="" textlink="">
      <xdr:nvSpPr>
        <xdr:cNvPr id="81" name="テキスト ボックス 80"/>
        <xdr:cNvSpPr txBox="1"/>
      </xdr:nvSpPr>
      <xdr:spPr>
        <a:xfrm>
          <a:off x="35953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2" name="楕円 81"/>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115587</xdr:rowOff>
    </xdr:from>
    <xdr:ext cx="378565" cy="259045"/>
    <xdr:sp macro="" textlink="">
      <xdr:nvSpPr>
        <xdr:cNvPr id="83" name="テキスト ボックス 82"/>
        <xdr:cNvSpPr txBox="1"/>
      </xdr:nvSpPr>
      <xdr:spPr>
        <a:xfrm>
          <a:off x="2719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4" name="楕円 83"/>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138447</xdr:rowOff>
    </xdr:from>
    <xdr:ext cx="378565" cy="259045"/>
    <xdr:sp macro="" textlink="">
      <xdr:nvSpPr>
        <xdr:cNvPr id="85" name="テキスト ボックス 84"/>
        <xdr:cNvSpPr txBox="1"/>
      </xdr:nvSpPr>
      <xdr:spPr>
        <a:xfrm>
          <a:off x="1830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6" name="楕円 85"/>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122445</xdr:rowOff>
    </xdr:from>
    <xdr:ext cx="378565" cy="259045"/>
    <xdr:sp macro="" textlink="">
      <xdr:nvSpPr>
        <xdr:cNvPr id="87" name="テキスト ボックス 86"/>
        <xdr:cNvSpPr txBox="1"/>
      </xdr:nvSpPr>
      <xdr:spPr>
        <a:xfrm>
          <a:off x="941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33760</xdr:rowOff>
    </xdr:from>
    <xdr:to>
      <xdr:col>24</xdr:col>
      <xdr:colOff>63500</xdr:colOff>
      <xdr:row>57</xdr:row>
      <xdr:rowOff>34282</xdr:rowOff>
    </xdr:to>
    <xdr:cxnSp macro="">
      <xdr:nvCxnSpPr>
        <xdr:cNvPr id="117" name="直線コネクタ 116"/>
        <xdr:cNvCxnSpPr/>
      </xdr:nvCxnSpPr>
      <xdr:spPr>
        <a:xfrm>
          <a:off x="3797300" y="98064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141137</xdr:rowOff>
    </xdr:from>
    <xdr:to>
      <xdr:col>19</xdr:col>
      <xdr:colOff>177800</xdr:colOff>
      <xdr:row>57</xdr:row>
      <xdr:rowOff>33760</xdr:rowOff>
    </xdr:to>
    <xdr:cxnSp macro="">
      <xdr:nvCxnSpPr>
        <xdr:cNvPr id="120" name="直線コネクタ 119"/>
        <xdr:cNvCxnSpPr/>
      </xdr:nvCxnSpPr>
      <xdr:spPr>
        <a:xfrm>
          <a:off x="2908300" y="9570887"/>
          <a:ext cx="889000" cy="2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141137</xdr:rowOff>
    </xdr:from>
    <xdr:to>
      <xdr:col>15</xdr:col>
      <xdr:colOff>50800</xdr:colOff>
      <xdr:row>57</xdr:row>
      <xdr:rowOff>47934</xdr:rowOff>
    </xdr:to>
    <xdr:cxnSp macro="">
      <xdr:nvCxnSpPr>
        <xdr:cNvPr id="123" name="直線コネクタ 122"/>
        <xdr:cNvCxnSpPr/>
      </xdr:nvCxnSpPr>
      <xdr:spPr>
        <a:xfrm flipV="1">
          <a:off x="2019300" y="9570887"/>
          <a:ext cx="889000" cy="2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164188</xdr:rowOff>
    </xdr:from>
    <xdr:ext cx="534377" cy="259045"/>
    <xdr:sp macro="" textlink="">
      <xdr:nvSpPr>
        <xdr:cNvPr id="125" name="テキスト ボックス 124"/>
        <xdr:cNvSpPr txBox="1"/>
      </xdr:nvSpPr>
      <xdr:spPr>
        <a:xfrm>
          <a:off x="2641111"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160568</xdr:rowOff>
    </xdr:from>
    <xdr:to>
      <xdr:col>10</xdr:col>
      <xdr:colOff>114300</xdr:colOff>
      <xdr:row>57</xdr:row>
      <xdr:rowOff>47934</xdr:rowOff>
    </xdr:to>
    <xdr:cxnSp macro="">
      <xdr:nvCxnSpPr>
        <xdr:cNvPr id="126" name="直線コネクタ 125"/>
        <xdr:cNvCxnSpPr/>
      </xdr:nvCxnSpPr>
      <xdr:spPr>
        <a:xfrm>
          <a:off x="1130300" y="9761768"/>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28" name="テキスト ボックス 127"/>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154932</xdr:rowOff>
    </xdr:from>
    <xdr:to>
      <xdr:col>24</xdr:col>
      <xdr:colOff>114300</xdr:colOff>
      <xdr:row>57</xdr:row>
      <xdr:rowOff>85082</xdr:rowOff>
    </xdr:to>
    <xdr:sp macro="" textlink="">
      <xdr:nvSpPr>
        <xdr:cNvPr id="136" name="楕円 135"/>
        <xdr:cNvSpPr/>
      </xdr:nvSpPr>
      <xdr:spPr>
        <a:xfrm>
          <a:off x="4584700" y="97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133359</xdr:rowOff>
    </xdr:from>
    <xdr:ext cx="534377" cy="259045"/>
    <xdr:sp macro="" textlink="">
      <xdr:nvSpPr>
        <xdr:cNvPr id="137" name="総務費該当値テキスト"/>
        <xdr:cNvSpPr txBox="1"/>
      </xdr:nvSpPr>
      <xdr:spPr>
        <a:xfrm>
          <a:off x="4686300" y="97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154410</xdr:rowOff>
    </xdr:from>
    <xdr:to>
      <xdr:col>20</xdr:col>
      <xdr:colOff>38100</xdr:colOff>
      <xdr:row>57</xdr:row>
      <xdr:rowOff>84560</xdr:rowOff>
    </xdr:to>
    <xdr:sp macro="" textlink="">
      <xdr:nvSpPr>
        <xdr:cNvPr id="138" name="楕円 137"/>
        <xdr:cNvSpPr/>
      </xdr:nvSpPr>
      <xdr:spPr>
        <a:xfrm>
          <a:off x="3746500" y="97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75687</xdr:rowOff>
    </xdr:from>
    <xdr:ext cx="534377" cy="259045"/>
    <xdr:sp macro="" textlink="">
      <xdr:nvSpPr>
        <xdr:cNvPr id="139" name="テキスト ボックス 138"/>
        <xdr:cNvSpPr txBox="1"/>
      </xdr:nvSpPr>
      <xdr:spPr>
        <a:xfrm>
          <a:off x="3517411" y="98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90337</xdr:rowOff>
    </xdr:from>
    <xdr:to>
      <xdr:col>15</xdr:col>
      <xdr:colOff>101600</xdr:colOff>
      <xdr:row>56</xdr:row>
      <xdr:rowOff>20487</xdr:rowOff>
    </xdr:to>
    <xdr:sp macro="" textlink="">
      <xdr:nvSpPr>
        <xdr:cNvPr id="140" name="楕円 139"/>
        <xdr:cNvSpPr/>
      </xdr:nvSpPr>
      <xdr:spPr>
        <a:xfrm>
          <a:off x="28575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37014</xdr:rowOff>
    </xdr:from>
    <xdr:ext cx="534377" cy="259045"/>
    <xdr:sp macro="" textlink="">
      <xdr:nvSpPr>
        <xdr:cNvPr id="141" name="テキスト ボックス 140"/>
        <xdr:cNvSpPr txBox="1"/>
      </xdr:nvSpPr>
      <xdr:spPr>
        <a:xfrm>
          <a:off x="2641111" y="92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168584</xdr:rowOff>
    </xdr:from>
    <xdr:to>
      <xdr:col>10</xdr:col>
      <xdr:colOff>165100</xdr:colOff>
      <xdr:row>57</xdr:row>
      <xdr:rowOff>98734</xdr:rowOff>
    </xdr:to>
    <xdr:sp macro="" textlink="">
      <xdr:nvSpPr>
        <xdr:cNvPr id="142" name="楕円 141"/>
        <xdr:cNvSpPr/>
      </xdr:nvSpPr>
      <xdr:spPr>
        <a:xfrm>
          <a:off x="1968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115261</xdr:rowOff>
    </xdr:from>
    <xdr:ext cx="534377" cy="259045"/>
    <xdr:sp macro="" textlink="">
      <xdr:nvSpPr>
        <xdr:cNvPr id="143" name="テキスト ボックス 142"/>
        <xdr:cNvSpPr txBox="1"/>
      </xdr:nvSpPr>
      <xdr:spPr>
        <a:xfrm>
          <a:off x="1752111" y="9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109768</xdr:rowOff>
    </xdr:from>
    <xdr:to>
      <xdr:col>6</xdr:col>
      <xdr:colOff>38100</xdr:colOff>
      <xdr:row>57</xdr:row>
      <xdr:rowOff>39918</xdr:rowOff>
    </xdr:to>
    <xdr:sp macro="" textlink="">
      <xdr:nvSpPr>
        <xdr:cNvPr id="144" name="楕円 143"/>
        <xdr:cNvSpPr/>
      </xdr:nvSpPr>
      <xdr:spPr>
        <a:xfrm>
          <a:off x="1079500" y="97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56445</xdr:rowOff>
    </xdr:from>
    <xdr:ext cx="534377" cy="259045"/>
    <xdr:sp macro="" textlink="">
      <xdr:nvSpPr>
        <xdr:cNvPr id="145" name="テキスト ボックス 144"/>
        <xdr:cNvSpPr txBox="1"/>
      </xdr:nvSpPr>
      <xdr:spPr>
        <a:xfrm>
          <a:off x="863111" y="94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71381</xdr:rowOff>
    </xdr:from>
    <xdr:to>
      <xdr:col>24</xdr:col>
      <xdr:colOff>63500</xdr:colOff>
      <xdr:row>73</xdr:row>
      <xdr:rowOff>77260</xdr:rowOff>
    </xdr:to>
    <xdr:cxnSp macro="">
      <xdr:nvCxnSpPr>
        <xdr:cNvPr id="175" name="直線コネクタ 174"/>
        <xdr:cNvCxnSpPr/>
      </xdr:nvCxnSpPr>
      <xdr:spPr>
        <a:xfrm>
          <a:off x="3797300" y="1258723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120297</xdr:rowOff>
    </xdr:from>
    <xdr:ext cx="534377" cy="259045"/>
    <xdr:sp macro="" textlink="">
      <xdr:nvSpPr>
        <xdr:cNvPr id="176" name="民生費平均値テキスト"/>
        <xdr:cNvSpPr txBox="1"/>
      </xdr:nvSpPr>
      <xdr:spPr>
        <a:xfrm>
          <a:off x="4686300" y="1263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71381</xdr:rowOff>
    </xdr:from>
    <xdr:to>
      <xdr:col>19</xdr:col>
      <xdr:colOff>177800</xdr:colOff>
      <xdr:row>74</xdr:row>
      <xdr:rowOff>110048</xdr:rowOff>
    </xdr:to>
    <xdr:cxnSp macro="">
      <xdr:nvCxnSpPr>
        <xdr:cNvPr id="178" name="直線コネクタ 177"/>
        <xdr:cNvCxnSpPr/>
      </xdr:nvCxnSpPr>
      <xdr:spPr>
        <a:xfrm flipV="1">
          <a:off x="2908300" y="12587231"/>
          <a:ext cx="889000" cy="2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58510</xdr:rowOff>
    </xdr:from>
    <xdr:ext cx="534377" cy="259045"/>
    <xdr:sp macro="" textlink="">
      <xdr:nvSpPr>
        <xdr:cNvPr id="180" name="テキスト ボックス 179"/>
        <xdr:cNvSpPr txBox="1"/>
      </xdr:nvSpPr>
      <xdr:spPr>
        <a:xfrm>
          <a:off x="3517411" y="129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110048</xdr:rowOff>
    </xdr:from>
    <xdr:to>
      <xdr:col>15</xdr:col>
      <xdr:colOff>50800</xdr:colOff>
      <xdr:row>75</xdr:row>
      <xdr:rowOff>76084</xdr:rowOff>
    </xdr:to>
    <xdr:cxnSp macro="">
      <xdr:nvCxnSpPr>
        <xdr:cNvPr id="181" name="直線コネクタ 180"/>
        <xdr:cNvCxnSpPr/>
      </xdr:nvCxnSpPr>
      <xdr:spPr>
        <a:xfrm flipV="1">
          <a:off x="2019300" y="12797348"/>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3" name="テキスト ボックス 182"/>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76084</xdr:rowOff>
    </xdr:from>
    <xdr:to>
      <xdr:col>10</xdr:col>
      <xdr:colOff>114300</xdr:colOff>
      <xdr:row>76</xdr:row>
      <xdr:rowOff>50220</xdr:rowOff>
    </xdr:to>
    <xdr:cxnSp macro="">
      <xdr:nvCxnSpPr>
        <xdr:cNvPr id="184" name="直線コネクタ 183"/>
        <xdr:cNvCxnSpPr/>
      </xdr:nvCxnSpPr>
      <xdr:spPr>
        <a:xfrm flipV="1">
          <a:off x="1130300" y="12934834"/>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157461</xdr:rowOff>
    </xdr:from>
    <xdr:ext cx="534377" cy="259045"/>
    <xdr:sp macro="" textlink="">
      <xdr:nvSpPr>
        <xdr:cNvPr id="186" name="テキスト ボックス 185"/>
        <xdr:cNvSpPr txBox="1"/>
      </xdr:nvSpPr>
      <xdr:spPr>
        <a:xfrm>
          <a:off x="1752111" y="131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97959</xdr:rowOff>
    </xdr:from>
    <xdr:ext cx="534377" cy="259045"/>
    <xdr:sp macro="" textlink="">
      <xdr:nvSpPr>
        <xdr:cNvPr id="188" name="テキスト ボックス 187"/>
        <xdr:cNvSpPr txBox="1"/>
      </xdr:nvSpPr>
      <xdr:spPr>
        <a:xfrm>
          <a:off x="863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26460</xdr:rowOff>
    </xdr:from>
    <xdr:to>
      <xdr:col>24</xdr:col>
      <xdr:colOff>114300</xdr:colOff>
      <xdr:row>73</xdr:row>
      <xdr:rowOff>128060</xdr:rowOff>
    </xdr:to>
    <xdr:sp macro="" textlink="">
      <xdr:nvSpPr>
        <xdr:cNvPr id="194" name="楕円 193"/>
        <xdr:cNvSpPr/>
      </xdr:nvSpPr>
      <xdr:spPr>
        <a:xfrm>
          <a:off x="4584700" y="125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49337</xdr:rowOff>
    </xdr:from>
    <xdr:ext cx="534377" cy="259045"/>
    <xdr:sp macro="" textlink="">
      <xdr:nvSpPr>
        <xdr:cNvPr id="195" name="民生費該当値テキスト"/>
        <xdr:cNvSpPr txBox="1"/>
      </xdr:nvSpPr>
      <xdr:spPr>
        <a:xfrm>
          <a:off x="4686300" y="1239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20581</xdr:rowOff>
    </xdr:from>
    <xdr:to>
      <xdr:col>20</xdr:col>
      <xdr:colOff>38100</xdr:colOff>
      <xdr:row>73</xdr:row>
      <xdr:rowOff>122181</xdr:rowOff>
    </xdr:to>
    <xdr:sp macro="" textlink="">
      <xdr:nvSpPr>
        <xdr:cNvPr id="196" name="楕円 195"/>
        <xdr:cNvSpPr/>
      </xdr:nvSpPr>
      <xdr:spPr>
        <a:xfrm>
          <a:off x="3746500" y="125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138708</xdr:rowOff>
    </xdr:from>
    <xdr:ext cx="534377" cy="259045"/>
    <xdr:sp macro="" textlink="">
      <xdr:nvSpPr>
        <xdr:cNvPr id="197" name="テキスト ボックス 196"/>
        <xdr:cNvSpPr txBox="1"/>
      </xdr:nvSpPr>
      <xdr:spPr>
        <a:xfrm>
          <a:off x="3517411" y="123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59248</xdr:rowOff>
    </xdr:from>
    <xdr:to>
      <xdr:col>15</xdr:col>
      <xdr:colOff>101600</xdr:colOff>
      <xdr:row>74</xdr:row>
      <xdr:rowOff>160848</xdr:rowOff>
    </xdr:to>
    <xdr:sp macro="" textlink="">
      <xdr:nvSpPr>
        <xdr:cNvPr id="198" name="楕円 197"/>
        <xdr:cNvSpPr/>
      </xdr:nvSpPr>
      <xdr:spPr>
        <a:xfrm>
          <a:off x="2857500" y="12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151975</xdr:rowOff>
    </xdr:from>
    <xdr:ext cx="534377" cy="259045"/>
    <xdr:sp macro="" textlink="">
      <xdr:nvSpPr>
        <xdr:cNvPr id="199" name="テキスト ボックス 198"/>
        <xdr:cNvSpPr txBox="1"/>
      </xdr:nvSpPr>
      <xdr:spPr>
        <a:xfrm>
          <a:off x="2641111" y="128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25284</xdr:rowOff>
    </xdr:from>
    <xdr:to>
      <xdr:col>10</xdr:col>
      <xdr:colOff>165100</xdr:colOff>
      <xdr:row>75</xdr:row>
      <xdr:rowOff>126884</xdr:rowOff>
    </xdr:to>
    <xdr:sp macro="" textlink="">
      <xdr:nvSpPr>
        <xdr:cNvPr id="200" name="楕円 199"/>
        <xdr:cNvSpPr/>
      </xdr:nvSpPr>
      <xdr:spPr>
        <a:xfrm>
          <a:off x="1968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143411</xdr:rowOff>
    </xdr:from>
    <xdr:ext cx="534377" cy="259045"/>
    <xdr:sp macro="" textlink="">
      <xdr:nvSpPr>
        <xdr:cNvPr id="201" name="テキスト ボックス 200"/>
        <xdr:cNvSpPr txBox="1"/>
      </xdr:nvSpPr>
      <xdr:spPr>
        <a:xfrm>
          <a:off x="1752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170870</xdr:rowOff>
    </xdr:from>
    <xdr:to>
      <xdr:col>6</xdr:col>
      <xdr:colOff>38100</xdr:colOff>
      <xdr:row>76</xdr:row>
      <xdr:rowOff>101020</xdr:rowOff>
    </xdr:to>
    <xdr:sp macro="" textlink="">
      <xdr:nvSpPr>
        <xdr:cNvPr id="202" name="楕円 201"/>
        <xdr:cNvSpPr/>
      </xdr:nvSpPr>
      <xdr:spPr>
        <a:xfrm>
          <a:off x="1079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117546</xdr:rowOff>
    </xdr:from>
    <xdr:ext cx="534377" cy="259045"/>
    <xdr:sp macro="" textlink="">
      <xdr:nvSpPr>
        <xdr:cNvPr id="203" name="テキスト ボックス 202"/>
        <xdr:cNvSpPr txBox="1"/>
      </xdr:nvSpPr>
      <xdr:spPr>
        <a:xfrm>
          <a:off x="863111" y="128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6" name="直線コネクタ 225"/>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7" name="衛生費最小値テキスト"/>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8" name="直線コネクタ 227"/>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9" name="衛生費最大値テキスト"/>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30" name="直線コネクタ 229"/>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152273</xdr:rowOff>
    </xdr:from>
    <xdr:to>
      <xdr:col>24</xdr:col>
      <xdr:colOff>63500</xdr:colOff>
      <xdr:row>94</xdr:row>
      <xdr:rowOff>39878</xdr:rowOff>
    </xdr:to>
    <xdr:cxnSp macro="">
      <xdr:nvCxnSpPr>
        <xdr:cNvPr id="231" name="直線コネクタ 230"/>
        <xdr:cNvCxnSpPr/>
      </xdr:nvCxnSpPr>
      <xdr:spPr>
        <a:xfrm flipV="1">
          <a:off x="3797300" y="15754223"/>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32" name="衛生費平均値テキスト"/>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33" name="フローチャート: 判断 232"/>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39878</xdr:rowOff>
    </xdr:from>
    <xdr:to>
      <xdr:col>19</xdr:col>
      <xdr:colOff>177800</xdr:colOff>
      <xdr:row>94</xdr:row>
      <xdr:rowOff>65151</xdr:rowOff>
    </xdr:to>
    <xdr:cxnSp macro="">
      <xdr:nvCxnSpPr>
        <xdr:cNvPr id="234" name="直線コネクタ 233"/>
        <xdr:cNvCxnSpPr/>
      </xdr:nvCxnSpPr>
      <xdr:spPr>
        <a:xfrm flipV="1">
          <a:off x="2908300" y="16156178"/>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5" name="フローチャート: 判断 234"/>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6" name="テキスト ボックス 235"/>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167894</xdr:rowOff>
    </xdr:from>
    <xdr:to>
      <xdr:col>15</xdr:col>
      <xdr:colOff>50800</xdr:colOff>
      <xdr:row>94</xdr:row>
      <xdr:rowOff>65151</xdr:rowOff>
    </xdr:to>
    <xdr:cxnSp macro="">
      <xdr:nvCxnSpPr>
        <xdr:cNvPr id="237" name="直線コネクタ 236"/>
        <xdr:cNvCxnSpPr/>
      </xdr:nvCxnSpPr>
      <xdr:spPr>
        <a:xfrm>
          <a:off x="2019300" y="16112744"/>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8" name="フローチャート: 判断 237"/>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23892</xdr:rowOff>
    </xdr:from>
    <xdr:ext cx="534377" cy="259045"/>
    <xdr:sp macro="" textlink="">
      <xdr:nvSpPr>
        <xdr:cNvPr id="239" name="テキスト ボックス 238"/>
        <xdr:cNvSpPr txBox="1"/>
      </xdr:nvSpPr>
      <xdr:spPr>
        <a:xfrm>
          <a:off x="2641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66675</xdr:rowOff>
    </xdr:from>
    <xdr:to>
      <xdr:col>10</xdr:col>
      <xdr:colOff>114300</xdr:colOff>
      <xdr:row>93</xdr:row>
      <xdr:rowOff>167894</xdr:rowOff>
    </xdr:to>
    <xdr:cxnSp macro="">
      <xdr:nvCxnSpPr>
        <xdr:cNvPr id="240" name="直線コネクタ 239"/>
        <xdr:cNvCxnSpPr/>
      </xdr:nvCxnSpPr>
      <xdr:spPr>
        <a:xfrm>
          <a:off x="1130300" y="16011525"/>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41" name="フローチャート: 判断 240"/>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19448</xdr:rowOff>
    </xdr:from>
    <xdr:ext cx="534377" cy="259045"/>
    <xdr:sp macro="" textlink="">
      <xdr:nvSpPr>
        <xdr:cNvPr id="242" name="テキスト ボックス 241"/>
        <xdr:cNvSpPr txBox="1"/>
      </xdr:nvSpPr>
      <xdr:spPr>
        <a:xfrm>
          <a:off x="1752111" y="166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43" name="フローチャート: 判断 242"/>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110380</xdr:rowOff>
    </xdr:from>
    <xdr:ext cx="534377" cy="259045"/>
    <xdr:sp macro="" textlink="">
      <xdr:nvSpPr>
        <xdr:cNvPr id="244" name="テキスト ボックス 243"/>
        <xdr:cNvSpPr txBox="1"/>
      </xdr:nvSpPr>
      <xdr:spPr>
        <a:xfrm>
          <a:off x="863111" y="1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101473</xdr:rowOff>
    </xdr:from>
    <xdr:to>
      <xdr:col>24</xdr:col>
      <xdr:colOff>114300</xdr:colOff>
      <xdr:row>92</xdr:row>
      <xdr:rowOff>31623</xdr:rowOff>
    </xdr:to>
    <xdr:sp macro="" textlink="">
      <xdr:nvSpPr>
        <xdr:cNvPr id="250" name="楕円 249"/>
        <xdr:cNvSpPr/>
      </xdr:nvSpPr>
      <xdr:spPr>
        <a:xfrm>
          <a:off x="4584700" y="157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54500</xdr:rowOff>
    </xdr:from>
    <xdr:ext cx="534377" cy="259045"/>
    <xdr:sp macro="" textlink="">
      <xdr:nvSpPr>
        <xdr:cNvPr id="251" name="衛生費該当値テキスト"/>
        <xdr:cNvSpPr txBox="1"/>
      </xdr:nvSpPr>
      <xdr:spPr>
        <a:xfrm>
          <a:off x="4686300" y="15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160528</xdr:rowOff>
    </xdr:from>
    <xdr:to>
      <xdr:col>20</xdr:col>
      <xdr:colOff>38100</xdr:colOff>
      <xdr:row>94</xdr:row>
      <xdr:rowOff>90678</xdr:rowOff>
    </xdr:to>
    <xdr:sp macro="" textlink="">
      <xdr:nvSpPr>
        <xdr:cNvPr id="252" name="楕円 251"/>
        <xdr:cNvSpPr/>
      </xdr:nvSpPr>
      <xdr:spPr>
        <a:xfrm>
          <a:off x="3746500" y="161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107205</xdr:rowOff>
    </xdr:from>
    <xdr:ext cx="534377" cy="259045"/>
    <xdr:sp macro="" textlink="">
      <xdr:nvSpPr>
        <xdr:cNvPr id="253" name="テキスト ボックス 252"/>
        <xdr:cNvSpPr txBox="1"/>
      </xdr:nvSpPr>
      <xdr:spPr>
        <a:xfrm>
          <a:off x="3517411" y="158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14351</xdr:rowOff>
    </xdr:from>
    <xdr:to>
      <xdr:col>15</xdr:col>
      <xdr:colOff>101600</xdr:colOff>
      <xdr:row>94</xdr:row>
      <xdr:rowOff>115951</xdr:rowOff>
    </xdr:to>
    <xdr:sp macro="" textlink="">
      <xdr:nvSpPr>
        <xdr:cNvPr id="254" name="楕円 253"/>
        <xdr:cNvSpPr/>
      </xdr:nvSpPr>
      <xdr:spPr>
        <a:xfrm>
          <a:off x="2857500" y="161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132478</xdr:rowOff>
    </xdr:from>
    <xdr:ext cx="534377" cy="259045"/>
    <xdr:sp macro="" textlink="">
      <xdr:nvSpPr>
        <xdr:cNvPr id="255" name="テキスト ボックス 254"/>
        <xdr:cNvSpPr txBox="1"/>
      </xdr:nvSpPr>
      <xdr:spPr>
        <a:xfrm>
          <a:off x="2641111" y="159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117094</xdr:rowOff>
    </xdr:from>
    <xdr:to>
      <xdr:col>10</xdr:col>
      <xdr:colOff>165100</xdr:colOff>
      <xdr:row>94</xdr:row>
      <xdr:rowOff>47244</xdr:rowOff>
    </xdr:to>
    <xdr:sp macro="" textlink="">
      <xdr:nvSpPr>
        <xdr:cNvPr id="256" name="楕円 255"/>
        <xdr:cNvSpPr/>
      </xdr:nvSpPr>
      <xdr:spPr>
        <a:xfrm>
          <a:off x="1968500" y="160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63771</xdr:rowOff>
    </xdr:from>
    <xdr:ext cx="534377" cy="259045"/>
    <xdr:sp macro="" textlink="">
      <xdr:nvSpPr>
        <xdr:cNvPr id="257" name="テキスト ボックス 256"/>
        <xdr:cNvSpPr txBox="1"/>
      </xdr:nvSpPr>
      <xdr:spPr>
        <a:xfrm>
          <a:off x="1752111" y="158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15875</xdr:rowOff>
    </xdr:from>
    <xdr:to>
      <xdr:col>6</xdr:col>
      <xdr:colOff>38100</xdr:colOff>
      <xdr:row>93</xdr:row>
      <xdr:rowOff>117475</xdr:rowOff>
    </xdr:to>
    <xdr:sp macro="" textlink="">
      <xdr:nvSpPr>
        <xdr:cNvPr id="258" name="楕円 257"/>
        <xdr:cNvSpPr/>
      </xdr:nvSpPr>
      <xdr:spPr>
        <a:xfrm>
          <a:off x="1079500" y="15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134002</xdr:rowOff>
    </xdr:from>
    <xdr:ext cx="534377" cy="259045"/>
    <xdr:sp macro="" textlink="">
      <xdr:nvSpPr>
        <xdr:cNvPr id="259" name="テキスト ボックス 258"/>
        <xdr:cNvSpPr txBox="1"/>
      </xdr:nvSpPr>
      <xdr:spPr>
        <a:xfrm>
          <a:off x="863111" y="157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0" name="テキスト ボックス 269"/>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2" name="テキスト ボックス 271"/>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114663</xdr:rowOff>
    </xdr:from>
    <xdr:to>
      <xdr:col>54</xdr:col>
      <xdr:colOff>189865</xdr:colOff>
      <xdr:row>38</xdr:row>
      <xdr:rowOff>70031</xdr:rowOff>
    </xdr:to>
    <xdr:cxnSp macro="">
      <xdr:nvCxnSpPr>
        <xdr:cNvPr id="284" name="直線コネクタ 283"/>
        <xdr:cNvCxnSpPr/>
      </xdr:nvCxnSpPr>
      <xdr:spPr>
        <a:xfrm flipV="1">
          <a:off x="10475595" y="5601063"/>
          <a:ext cx="1270" cy="984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73858</xdr:rowOff>
    </xdr:from>
    <xdr:ext cx="378565" cy="259045"/>
    <xdr:sp macro="" textlink="">
      <xdr:nvSpPr>
        <xdr:cNvPr id="285" name="労働費最小値テキスト"/>
        <xdr:cNvSpPr txBox="1"/>
      </xdr:nvSpPr>
      <xdr:spPr>
        <a:xfrm>
          <a:off x="10528300"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70031</xdr:rowOff>
    </xdr:from>
    <xdr:to>
      <xdr:col>55</xdr:col>
      <xdr:colOff>88900</xdr:colOff>
      <xdr:row>38</xdr:row>
      <xdr:rowOff>70031</xdr:rowOff>
    </xdr:to>
    <xdr:cxnSp macro="">
      <xdr:nvCxnSpPr>
        <xdr:cNvPr id="286" name="直線コネクタ 285"/>
        <xdr:cNvCxnSpPr/>
      </xdr:nvCxnSpPr>
      <xdr:spPr>
        <a:xfrm>
          <a:off x="10388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61340</xdr:rowOff>
    </xdr:from>
    <xdr:ext cx="469744" cy="259045"/>
    <xdr:sp macro="" textlink="">
      <xdr:nvSpPr>
        <xdr:cNvPr id="287" name="労働費最大値テキスト"/>
        <xdr:cNvSpPr txBox="1"/>
      </xdr:nvSpPr>
      <xdr:spPr>
        <a:xfrm>
          <a:off x="10528300" y="53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114663</xdr:rowOff>
    </xdr:from>
    <xdr:to>
      <xdr:col>55</xdr:col>
      <xdr:colOff>88900</xdr:colOff>
      <xdr:row>32</xdr:row>
      <xdr:rowOff>114663</xdr:rowOff>
    </xdr:to>
    <xdr:cxnSp macro="">
      <xdr:nvCxnSpPr>
        <xdr:cNvPr id="288" name="直線コネクタ 287"/>
        <xdr:cNvCxnSpPr/>
      </xdr:nvCxnSpPr>
      <xdr:spPr>
        <a:xfrm>
          <a:off x="10388600" y="560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159294</xdr:rowOff>
    </xdr:from>
    <xdr:to>
      <xdr:col>55</xdr:col>
      <xdr:colOff>0</xdr:colOff>
      <xdr:row>35</xdr:row>
      <xdr:rowOff>145687</xdr:rowOff>
    </xdr:to>
    <xdr:cxnSp macro="">
      <xdr:nvCxnSpPr>
        <xdr:cNvPr id="289" name="直線コネクタ 288"/>
        <xdr:cNvCxnSpPr/>
      </xdr:nvCxnSpPr>
      <xdr:spPr>
        <a:xfrm>
          <a:off x="9639300" y="5988594"/>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136451</xdr:rowOff>
    </xdr:from>
    <xdr:ext cx="469744" cy="259045"/>
    <xdr:sp macro="" textlink="">
      <xdr:nvSpPr>
        <xdr:cNvPr id="290" name="労働費平均値テキスト"/>
        <xdr:cNvSpPr txBox="1"/>
      </xdr:nvSpPr>
      <xdr:spPr>
        <a:xfrm>
          <a:off x="10528300" y="613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158024</xdr:rowOff>
    </xdr:from>
    <xdr:to>
      <xdr:col>55</xdr:col>
      <xdr:colOff>50800</xdr:colOff>
      <xdr:row>36</xdr:row>
      <xdr:rowOff>88174</xdr:rowOff>
    </xdr:to>
    <xdr:sp macro="" textlink="">
      <xdr:nvSpPr>
        <xdr:cNvPr id="291" name="フローチャート: 判断 290"/>
        <xdr:cNvSpPr/>
      </xdr:nvSpPr>
      <xdr:spPr>
        <a:xfrm>
          <a:off x="104267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159294</xdr:rowOff>
    </xdr:from>
    <xdr:to>
      <xdr:col>50</xdr:col>
      <xdr:colOff>114300</xdr:colOff>
      <xdr:row>35</xdr:row>
      <xdr:rowOff>104322</xdr:rowOff>
    </xdr:to>
    <xdr:cxnSp macro="">
      <xdr:nvCxnSpPr>
        <xdr:cNvPr id="292" name="直線コネクタ 291"/>
        <xdr:cNvCxnSpPr/>
      </xdr:nvCxnSpPr>
      <xdr:spPr>
        <a:xfrm flipV="1">
          <a:off x="8750300" y="5988594"/>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125367</xdr:rowOff>
    </xdr:from>
    <xdr:to>
      <xdr:col>50</xdr:col>
      <xdr:colOff>165100</xdr:colOff>
      <xdr:row>36</xdr:row>
      <xdr:rowOff>55517</xdr:rowOff>
    </xdr:to>
    <xdr:sp macro="" textlink="">
      <xdr:nvSpPr>
        <xdr:cNvPr id="293" name="フローチャート: 判断 292"/>
        <xdr:cNvSpPr/>
      </xdr:nvSpPr>
      <xdr:spPr>
        <a:xfrm>
          <a:off x="9588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46644</xdr:rowOff>
    </xdr:from>
    <xdr:ext cx="469744" cy="259045"/>
    <xdr:sp macro="" textlink="">
      <xdr:nvSpPr>
        <xdr:cNvPr id="294" name="テキスト ボックス 293"/>
        <xdr:cNvSpPr txBox="1"/>
      </xdr:nvSpPr>
      <xdr:spPr>
        <a:xfrm>
          <a:off x="93917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89081</xdr:rowOff>
    </xdr:from>
    <xdr:to>
      <xdr:col>45</xdr:col>
      <xdr:colOff>177800</xdr:colOff>
      <xdr:row>35</xdr:row>
      <xdr:rowOff>104322</xdr:rowOff>
    </xdr:to>
    <xdr:cxnSp macro="">
      <xdr:nvCxnSpPr>
        <xdr:cNvPr id="295" name="直線コネクタ 294"/>
        <xdr:cNvCxnSpPr/>
      </xdr:nvCxnSpPr>
      <xdr:spPr>
        <a:xfrm>
          <a:off x="7861300" y="60898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78558</xdr:rowOff>
    </xdr:from>
    <xdr:to>
      <xdr:col>46</xdr:col>
      <xdr:colOff>38100</xdr:colOff>
      <xdr:row>36</xdr:row>
      <xdr:rowOff>8708</xdr:rowOff>
    </xdr:to>
    <xdr:sp macro="" textlink="">
      <xdr:nvSpPr>
        <xdr:cNvPr id="296" name="フローチャート: 判断 295"/>
        <xdr:cNvSpPr/>
      </xdr:nvSpPr>
      <xdr:spPr>
        <a:xfrm>
          <a:off x="869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171285</xdr:rowOff>
    </xdr:from>
    <xdr:ext cx="469744" cy="259045"/>
    <xdr:sp macro="" textlink="">
      <xdr:nvSpPr>
        <xdr:cNvPr id="297" name="テキスト ボックス 296"/>
        <xdr:cNvSpPr txBox="1"/>
      </xdr:nvSpPr>
      <xdr:spPr>
        <a:xfrm>
          <a:off x="8515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164737</xdr:rowOff>
    </xdr:from>
    <xdr:to>
      <xdr:col>41</xdr:col>
      <xdr:colOff>50800</xdr:colOff>
      <xdr:row>35</xdr:row>
      <xdr:rowOff>89081</xdr:rowOff>
    </xdr:to>
    <xdr:cxnSp macro="">
      <xdr:nvCxnSpPr>
        <xdr:cNvPr id="298" name="直線コネクタ 297"/>
        <xdr:cNvCxnSpPr/>
      </xdr:nvCxnSpPr>
      <xdr:spPr>
        <a:xfrm>
          <a:off x="6972300" y="5308237"/>
          <a:ext cx="889000" cy="7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45901</xdr:rowOff>
    </xdr:from>
    <xdr:to>
      <xdr:col>41</xdr:col>
      <xdr:colOff>101600</xdr:colOff>
      <xdr:row>33</xdr:row>
      <xdr:rowOff>147501</xdr:rowOff>
    </xdr:to>
    <xdr:sp macro="" textlink="">
      <xdr:nvSpPr>
        <xdr:cNvPr id="299" name="フローチャート: 判断 298"/>
        <xdr:cNvSpPr/>
      </xdr:nvSpPr>
      <xdr:spPr>
        <a:xfrm>
          <a:off x="7810500" y="57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164028</xdr:rowOff>
    </xdr:from>
    <xdr:ext cx="469744" cy="259045"/>
    <xdr:sp macro="" textlink="">
      <xdr:nvSpPr>
        <xdr:cNvPr id="300" name="テキスト ボックス 299"/>
        <xdr:cNvSpPr txBox="1"/>
      </xdr:nvSpPr>
      <xdr:spPr>
        <a:xfrm>
          <a:off x="7626428" y="54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58964</xdr:rowOff>
    </xdr:from>
    <xdr:to>
      <xdr:col>36</xdr:col>
      <xdr:colOff>165100</xdr:colOff>
      <xdr:row>31</xdr:row>
      <xdr:rowOff>160564</xdr:rowOff>
    </xdr:to>
    <xdr:sp macro="" textlink="">
      <xdr:nvSpPr>
        <xdr:cNvPr id="301" name="フローチャート: 判断 300"/>
        <xdr:cNvSpPr/>
      </xdr:nvSpPr>
      <xdr:spPr>
        <a:xfrm>
          <a:off x="6921500" y="53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151691</xdr:rowOff>
    </xdr:from>
    <xdr:ext cx="469744" cy="259045"/>
    <xdr:sp macro="" textlink="">
      <xdr:nvSpPr>
        <xdr:cNvPr id="302" name="テキスト ボックス 301"/>
        <xdr:cNvSpPr txBox="1"/>
      </xdr:nvSpPr>
      <xdr:spPr>
        <a:xfrm>
          <a:off x="6737428"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94887</xdr:rowOff>
    </xdr:from>
    <xdr:to>
      <xdr:col>55</xdr:col>
      <xdr:colOff>50800</xdr:colOff>
      <xdr:row>36</xdr:row>
      <xdr:rowOff>25037</xdr:rowOff>
    </xdr:to>
    <xdr:sp macro="" textlink="">
      <xdr:nvSpPr>
        <xdr:cNvPr id="308" name="楕円 307"/>
        <xdr:cNvSpPr/>
      </xdr:nvSpPr>
      <xdr:spPr>
        <a:xfrm>
          <a:off x="104267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117764</xdr:rowOff>
    </xdr:from>
    <xdr:ext cx="469744" cy="259045"/>
    <xdr:sp macro="" textlink="">
      <xdr:nvSpPr>
        <xdr:cNvPr id="309" name="労働費該当値テキスト"/>
        <xdr:cNvSpPr txBox="1"/>
      </xdr:nvSpPr>
      <xdr:spPr>
        <a:xfrm>
          <a:off x="10528300" y="594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108494</xdr:rowOff>
    </xdr:from>
    <xdr:to>
      <xdr:col>50</xdr:col>
      <xdr:colOff>165100</xdr:colOff>
      <xdr:row>35</xdr:row>
      <xdr:rowOff>38644</xdr:rowOff>
    </xdr:to>
    <xdr:sp macro="" textlink="">
      <xdr:nvSpPr>
        <xdr:cNvPr id="310" name="楕円 309"/>
        <xdr:cNvSpPr/>
      </xdr:nvSpPr>
      <xdr:spPr>
        <a:xfrm>
          <a:off x="958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55171</xdr:rowOff>
    </xdr:from>
    <xdr:ext cx="469744" cy="259045"/>
    <xdr:sp macro="" textlink="">
      <xdr:nvSpPr>
        <xdr:cNvPr id="311" name="テキスト ボックス 310"/>
        <xdr:cNvSpPr txBox="1"/>
      </xdr:nvSpPr>
      <xdr:spPr>
        <a:xfrm>
          <a:off x="93917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53522</xdr:rowOff>
    </xdr:from>
    <xdr:to>
      <xdr:col>46</xdr:col>
      <xdr:colOff>38100</xdr:colOff>
      <xdr:row>35</xdr:row>
      <xdr:rowOff>155122</xdr:rowOff>
    </xdr:to>
    <xdr:sp macro="" textlink="">
      <xdr:nvSpPr>
        <xdr:cNvPr id="312" name="楕円 311"/>
        <xdr:cNvSpPr/>
      </xdr:nvSpPr>
      <xdr:spPr>
        <a:xfrm>
          <a:off x="86995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199</xdr:rowOff>
    </xdr:from>
    <xdr:ext cx="469744" cy="259045"/>
    <xdr:sp macro="" textlink="">
      <xdr:nvSpPr>
        <xdr:cNvPr id="313" name="テキスト ボックス 312"/>
        <xdr:cNvSpPr txBox="1"/>
      </xdr:nvSpPr>
      <xdr:spPr>
        <a:xfrm>
          <a:off x="8515428" y="58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38281</xdr:rowOff>
    </xdr:from>
    <xdr:to>
      <xdr:col>41</xdr:col>
      <xdr:colOff>101600</xdr:colOff>
      <xdr:row>35</xdr:row>
      <xdr:rowOff>139881</xdr:rowOff>
    </xdr:to>
    <xdr:sp macro="" textlink="">
      <xdr:nvSpPr>
        <xdr:cNvPr id="314" name="楕円 313"/>
        <xdr:cNvSpPr/>
      </xdr:nvSpPr>
      <xdr:spPr>
        <a:xfrm>
          <a:off x="7810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131008</xdr:rowOff>
    </xdr:from>
    <xdr:ext cx="469744" cy="259045"/>
    <xdr:sp macro="" textlink="">
      <xdr:nvSpPr>
        <xdr:cNvPr id="315" name="テキスト ボックス 314"/>
        <xdr:cNvSpPr txBox="1"/>
      </xdr:nvSpPr>
      <xdr:spPr>
        <a:xfrm>
          <a:off x="762642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113937</xdr:rowOff>
    </xdr:from>
    <xdr:to>
      <xdr:col>36</xdr:col>
      <xdr:colOff>165100</xdr:colOff>
      <xdr:row>31</xdr:row>
      <xdr:rowOff>44087</xdr:rowOff>
    </xdr:to>
    <xdr:sp macro="" textlink="">
      <xdr:nvSpPr>
        <xdr:cNvPr id="316" name="楕円 315"/>
        <xdr:cNvSpPr/>
      </xdr:nvSpPr>
      <xdr:spPr>
        <a:xfrm>
          <a:off x="6921500" y="52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60614</xdr:rowOff>
    </xdr:from>
    <xdr:ext cx="469744" cy="259045"/>
    <xdr:sp macro="" textlink="">
      <xdr:nvSpPr>
        <xdr:cNvPr id="317" name="テキスト ボックス 316"/>
        <xdr:cNvSpPr txBox="1"/>
      </xdr:nvSpPr>
      <xdr:spPr>
        <a:xfrm>
          <a:off x="6737428" y="50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23539</xdr:rowOff>
    </xdr:from>
    <xdr:to>
      <xdr:col>55</xdr:col>
      <xdr:colOff>0</xdr:colOff>
      <xdr:row>56</xdr:row>
      <xdr:rowOff>72720</xdr:rowOff>
    </xdr:to>
    <xdr:cxnSp macro="">
      <xdr:nvCxnSpPr>
        <xdr:cNvPr id="347" name="直線コネクタ 346"/>
        <xdr:cNvCxnSpPr/>
      </xdr:nvCxnSpPr>
      <xdr:spPr>
        <a:xfrm flipV="1">
          <a:off x="9639300" y="9624739"/>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8" name="農林水産業費平均値テキスト"/>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72720</xdr:rowOff>
    </xdr:from>
    <xdr:to>
      <xdr:col>50</xdr:col>
      <xdr:colOff>114300</xdr:colOff>
      <xdr:row>56</xdr:row>
      <xdr:rowOff>90519</xdr:rowOff>
    </xdr:to>
    <xdr:cxnSp macro="">
      <xdr:nvCxnSpPr>
        <xdr:cNvPr id="350" name="直線コネクタ 349"/>
        <xdr:cNvCxnSpPr/>
      </xdr:nvCxnSpPr>
      <xdr:spPr>
        <a:xfrm flipV="1">
          <a:off x="8750300" y="9673920"/>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142366</xdr:rowOff>
    </xdr:from>
    <xdr:ext cx="534377" cy="259045"/>
    <xdr:sp macro="" textlink="">
      <xdr:nvSpPr>
        <xdr:cNvPr id="352" name="テキスト ボックス 351"/>
        <xdr:cNvSpPr txBox="1"/>
      </xdr:nvSpPr>
      <xdr:spPr>
        <a:xfrm>
          <a:off x="93594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88363</xdr:rowOff>
    </xdr:from>
    <xdr:to>
      <xdr:col>45</xdr:col>
      <xdr:colOff>177800</xdr:colOff>
      <xdr:row>56</xdr:row>
      <xdr:rowOff>90519</xdr:rowOff>
    </xdr:to>
    <xdr:cxnSp macro="">
      <xdr:nvCxnSpPr>
        <xdr:cNvPr id="353" name="直線コネクタ 352"/>
        <xdr:cNvCxnSpPr/>
      </xdr:nvCxnSpPr>
      <xdr:spPr>
        <a:xfrm>
          <a:off x="7861300" y="9689563"/>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9843</xdr:rowOff>
    </xdr:from>
    <xdr:ext cx="534377" cy="259045"/>
    <xdr:sp macro="" textlink="">
      <xdr:nvSpPr>
        <xdr:cNvPr id="355" name="テキスト ボックス 354"/>
        <xdr:cNvSpPr txBox="1"/>
      </xdr:nvSpPr>
      <xdr:spPr>
        <a:xfrm>
          <a:off x="8483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88363</xdr:rowOff>
    </xdr:from>
    <xdr:to>
      <xdr:col>41</xdr:col>
      <xdr:colOff>50800</xdr:colOff>
      <xdr:row>56</xdr:row>
      <xdr:rowOff>106553</xdr:rowOff>
    </xdr:to>
    <xdr:cxnSp macro="">
      <xdr:nvCxnSpPr>
        <xdr:cNvPr id="356" name="直線コネクタ 355"/>
        <xdr:cNvCxnSpPr/>
      </xdr:nvCxnSpPr>
      <xdr:spPr>
        <a:xfrm flipV="1">
          <a:off x="6972300" y="9689563"/>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142725</xdr:rowOff>
    </xdr:from>
    <xdr:ext cx="534377" cy="259045"/>
    <xdr:sp macro="" textlink="">
      <xdr:nvSpPr>
        <xdr:cNvPr id="358" name="テキスト ボックス 357"/>
        <xdr:cNvSpPr txBox="1"/>
      </xdr:nvSpPr>
      <xdr:spPr>
        <a:xfrm>
          <a:off x="7594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29732</xdr:rowOff>
    </xdr:from>
    <xdr:ext cx="534377" cy="259045"/>
    <xdr:sp macro="" textlink="">
      <xdr:nvSpPr>
        <xdr:cNvPr id="360" name="テキスト ボックス 359"/>
        <xdr:cNvSpPr txBox="1"/>
      </xdr:nvSpPr>
      <xdr:spPr>
        <a:xfrm>
          <a:off x="6705111" y="92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144189</xdr:rowOff>
    </xdr:from>
    <xdr:to>
      <xdr:col>55</xdr:col>
      <xdr:colOff>50800</xdr:colOff>
      <xdr:row>56</xdr:row>
      <xdr:rowOff>74339</xdr:rowOff>
    </xdr:to>
    <xdr:sp macro="" textlink="">
      <xdr:nvSpPr>
        <xdr:cNvPr id="366" name="楕円 365"/>
        <xdr:cNvSpPr/>
      </xdr:nvSpPr>
      <xdr:spPr>
        <a:xfrm>
          <a:off x="10426700" y="9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122616</xdr:rowOff>
    </xdr:from>
    <xdr:ext cx="534377" cy="259045"/>
    <xdr:sp macro="" textlink="">
      <xdr:nvSpPr>
        <xdr:cNvPr id="367" name="農林水産業費該当値テキスト"/>
        <xdr:cNvSpPr txBox="1"/>
      </xdr:nvSpPr>
      <xdr:spPr>
        <a:xfrm>
          <a:off x="10528300" y="9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21920</xdr:rowOff>
    </xdr:from>
    <xdr:to>
      <xdr:col>50</xdr:col>
      <xdr:colOff>165100</xdr:colOff>
      <xdr:row>56</xdr:row>
      <xdr:rowOff>123520</xdr:rowOff>
    </xdr:to>
    <xdr:sp macro="" textlink="">
      <xdr:nvSpPr>
        <xdr:cNvPr id="368" name="楕円 367"/>
        <xdr:cNvSpPr/>
      </xdr:nvSpPr>
      <xdr:spPr>
        <a:xfrm>
          <a:off x="9588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114647</xdr:rowOff>
    </xdr:from>
    <xdr:ext cx="534377" cy="259045"/>
    <xdr:sp macro="" textlink="">
      <xdr:nvSpPr>
        <xdr:cNvPr id="369" name="テキスト ボックス 368"/>
        <xdr:cNvSpPr txBox="1"/>
      </xdr:nvSpPr>
      <xdr:spPr>
        <a:xfrm>
          <a:off x="9359411"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39719</xdr:rowOff>
    </xdr:from>
    <xdr:to>
      <xdr:col>46</xdr:col>
      <xdr:colOff>38100</xdr:colOff>
      <xdr:row>56</xdr:row>
      <xdr:rowOff>141319</xdr:rowOff>
    </xdr:to>
    <xdr:sp macro="" textlink="">
      <xdr:nvSpPr>
        <xdr:cNvPr id="370" name="楕円 369"/>
        <xdr:cNvSpPr/>
      </xdr:nvSpPr>
      <xdr:spPr>
        <a:xfrm>
          <a:off x="8699500" y="9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132446</xdr:rowOff>
    </xdr:from>
    <xdr:ext cx="534377" cy="259045"/>
    <xdr:sp macro="" textlink="">
      <xdr:nvSpPr>
        <xdr:cNvPr id="371" name="テキスト ボックス 370"/>
        <xdr:cNvSpPr txBox="1"/>
      </xdr:nvSpPr>
      <xdr:spPr>
        <a:xfrm>
          <a:off x="8483111" y="9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37563</xdr:rowOff>
    </xdr:from>
    <xdr:to>
      <xdr:col>41</xdr:col>
      <xdr:colOff>101600</xdr:colOff>
      <xdr:row>56</xdr:row>
      <xdr:rowOff>139163</xdr:rowOff>
    </xdr:to>
    <xdr:sp macro="" textlink="">
      <xdr:nvSpPr>
        <xdr:cNvPr id="372" name="楕円 371"/>
        <xdr:cNvSpPr/>
      </xdr:nvSpPr>
      <xdr:spPr>
        <a:xfrm>
          <a:off x="7810500" y="9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130290</xdr:rowOff>
    </xdr:from>
    <xdr:ext cx="534377" cy="259045"/>
    <xdr:sp macro="" textlink="">
      <xdr:nvSpPr>
        <xdr:cNvPr id="373" name="テキスト ボックス 372"/>
        <xdr:cNvSpPr txBox="1"/>
      </xdr:nvSpPr>
      <xdr:spPr>
        <a:xfrm>
          <a:off x="7594111" y="97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55753</xdr:rowOff>
    </xdr:from>
    <xdr:to>
      <xdr:col>36</xdr:col>
      <xdr:colOff>165100</xdr:colOff>
      <xdr:row>56</xdr:row>
      <xdr:rowOff>157353</xdr:rowOff>
    </xdr:to>
    <xdr:sp macro="" textlink="">
      <xdr:nvSpPr>
        <xdr:cNvPr id="374" name="楕円 373"/>
        <xdr:cNvSpPr/>
      </xdr:nvSpPr>
      <xdr:spPr>
        <a:xfrm>
          <a:off x="6921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148480</xdr:rowOff>
    </xdr:from>
    <xdr:ext cx="534377" cy="259045"/>
    <xdr:sp macro="" textlink="">
      <xdr:nvSpPr>
        <xdr:cNvPr id="375" name="テキスト ボックス 374"/>
        <xdr:cNvSpPr txBox="1"/>
      </xdr:nvSpPr>
      <xdr:spPr>
        <a:xfrm>
          <a:off x="6705111"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9" name="直線コネクタ 398"/>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400" name="商工費最小値テキスト"/>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401" name="直線コネクタ 400"/>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2" name="商工費最大値テキスト"/>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3" name="直線コネクタ 402"/>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21155</xdr:rowOff>
    </xdr:from>
    <xdr:to>
      <xdr:col>55</xdr:col>
      <xdr:colOff>0</xdr:colOff>
      <xdr:row>71</xdr:row>
      <xdr:rowOff>116285</xdr:rowOff>
    </xdr:to>
    <xdr:cxnSp macro="">
      <xdr:nvCxnSpPr>
        <xdr:cNvPr id="404" name="直線コネクタ 403"/>
        <xdr:cNvCxnSpPr/>
      </xdr:nvCxnSpPr>
      <xdr:spPr>
        <a:xfrm>
          <a:off x="9639300" y="12194105"/>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66217</xdr:rowOff>
    </xdr:from>
    <xdr:ext cx="534377" cy="259045"/>
    <xdr:sp macro="" textlink="">
      <xdr:nvSpPr>
        <xdr:cNvPr id="405" name="商工費平均値テキスト"/>
        <xdr:cNvSpPr txBox="1"/>
      </xdr:nvSpPr>
      <xdr:spPr>
        <a:xfrm>
          <a:off x="10528300" y="12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6" name="フローチャート: 判断 405"/>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21155</xdr:rowOff>
    </xdr:from>
    <xdr:to>
      <xdr:col>50</xdr:col>
      <xdr:colOff>114300</xdr:colOff>
      <xdr:row>72</xdr:row>
      <xdr:rowOff>44341</xdr:rowOff>
    </xdr:to>
    <xdr:cxnSp macro="">
      <xdr:nvCxnSpPr>
        <xdr:cNvPr id="407" name="直線コネクタ 406"/>
        <xdr:cNvCxnSpPr/>
      </xdr:nvCxnSpPr>
      <xdr:spPr>
        <a:xfrm flipV="1">
          <a:off x="8750300" y="12194105"/>
          <a:ext cx="8890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8" name="フローチャート: 判断 407"/>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157036</xdr:rowOff>
    </xdr:from>
    <xdr:ext cx="534377" cy="259045"/>
    <xdr:sp macro="" textlink="">
      <xdr:nvSpPr>
        <xdr:cNvPr id="409" name="テキスト ボックス 408"/>
        <xdr:cNvSpPr txBox="1"/>
      </xdr:nvSpPr>
      <xdr:spPr>
        <a:xfrm>
          <a:off x="9359411" y="12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146068</xdr:rowOff>
    </xdr:from>
    <xdr:to>
      <xdr:col>45</xdr:col>
      <xdr:colOff>177800</xdr:colOff>
      <xdr:row>72</xdr:row>
      <xdr:rowOff>44341</xdr:rowOff>
    </xdr:to>
    <xdr:cxnSp macro="">
      <xdr:nvCxnSpPr>
        <xdr:cNvPr id="410" name="直線コネクタ 409"/>
        <xdr:cNvCxnSpPr/>
      </xdr:nvCxnSpPr>
      <xdr:spPr>
        <a:xfrm>
          <a:off x="7861300" y="1231901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11" name="フローチャート: 判断 410"/>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75296</xdr:rowOff>
    </xdr:from>
    <xdr:ext cx="534377" cy="259045"/>
    <xdr:sp macro="" textlink="">
      <xdr:nvSpPr>
        <xdr:cNvPr id="412" name="テキスト ボックス 411"/>
        <xdr:cNvSpPr txBox="1"/>
      </xdr:nvSpPr>
      <xdr:spPr>
        <a:xfrm>
          <a:off x="84831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60278</xdr:rowOff>
    </xdr:from>
    <xdr:to>
      <xdr:col>41</xdr:col>
      <xdr:colOff>50800</xdr:colOff>
      <xdr:row>71</xdr:row>
      <xdr:rowOff>146068</xdr:rowOff>
    </xdr:to>
    <xdr:cxnSp macro="">
      <xdr:nvCxnSpPr>
        <xdr:cNvPr id="413" name="直線コネクタ 412"/>
        <xdr:cNvCxnSpPr/>
      </xdr:nvCxnSpPr>
      <xdr:spPr>
        <a:xfrm>
          <a:off x="6972300" y="12233228"/>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4" name="フローチャート: 判断 413"/>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85419</xdr:rowOff>
    </xdr:from>
    <xdr:ext cx="534377" cy="259045"/>
    <xdr:sp macro="" textlink="">
      <xdr:nvSpPr>
        <xdr:cNvPr id="415" name="テキスト ボックス 414"/>
        <xdr:cNvSpPr txBox="1"/>
      </xdr:nvSpPr>
      <xdr:spPr>
        <a:xfrm>
          <a:off x="7594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6" name="フローチャート: 判断 415"/>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37544</xdr:rowOff>
    </xdr:from>
    <xdr:ext cx="534377" cy="259045"/>
    <xdr:sp macro="" textlink="">
      <xdr:nvSpPr>
        <xdr:cNvPr id="417" name="テキスト ボックス 416"/>
        <xdr:cNvSpPr txBox="1"/>
      </xdr:nvSpPr>
      <xdr:spPr>
        <a:xfrm>
          <a:off x="6705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65485</xdr:rowOff>
    </xdr:from>
    <xdr:to>
      <xdr:col>55</xdr:col>
      <xdr:colOff>50800</xdr:colOff>
      <xdr:row>71</xdr:row>
      <xdr:rowOff>167085</xdr:rowOff>
    </xdr:to>
    <xdr:sp macro="" textlink="">
      <xdr:nvSpPr>
        <xdr:cNvPr id="423" name="楕円 422"/>
        <xdr:cNvSpPr/>
      </xdr:nvSpPr>
      <xdr:spPr>
        <a:xfrm>
          <a:off x="10426700" y="12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88362</xdr:rowOff>
    </xdr:from>
    <xdr:ext cx="534377" cy="259045"/>
    <xdr:sp macro="" textlink="">
      <xdr:nvSpPr>
        <xdr:cNvPr id="424" name="商工費該当値テキスト"/>
        <xdr:cNvSpPr txBox="1"/>
      </xdr:nvSpPr>
      <xdr:spPr>
        <a:xfrm>
          <a:off x="10528300" y="12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141805</xdr:rowOff>
    </xdr:from>
    <xdr:to>
      <xdr:col>50</xdr:col>
      <xdr:colOff>165100</xdr:colOff>
      <xdr:row>71</xdr:row>
      <xdr:rowOff>71955</xdr:rowOff>
    </xdr:to>
    <xdr:sp macro="" textlink="">
      <xdr:nvSpPr>
        <xdr:cNvPr id="425" name="楕円 424"/>
        <xdr:cNvSpPr/>
      </xdr:nvSpPr>
      <xdr:spPr>
        <a:xfrm>
          <a:off x="9588500" y="121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88482</xdr:rowOff>
    </xdr:from>
    <xdr:ext cx="534377" cy="259045"/>
    <xdr:sp macro="" textlink="">
      <xdr:nvSpPr>
        <xdr:cNvPr id="426" name="テキスト ボックス 425"/>
        <xdr:cNvSpPr txBox="1"/>
      </xdr:nvSpPr>
      <xdr:spPr>
        <a:xfrm>
          <a:off x="9359411" y="119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164991</xdr:rowOff>
    </xdr:from>
    <xdr:to>
      <xdr:col>46</xdr:col>
      <xdr:colOff>38100</xdr:colOff>
      <xdr:row>72</xdr:row>
      <xdr:rowOff>95141</xdr:rowOff>
    </xdr:to>
    <xdr:sp macro="" textlink="">
      <xdr:nvSpPr>
        <xdr:cNvPr id="427" name="楕円 426"/>
        <xdr:cNvSpPr/>
      </xdr:nvSpPr>
      <xdr:spPr>
        <a:xfrm>
          <a:off x="8699500" y="12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111668</xdr:rowOff>
    </xdr:from>
    <xdr:ext cx="534377" cy="259045"/>
    <xdr:sp macro="" textlink="">
      <xdr:nvSpPr>
        <xdr:cNvPr id="428" name="テキスト ボックス 427"/>
        <xdr:cNvSpPr txBox="1"/>
      </xdr:nvSpPr>
      <xdr:spPr>
        <a:xfrm>
          <a:off x="8483111" y="12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95268</xdr:rowOff>
    </xdr:from>
    <xdr:to>
      <xdr:col>41</xdr:col>
      <xdr:colOff>101600</xdr:colOff>
      <xdr:row>72</xdr:row>
      <xdr:rowOff>25418</xdr:rowOff>
    </xdr:to>
    <xdr:sp macro="" textlink="">
      <xdr:nvSpPr>
        <xdr:cNvPr id="429" name="楕円 428"/>
        <xdr:cNvSpPr/>
      </xdr:nvSpPr>
      <xdr:spPr>
        <a:xfrm>
          <a:off x="7810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41945</xdr:rowOff>
    </xdr:from>
    <xdr:ext cx="534377" cy="259045"/>
    <xdr:sp macro="" textlink="">
      <xdr:nvSpPr>
        <xdr:cNvPr id="430" name="テキスト ボックス 429"/>
        <xdr:cNvSpPr txBox="1"/>
      </xdr:nvSpPr>
      <xdr:spPr>
        <a:xfrm>
          <a:off x="7594111" y="12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9478</xdr:rowOff>
    </xdr:from>
    <xdr:to>
      <xdr:col>36</xdr:col>
      <xdr:colOff>165100</xdr:colOff>
      <xdr:row>71</xdr:row>
      <xdr:rowOff>111078</xdr:rowOff>
    </xdr:to>
    <xdr:sp macro="" textlink="">
      <xdr:nvSpPr>
        <xdr:cNvPr id="431" name="楕円 430"/>
        <xdr:cNvSpPr/>
      </xdr:nvSpPr>
      <xdr:spPr>
        <a:xfrm>
          <a:off x="6921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127605</xdr:rowOff>
    </xdr:from>
    <xdr:ext cx="534377" cy="259045"/>
    <xdr:sp macro="" textlink="">
      <xdr:nvSpPr>
        <xdr:cNvPr id="432" name="テキスト ボックス 431"/>
        <xdr:cNvSpPr txBox="1"/>
      </xdr:nvSpPr>
      <xdr:spPr>
        <a:xfrm>
          <a:off x="6705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5" name="直線コネクタ 454"/>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6" name="土木費最小値テキスト"/>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7" name="直線コネクタ 456"/>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8" name="土木費最大値テキスト"/>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9" name="直線コネクタ 458"/>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50527</xdr:rowOff>
    </xdr:from>
    <xdr:to>
      <xdr:col>55</xdr:col>
      <xdr:colOff>0</xdr:colOff>
      <xdr:row>97</xdr:row>
      <xdr:rowOff>91618</xdr:rowOff>
    </xdr:to>
    <xdr:cxnSp macro="">
      <xdr:nvCxnSpPr>
        <xdr:cNvPr id="460" name="直線コネクタ 459"/>
        <xdr:cNvCxnSpPr/>
      </xdr:nvCxnSpPr>
      <xdr:spPr>
        <a:xfrm flipV="1">
          <a:off x="9639300" y="16681177"/>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61" name="土木費平均値テキスト"/>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2" name="フローチャート: 判断 461"/>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91618</xdr:rowOff>
    </xdr:from>
    <xdr:to>
      <xdr:col>50</xdr:col>
      <xdr:colOff>114300</xdr:colOff>
      <xdr:row>97</xdr:row>
      <xdr:rowOff>126612</xdr:rowOff>
    </xdr:to>
    <xdr:cxnSp macro="">
      <xdr:nvCxnSpPr>
        <xdr:cNvPr id="463" name="直線コネクタ 462"/>
        <xdr:cNvCxnSpPr/>
      </xdr:nvCxnSpPr>
      <xdr:spPr>
        <a:xfrm flipV="1">
          <a:off x="8750300" y="16722268"/>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4" name="フローチャート: 判断 463"/>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5" name="テキスト ボックス 464"/>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105714</xdr:rowOff>
    </xdr:from>
    <xdr:to>
      <xdr:col>45</xdr:col>
      <xdr:colOff>177800</xdr:colOff>
      <xdr:row>97</xdr:row>
      <xdr:rowOff>126612</xdr:rowOff>
    </xdr:to>
    <xdr:cxnSp macro="">
      <xdr:nvCxnSpPr>
        <xdr:cNvPr id="466" name="直線コネクタ 465"/>
        <xdr:cNvCxnSpPr/>
      </xdr:nvCxnSpPr>
      <xdr:spPr>
        <a:xfrm>
          <a:off x="7861300" y="16736364"/>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7" name="フローチャート: 判断 466"/>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8" name="テキスト ボックス 467"/>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105714</xdr:rowOff>
    </xdr:from>
    <xdr:to>
      <xdr:col>41</xdr:col>
      <xdr:colOff>50800</xdr:colOff>
      <xdr:row>97</xdr:row>
      <xdr:rowOff>136480</xdr:rowOff>
    </xdr:to>
    <xdr:cxnSp macro="">
      <xdr:nvCxnSpPr>
        <xdr:cNvPr id="469" name="直線コネクタ 468"/>
        <xdr:cNvCxnSpPr/>
      </xdr:nvCxnSpPr>
      <xdr:spPr>
        <a:xfrm flipV="1">
          <a:off x="6972300" y="16736364"/>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70" name="フローチャート: 判断 469"/>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152709</xdr:rowOff>
    </xdr:from>
    <xdr:ext cx="534377" cy="259045"/>
    <xdr:sp macro="" textlink="">
      <xdr:nvSpPr>
        <xdr:cNvPr id="471" name="テキスト ボックス 470"/>
        <xdr:cNvSpPr txBox="1"/>
      </xdr:nvSpPr>
      <xdr:spPr>
        <a:xfrm>
          <a:off x="759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2" name="フローチャート: 判断 471"/>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30052</xdr:rowOff>
    </xdr:from>
    <xdr:ext cx="534377" cy="259045"/>
    <xdr:sp macro="" textlink="">
      <xdr:nvSpPr>
        <xdr:cNvPr id="473" name="テキスト ボックス 472"/>
        <xdr:cNvSpPr txBox="1"/>
      </xdr:nvSpPr>
      <xdr:spPr>
        <a:xfrm>
          <a:off x="6705111" y="164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171177</xdr:rowOff>
    </xdr:from>
    <xdr:to>
      <xdr:col>55</xdr:col>
      <xdr:colOff>50800</xdr:colOff>
      <xdr:row>97</xdr:row>
      <xdr:rowOff>101327</xdr:rowOff>
    </xdr:to>
    <xdr:sp macro="" textlink="">
      <xdr:nvSpPr>
        <xdr:cNvPr id="479" name="楕円 478"/>
        <xdr:cNvSpPr/>
      </xdr:nvSpPr>
      <xdr:spPr>
        <a:xfrm>
          <a:off x="10426700" y="166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86104</xdr:rowOff>
    </xdr:from>
    <xdr:ext cx="534377" cy="259045"/>
    <xdr:sp macro="" textlink="">
      <xdr:nvSpPr>
        <xdr:cNvPr id="480" name="土木費該当値テキスト"/>
        <xdr:cNvSpPr txBox="1"/>
      </xdr:nvSpPr>
      <xdr:spPr>
        <a:xfrm>
          <a:off x="10528300" y="165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40818</xdr:rowOff>
    </xdr:from>
    <xdr:to>
      <xdr:col>50</xdr:col>
      <xdr:colOff>165100</xdr:colOff>
      <xdr:row>97</xdr:row>
      <xdr:rowOff>142418</xdr:rowOff>
    </xdr:to>
    <xdr:sp macro="" textlink="">
      <xdr:nvSpPr>
        <xdr:cNvPr id="481" name="楕円 480"/>
        <xdr:cNvSpPr/>
      </xdr:nvSpPr>
      <xdr:spPr>
        <a:xfrm>
          <a:off x="9588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133545</xdr:rowOff>
    </xdr:from>
    <xdr:ext cx="534377" cy="259045"/>
    <xdr:sp macro="" textlink="">
      <xdr:nvSpPr>
        <xdr:cNvPr id="482" name="テキスト ボックス 481"/>
        <xdr:cNvSpPr txBox="1"/>
      </xdr:nvSpPr>
      <xdr:spPr>
        <a:xfrm>
          <a:off x="93594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75812</xdr:rowOff>
    </xdr:from>
    <xdr:to>
      <xdr:col>46</xdr:col>
      <xdr:colOff>38100</xdr:colOff>
      <xdr:row>98</xdr:row>
      <xdr:rowOff>5962</xdr:rowOff>
    </xdr:to>
    <xdr:sp macro="" textlink="">
      <xdr:nvSpPr>
        <xdr:cNvPr id="483" name="楕円 482"/>
        <xdr:cNvSpPr/>
      </xdr:nvSpPr>
      <xdr:spPr>
        <a:xfrm>
          <a:off x="8699500" y="1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168539</xdr:rowOff>
    </xdr:from>
    <xdr:ext cx="534377" cy="259045"/>
    <xdr:sp macro="" textlink="">
      <xdr:nvSpPr>
        <xdr:cNvPr id="484" name="テキスト ボックス 483"/>
        <xdr:cNvSpPr txBox="1"/>
      </xdr:nvSpPr>
      <xdr:spPr>
        <a:xfrm>
          <a:off x="8483111" y="167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54914</xdr:rowOff>
    </xdr:from>
    <xdr:to>
      <xdr:col>41</xdr:col>
      <xdr:colOff>101600</xdr:colOff>
      <xdr:row>97</xdr:row>
      <xdr:rowOff>156514</xdr:rowOff>
    </xdr:to>
    <xdr:sp macro="" textlink="">
      <xdr:nvSpPr>
        <xdr:cNvPr id="485" name="楕円 484"/>
        <xdr:cNvSpPr/>
      </xdr:nvSpPr>
      <xdr:spPr>
        <a:xfrm>
          <a:off x="7810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1591</xdr:rowOff>
    </xdr:from>
    <xdr:ext cx="534377" cy="259045"/>
    <xdr:sp macro="" textlink="">
      <xdr:nvSpPr>
        <xdr:cNvPr id="486" name="テキスト ボックス 485"/>
        <xdr:cNvSpPr txBox="1"/>
      </xdr:nvSpPr>
      <xdr:spPr>
        <a:xfrm>
          <a:off x="7594111"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85680</xdr:rowOff>
    </xdr:from>
    <xdr:to>
      <xdr:col>36</xdr:col>
      <xdr:colOff>165100</xdr:colOff>
      <xdr:row>98</xdr:row>
      <xdr:rowOff>15830</xdr:rowOff>
    </xdr:to>
    <xdr:sp macro="" textlink="">
      <xdr:nvSpPr>
        <xdr:cNvPr id="487" name="楕円 486"/>
        <xdr:cNvSpPr/>
      </xdr:nvSpPr>
      <xdr:spPr>
        <a:xfrm>
          <a:off x="6921500" y="167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6957</xdr:rowOff>
    </xdr:from>
    <xdr:ext cx="534377" cy="259045"/>
    <xdr:sp macro="" textlink="">
      <xdr:nvSpPr>
        <xdr:cNvPr id="488" name="テキスト ボックス 487"/>
        <xdr:cNvSpPr txBox="1"/>
      </xdr:nvSpPr>
      <xdr:spPr>
        <a:xfrm>
          <a:off x="6705111" y="168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3" name="直線コネクタ 512"/>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4" name="警察費最小値テキスト"/>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5" name="直線コネクタ 514"/>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6" name="警察費最大値テキスト"/>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7" name="直線コネクタ 516"/>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22297</xdr:rowOff>
    </xdr:from>
    <xdr:to>
      <xdr:col>85</xdr:col>
      <xdr:colOff>127000</xdr:colOff>
      <xdr:row>37</xdr:row>
      <xdr:rowOff>81244</xdr:rowOff>
    </xdr:to>
    <xdr:cxnSp macro="">
      <xdr:nvCxnSpPr>
        <xdr:cNvPr id="518" name="直線コネクタ 517"/>
        <xdr:cNvCxnSpPr/>
      </xdr:nvCxnSpPr>
      <xdr:spPr>
        <a:xfrm flipV="1">
          <a:off x="15481300" y="6365947"/>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9" name="警察費平均値テキスト"/>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20" name="フローチャート: 判断 519"/>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81244</xdr:rowOff>
    </xdr:from>
    <xdr:to>
      <xdr:col>81</xdr:col>
      <xdr:colOff>50800</xdr:colOff>
      <xdr:row>38</xdr:row>
      <xdr:rowOff>104757</xdr:rowOff>
    </xdr:to>
    <xdr:cxnSp macro="">
      <xdr:nvCxnSpPr>
        <xdr:cNvPr id="521" name="直線コネクタ 520"/>
        <xdr:cNvCxnSpPr/>
      </xdr:nvCxnSpPr>
      <xdr:spPr>
        <a:xfrm flipV="1">
          <a:off x="14592300" y="6424894"/>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2" name="フローチャート: 判断 521"/>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23" name="テキスト ボックス 522"/>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76998</xdr:rowOff>
    </xdr:from>
    <xdr:to>
      <xdr:col>76</xdr:col>
      <xdr:colOff>114300</xdr:colOff>
      <xdr:row>38</xdr:row>
      <xdr:rowOff>104757</xdr:rowOff>
    </xdr:to>
    <xdr:cxnSp macro="">
      <xdr:nvCxnSpPr>
        <xdr:cNvPr id="524" name="直線コネクタ 523"/>
        <xdr:cNvCxnSpPr/>
      </xdr:nvCxnSpPr>
      <xdr:spPr>
        <a:xfrm>
          <a:off x="13703300" y="659209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5" name="フローチャート: 判断 524"/>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6" name="テキスト ボックス 525"/>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76998</xdr:rowOff>
    </xdr:from>
    <xdr:to>
      <xdr:col>71</xdr:col>
      <xdr:colOff>177800</xdr:colOff>
      <xdr:row>38</xdr:row>
      <xdr:rowOff>145088</xdr:rowOff>
    </xdr:to>
    <xdr:cxnSp macro="">
      <xdr:nvCxnSpPr>
        <xdr:cNvPr id="527" name="直線コネクタ 526"/>
        <xdr:cNvCxnSpPr/>
      </xdr:nvCxnSpPr>
      <xdr:spPr>
        <a:xfrm flipV="1">
          <a:off x="12814300" y="6592098"/>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8" name="フローチャート: 判断 527"/>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56478</xdr:rowOff>
    </xdr:from>
    <xdr:ext cx="534377" cy="259045"/>
    <xdr:sp macro="" textlink="">
      <xdr:nvSpPr>
        <xdr:cNvPr id="529" name="テキスト ボックス 528"/>
        <xdr:cNvSpPr txBox="1"/>
      </xdr:nvSpPr>
      <xdr:spPr>
        <a:xfrm>
          <a:off x="13436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30" name="フローチャート: 判断 529"/>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147917</xdr:rowOff>
    </xdr:from>
    <xdr:ext cx="534377" cy="259045"/>
    <xdr:sp macro="" textlink="">
      <xdr:nvSpPr>
        <xdr:cNvPr id="531" name="テキスト ボックス 530"/>
        <xdr:cNvSpPr txBox="1"/>
      </xdr:nvSpPr>
      <xdr:spPr>
        <a:xfrm>
          <a:off x="12547111" y="61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142947</xdr:rowOff>
    </xdr:from>
    <xdr:to>
      <xdr:col>85</xdr:col>
      <xdr:colOff>177800</xdr:colOff>
      <xdr:row>37</xdr:row>
      <xdr:rowOff>73097</xdr:rowOff>
    </xdr:to>
    <xdr:sp macro="" textlink="">
      <xdr:nvSpPr>
        <xdr:cNvPr id="537" name="楕円 536"/>
        <xdr:cNvSpPr/>
      </xdr:nvSpPr>
      <xdr:spPr>
        <a:xfrm>
          <a:off x="162687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121374</xdr:rowOff>
    </xdr:from>
    <xdr:ext cx="534377" cy="259045"/>
    <xdr:sp macro="" textlink="">
      <xdr:nvSpPr>
        <xdr:cNvPr id="538" name="警察費該当値テキスト"/>
        <xdr:cNvSpPr txBox="1"/>
      </xdr:nvSpPr>
      <xdr:spPr>
        <a:xfrm>
          <a:off x="16370300"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30444</xdr:rowOff>
    </xdr:from>
    <xdr:to>
      <xdr:col>81</xdr:col>
      <xdr:colOff>101600</xdr:colOff>
      <xdr:row>37</xdr:row>
      <xdr:rowOff>132044</xdr:rowOff>
    </xdr:to>
    <xdr:sp macro="" textlink="">
      <xdr:nvSpPr>
        <xdr:cNvPr id="539" name="楕円 538"/>
        <xdr:cNvSpPr/>
      </xdr:nvSpPr>
      <xdr:spPr>
        <a:xfrm>
          <a:off x="15430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123171</xdr:rowOff>
    </xdr:from>
    <xdr:ext cx="534377" cy="259045"/>
    <xdr:sp macro="" textlink="">
      <xdr:nvSpPr>
        <xdr:cNvPr id="540" name="テキスト ボックス 539"/>
        <xdr:cNvSpPr txBox="1"/>
      </xdr:nvSpPr>
      <xdr:spPr>
        <a:xfrm>
          <a:off x="152014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53957</xdr:rowOff>
    </xdr:from>
    <xdr:to>
      <xdr:col>76</xdr:col>
      <xdr:colOff>165100</xdr:colOff>
      <xdr:row>38</xdr:row>
      <xdr:rowOff>155557</xdr:rowOff>
    </xdr:to>
    <xdr:sp macro="" textlink="">
      <xdr:nvSpPr>
        <xdr:cNvPr id="541" name="楕円 540"/>
        <xdr:cNvSpPr/>
      </xdr:nvSpPr>
      <xdr:spPr>
        <a:xfrm>
          <a:off x="14541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146684</xdr:rowOff>
    </xdr:from>
    <xdr:ext cx="534377" cy="259045"/>
    <xdr:sp macro="" textlink="">
      <xdr:nvSpPr>
        <xdr:cNvPr id="542" name="テキスト ボックス 541"/>
        <xdr:cNvSpPr txBox="1"/>
      </xdr:nvSpPr>
      <xdr:spPr>
        <a:xfrm>
          <a:off x="14325111" y="66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26198</xdr:rowOff>
    </xdr:from>
    <xdr:to>
      <xdr:col>72</xdr:col>
      <xdr:colOff>38100</xdr:colOff>
      <xdr:row>38</xdr:row>
      <xdr:rowOff>127798</xdr:rowOff>
    </xdr:to>
    <xdr:sp macro="" textlink="">
      <xdr:nvSpPr>
        <xdr:cNvPr id="543" name="楕円 542"/>
        <xdr:cNvSpPr/>
      </xdr:nvSpPr>
      <xdr:spPr>
        <a:xfrm>
          <a:off x="13652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118925</xdr:rowOff>
    </xdr:from>
    <xdr:ext cx="534377" cy="259045"/>
    <xdr:sp macro="" textlink="">
      <xdr:nvSpPr>
        <xdr:cNvPr id="544" name="テキスト ボックス 543"/>
        <xdr:cNvSpPr txBox="1"/>
      </xdr:nvSpPr>
      <xdr:spPr>
        <a:xfrm>
          <a:off x="13436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94288</xdr:rowOff>
    </xdr:from>
    <xdr:to>
      <xdr:col>67</xdr:col>
      <xdr:colOff>101600</xdr:colOff>
      <xdr:row>39</xdr:row>
      <xdr:rowOff>24438</xdr:rowOff>
    </xdr:to>
    <xdr:sp macro="" textlink="">
      <xdr:nvSpPr>
        <xdr:cNvPr id="545" name="楕円 544"/>
        <xdr:cNvSpPr/>
      </xdr:nvSpPr>
      <xdr:spPr>
        <a:xfrm>
          <a:off x="12763500" y="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15565</xdr:rowOff>
    </xdr:from>
    <xdr:ext cx="534377" cy="259045"/>
    <xdr:sp macro="" textlink="">
      <xdr:nvSpPr>
        <xdr:cNvPr id="546" name="テキスト ボックス 545"/>
        <xdr:cNvSpPr txBox="1"/>
      </xdr:nvSpPr>
      <xdr:spPr>
        <a:xfrm>
          <a:off x="12547111" y="67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71" name="直線コネクタ 570"/>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2" name="教育費最小値テキスト"/>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3" name="直線コネクタ 572"/>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4" name="教育費最大値テキスト"/>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5" name="直線コネクタ 574"/>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17170</xdr:rowOff>
    </xdr:from>
    <xdr:to>
      <xdr:col>85</xdr:col>
      <xdr:colOff>127000</xdr:colOff>
      <xdr:row>55</xdr:row>
      <xdr:rowOff>25955</xdr:rowOff>
    </xdr:to>
    <xdr:cxnSp macro="">
      <xdr:nvCxnSpPr>
        <xdr:cNvPr id="576" name="直線コネクタ 575"/>
        <xdr:cNvCxnSpPr/>
      </xdr:nvCxnSpPr>
      <xdr:spPr>
        <a:xfrm>
          <a:off x="15481300" y="9446920"/>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7" name="教育費平均値テキスト"/>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8" name="フローチャート: 判断 577"/>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27686</xdr:rowOff>
    </xdr:from>
    <xdr:to>
      <xdr:col>81</xdr:col>
      <xdr:colOff>50800</xdr:colOff>
      <xdr:row>55</xdr:row>
      <xdr:rowOff>17170</xdr:rowOff>
    </xdr:to>
    <xdr:cxnSp macro="">
      <xdr:nvCxnSpPr>
        <xdr:cNvPr id="579" name="直線コネクタ 578"/>
        <xdr:cNvCxnSpPr/>
      </xdr:nvCxnSpPr>
      <xdr:spPr>
        <a:xfrm>
          <a:off x="14592300" y="928598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80" name="フローチャート: 判断 579"/>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81" name="テキスト ボックス 580"/>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27686</xdr:rowOff>
    </xdr:from>
    <xdr:to>
      <xdr:col>76</xdr:col>
      <xdr:colOff>114300</xdr:colOff>
      <xdr:row>54</xdr:row>
      <xdr:rowOff>70696</xdr:rowOff>
    </xdr:to>
    <xdr:cxnSp macro="">
      <xdr:nvCxnSpPr>
        <xdr:cNvPr id="582" name="直線コネクタ 581"/>
        <xdr:cNvCxnSpPr/>
      </xdr:nvCxnSpPr>
      <xdr:spPr>
        <a:xfrm flipV="1">
          <a:off x="13703300" y="9285986"/>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3" name="フローチャート: 判断 582"/>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84" name="テキスト ボックス 583"/>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70696</xdr:rowOff>
    </xdr:from>
    <xdr:to>
      <xdr:col>71</xdr:col>
      <xdr:colOff>177800</xdr:colOff>
      <xdr:row>54</xdr:row>
      <xdr:rowOff>116415</xdr:rowOff>
    </xdr:to>
    <xdr:cxnSp macro="">
      <xdr:nvCxnSpPr>
        <xdr:cNvPr id="585" name="直線コネクタ 584"/>
        <xdr:cNvCxnSpPr/>
      </xdr:nvCxnSpPr>
      <xdr:spPr>
        <a:xfrm flipV="1">
          <a:off x="12814300" y="9328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6" name="フローチャート: 判断 585"/>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132144</xdr:rowOff>
    </xdr:from>
    <xdr:ext cx="534377" cy="259045"/>
    <xdr:sp macro="" textlink="">
      <xdr:nvSpPr>
        <xdr:cNvPr id="587" name="テキスト ボックス 586"/>
        <xdr:cNvSpPr txBox="1"/>
      </xdr:nvSpPr>
      <xdr:spPr>
        <a:xfrm>
          <a:off x="134361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8" name="フローチャート: 判断 587"/>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10496</xdr:rowOff>
    </xdr:from>
    <xdr:ext cx="534377" cy="259045"/>
    <xdr:sp macro="" textlink="">
      <xdr:nvSpPr>
        <xdr:cNvPr id="589" name="テキスト ボックス 588"/>
        <xdr:cNvSpPr txBox="1"/>
      </xdr:nvSpPr>
      <xdr:spPr>
        <a:xfrm>
          <a:off x="12547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146605</xdr:rowOff>
    </xdr:from>
    <xdr:to>
      <xdr:col>85</xdr:col>
      <xdr:colOff>177800</xdr:colOff>
      <xdr:row>55</xdr:row>
      <xdr:rowOff>76755</xdr:rowOff>
    </xdr:to>
    <xdr:sp macro="" textlink="">
      <xdr:nvSpPr>
        <xdr:cNvPr id="595" name="楕円 594"/>
        <xdr:cNvSpPr/>
      </xdr:nvSpPr>
      <xdr:spPr>
        <a:xfrm>
          <a:off x="16268700" y="94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169482</xdr:rowOff>
    </xdr:from>
    <xdr:ext cx="534377" cy="259045"/>
    <xdr:sp macro="" textlink="">
      <xdr:nvSpPr>
        <xdr:cNvPr id="596" name="教育費該当値テキスト"/>
        <xdr:cNvSpPr txBox="1"/>
      </xdr:nvSpPr>
      <xdr:spPr>
        <a:xfrm>
          <a:off x="16370300" y="92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137820</xdr:rowOff>
    </xdr:from>
    <xdr:to>
      <xdr:col>81</xdr:col>
      <xdr:colOff>101600</xdr:colOff>
      <xdr:row>55</xdr:row>
      <xdr:rowOff>67970</xdr:rowOff>
    </xdr:to>
    <xdr:sp macro="" textlink="">
      <xdr:nvSpPr>
        <xdr:cNvPr id="597" name="楕円 596"/>
        <xdr:cNvSpPr/>
      </xdr:nvSpPr>
      <xdr:spPr>
        <a:xfrm>
          <a:off x="15430500" y="93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84497</xdr:rowOff>
    </xdr:from>
    <xdr:ext cx="534377" cy="259045"/>
    <xdr:sp macro="" textlink="">
      <xdr:nvSpPr>
        <xdr:cNvPr id="598" name="テキスト ボックス 597"/>
        <xdr:cNvSpPr txBox="1"/>
      </xdr:nvSpPr>
      <xdr:spPr>
        <a:xfrm>
          <a:off x="152014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148336</xdr:rowOff>
    </xdr:from>
    <xdr:to>
      <xdr:col>76</xdr:col>
      <xdr:colOff>165100</xdr:colOff>
      <xdr:row>54</xdr:row>
      <xdr:rowOff>78486</xdr:rowOff>
    </xdr:to>
    <xdr:sp macro="" textlink="">
      <xdr:nvSpPr>
        <xdr:cNvPr id="599" name="楕円 598"/>
        <xdr:cNvSpPr/>
      </xdr:nvSpPr>
      <xdr:spPr>
        <a:xfrm>
          <a:off x="14541500" y="9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95013</xdr:rowOff>
    </xdr:from>
    <xdr:ext cx="534377" cy="259045"/>
    <xdr:sp macro="" textlink="">
      <xdr:nvSpPr>
        <xdr:cNvPr id="600" name="テキスト ボックス 599"/>
        <xdr:cNvSpPr txBox="1"/>
      </xdr:nvSpPr>
      <xdr:spPr>
        <a:xfrm>
          <a:off x="14325111" y="90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19896</xdr:rowOff>
    </xdr:from>
    <xdr:to>
      <xdr:col>72</xdr:col>
      <xdr:colOff>38100</xdr:colOff>
      <xdr:row>54</xdr:row>
      <xdr:rowOff>121496</xdr:rowOff>
    </xdr:to>
    <xdr:sp macro="" textlink="">
      <xdr:nvSpPr>
        <xdr:cNvPr id="601" name="楕円 600"/>
        <xdr:cNvSpPr/>
      </xdr:nvSpPr>
      <xdr:spPr>
        <a:xfrm>
          <a:off x="13652500" y="9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112623</xdr:rowOff>
    </xdr:from>
    <xdr:ext cx="534377" cy="259045"/>
    <xdr:sp macro="" textlink="">
      <xdr:nvSpPr>
        <xdr:cNvPr id="602" name="テキスト ボックス 601"/>
        <xdr:cNvSpPr txBox="1"/>
      </xdr:nvSpPr>
      <xdr:spPr>
        <a:xfrm>
          <a:off x="13436111" y="9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65615</xdr:rowOff>
    </xdr:from>
    <xdr:to>
      <xdr:col>67</xdr:col>
      <xdr:colOff>101600</xdr:colOff>
      <xdr:row>54</xdr:row>
      <xdr:rowOff>167215</xdr:rowOff>
    </xdr:to>
    <xdr:sp macro="" textlink="">
      <xdr:nvSpPr>
        <xdr:cNvPr id="603" name="楕円 602"/>
        <xdr:cNvSpPr/>
      </xdr:nvSpPr>
      <xdr:spPr>
        <a:xfrm>
          <a:off x="12763500" y="9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158342</xdr:rowOff>
    </xdr:from>
    <xdr:ext cx="534377" cy="259045"/>
    <xdr:sp macro="" textlink="">
      <xdr:nvSpPr>
        <xdr:cNvPr id="604" name="テキスト ボックス 603"/>
        <xdr:cNvSpPr txBox="1"/>
      </xdr:nvSpPr>
      <xdr:spPr>
        <a:xfrm>
          <a:off x="12547111" y="94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6" name="正方形/長方形 60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7" name="正方形/長方形 60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8" name="正方形/長方形 60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9" name="正方形/長方形 60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2" name="直線コネクタ 621"/>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3" name="災害復旧費最小値テキスト"/>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4" name="直線コネクタ 623"/>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5" name="災害復旧費最大値テキスト"/>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6" name="直線コネクタ 625"/>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148101</xdr:rowOff>
    </xdr:from>
    <xdr:to>
      <xdr:col>85</xdr:col>
      <xdr:colOff>127000</xdr:colOff>
      <xdr:row>74</xdr:row>
      <xdr:rowOff>137700</xdr:rowOff>
    </xdr:to>
    <xdr:cxnSp macro="">
      <xdr:nvCxnSpPr>
        <xdr:cNvPr id="627" name="直線コネクタ 626"/>
        <xdr:cNvCxnSpPr/>
      </xdr:nvCxnSpPr>
      <xdr:spPr>
        <a:xfrm flipV="1">
          <a:off x="15481300" y="12663951"/>
          <a:ext cx="8382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70128</xdr:rowOff>
    </xdr:from>
    <xdr:ext cx="469744" cy="259045"/>
    <xdr:sp macro="" textlink="">
      <xdr:nvSpPr>
        <xdr:cNvPr id="628" name="災害復旧費平均値テキスト"/>
        <xdr:cNvSpPr txBox="1"/>
      </xdr:nvSpPr>
      <xdr:spPr>
        <a:xfrm>
          <a:off x="16370300" y="1292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9" name="フローチャート: 判断 628"/>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137700</xdr:rowOff>
    </xdr:from>
    <xdr:to>
      <xdr:col>81</xdr:col>
      <xdr:colOff>50800</xdr:colOff>
      <xdr:row>77</xdr:row>
      <xdr:rowOff>68892</xdr:rowOff>
    </xdr:to>
    <xdr:cxnSp macro="">
      <xdr:nvCxnSpPr>
        <xdr:cNvPr id="630" name="直線コネクタ 629"/>
        <xdr:cNvCxnSpPr/>
      </xdr:nvCxnSpPr>
      <xdr:spPr>
        <a:xfrm flipV="1">
          <a:off x="14592300" y="12825000"/>
          <a:ext cx="889000" cy="4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31" name="フローチャート: 判断 630"/>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2" name="テキスト ボックス 631"/>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68892</xdr:rowOff>
    </xdr:from>
    <xdr:to>
      <xdr:col>76</xdr:col>
      <xdr:colOff>114300</xdr:colOff>
      <xdr:row>77</xdr:row>
      <xdr:rowOff>126955</xdr:rowOff>
    </xdr:to>
    <xdr:cxnSp macro="">
      <xdr:nvCxnSpPr>
        <xdr:cNvPr id="633" name="直線コネクタ 632"/>
        <xdr:cNvCxnSpPr/>
      </xdr:nvCxnSpPr>
      <xdr:spPr>
        <a:xfrm flipV="1">
          <a:off x="13703300" y="13270542"/>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4" name="フローチャート: 判断 633"/>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5" name="テキスト ボックス 634"/>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126955</xdr:rowOff>
    </xdr:from>
    <xdr:to>
      <xdr:col>71</xdr:col>
      <xdr:colOff>177800</xdr:colOff>
      <xdr:row>77</xdr:row>
      <xdr:rowOff>130099</xdr:rowOff>
    </xdr:to>
    <xdr:cxnSp macro="">
      <xdr:nvCxnSpPr>
        <xdr:cNvPr id="636" name="直線コネクタ 635"/>
        <xdr:cNvCxnSpPr/>
      </xdr:nvCxnSpPr>
      <xdr:spPr>
        <a:xfrm flipV="1">
          <a:off x="12814300" y="1332860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7" name="フローチャート: 判断 636"/>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8" name="テキスト ボックス 637"/>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9" name="フローチャート: 判断 638"/>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160221</xdr:rowOff>
    </xdr:from>
    <xdr:ext cx="469744" cy="259045"/>
    <xdr:sp macro="" textlink="">
      <xdr:nvSpPr>
        <xdr:cNvPr id="640" name="テキスト ボックス 639"/>
        <xdr:cNvSpPr txBox="1"/>
      </xdr:nvSpPr>
      <xdr:spPr>
        <a:xfrm>
          <a:off x="12579428" y="13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97301</xdr:rowOff>
    </xdr:from>
    <xdr:to>
      <xdr:col>85</xdr:col>
      <xdr:colOff>177800</xdr:colOff>
      <xdr:row>74</xdr:row>
      <xdr:rowOff>27451</xdr:rowOff>
    </xdr:to>
    <xdr:sp macro="" textlink="">
      <xdr:nvSpPr>
        <xdr:cNvPr id="646" name="楕円 645"/>
        <xdr:cNvSpPr/>
      </xdr:nvSpPr>
      <xdr:spPr>
        <a:xfrm>
          <a:off x="16268700" y="126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120178</xdr:rowOff>
    </xdr:from>
    <xdr:ext cx="534377" cy="259045"/>
    <xdr:sp macro="" textlink="">
      <xdr:nvSpPr>
        <xdr:cNvPr id="647" name="災害復旧費該当値テキスト"/>
        <xdr:cNvSpPr txBox="1"/>
      </xdr:nvSpPr>
      <xdr:spPr>
        <a:xfrm>
          <a:off x="16370300" y="124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86900</xdr:rowOff>
    </xdr:from>
    <xdr:to>
      <xdr:col>81</xdr:col>
      <xdr:colOff>101600</xdr:colOff>
      <xdr:row>75</xdr:row>
      <xdr:rowOff>17050</xdr:rowOff>
    </xdr:to>
    <xdr:sp macro="" textlink="">
      <xdr:nvSpPr>
        <xdr:cNvPr id="648" name="楕円 647"/>
        <xdr:cNvSpPr/>
      </xdr:nvSpPr>
      <xdr:spPr>
        <a:xfrm>
          <a:off x="15430500" y="127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8177</xdr:rowOff>
    </xdr:from>
    <xdr:ext cx="534377" cy="259045"/>
    <xdr:sp macro="" textlink="">
      <xdr:nvSpPr>
        <xdr:cNvPr id="649" name="テキスト ボックス 648"/>
        <xdr:cNvSpPr txBox="1"/>
      </xdr:nvSpPr>
      <xdr:spPr>
        <a:xfrm>
          <a:off x="15201411" y="128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18092</xdr:rowOff>
    </xdr:from>
    <xdr:to>
      <xdr:col>76</xdr:col>
      <xdr:colOff>165100</xdr:colOff>
      <xdr:row>77</xdr:row>
      <xdr:rowOff>119692</xdr:rowOff>
    </xdr:to>
    <xdr:sp macro="" textlink="">
      <xdr:nvSpPr>
        <xdr:cNvPr id="650" name="楕円 649"/>
        <xdr:cNvSpPr/>
      </xdr:nvSpPr>
      <xdr:spPr>
        <a:xfrm>
          <a:off x="14541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110819</xdr:rowOff>
    </xdr:from>
    <xdr:ext cx="469744" cy="259045"/>
    <xdr:sp macro="" textlink="">
      <xdr:nvSpPr>
        <xdr:cNvPr id="651" name="テキスト ボックス 650"/>
        <xdr:cNvSpPr txBox="1"/>
      </xdr:nvSpPr>
      <xdr:spPr>
        <a:xfrm>
          <a:off x="14357428" y="133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76155</xdr:rowOff>
    </xdr:from>
    <xdr:to>
      <xdr:col>72</xdr:col>
      <xdr:colOff>38100</xdr:colOff>
      <xdr:row>78</xdr:row>
      <xdr:rowOff>6305</xdr:rowOff>
    </xdr:to>
    <xdr:sp macro="" textlink="">
      <xdr:nvSpPr>
        <xdr:cNvPr id="652" name="楕円 651"/>
        <xdr:cNvSpPr/>
      </xdr:nvSpPr>
      <xdr:spPr>
        <a:xfrm>
          <a:off x="13652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168882</xdr:rowOff>
    </xdr:from>
    <xdr:ext cx="469744" cy="259045"/>
    <xdr:sp macro="" textlink="">
      <xdr:nvSpPr>
        <xdr:cNvPr id="653" name="テキスト ボックス 652"/>
        <xdr:cNvSpPr txBox="1"/>
      </xdr:nvSpPr>
      <xdr:spPr>
        <a:xfrm>
          <a:off x="13468428" y="133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79299</xdr:rowOff>
    </xdr:from>
    <xdr:to>
      <xdr:col>67</xdr:col>
      <xdr:colOff>101600</xdr:colOff>
      <xdr:row>78</xdr:row>
      <xdr:rowOff>9449</xdr:rowOff>
    </xdr:to>
    <xdr:sp macro="" textlink="">
      <xdr:nvSpPr>
        <xdr:cNvPr id="654" name="楕円 653"/>
        <xdr:cNvSpPr/>
      </xdr:nvSpPr>
      <xdr:spPr>
        <a:xfrm>
          <a:off x="12763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xdr:rowOff>
    </xdr:from>
    <xdr:ext cx="469744" cy="259045"/>
    <xdr:sp macro="" textlink="">
      <xdr:nvSpPr>
        <xdr:cNvPr id="655" name="テキスト ボックス 654"/>
        <xdr:cNvSpPr txBox="1"/>
      </xdr:nvSpPr>
      <xdr:spPr>
        <a:xfrm>
          <a:off x="12579428" y="133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80" name="直線コネクタ 679"/>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81" name="公債費最小値テキスト"/>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2" name="直線コネクタ 681"/>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3" name="公債費最大値テキスト"/>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4" name="直線コネクタ 683"/>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29711</xdr:rowOff>
    </xdr:from>
    <xdr:to>
      <xdr:col>85</xdr:col>
      <xdr:colOff>127000</xdr:colOff>
      <xdr:row>97</xdr:row>
      <xdr:rowOff>65078</xdr:rowOff>
    </xdr:to>
    <xdr:cxnSp macro="">
      <xdr:nvCxnSpPr>
        <xdr:cNvPr id="685" name="直線コネクタ 684"/>
        <xdr:cNvCxnSpPr/>
      </xdr:nvCxnSpPr>
      <xdr:spPr>
        <a:xfrm flipV="1">
          <a:off x="15481300" y="16660361"/>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6" name="公債費平均値テキスト"/>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7" name="フローチャート: 判断 686"/>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22101</xdr:rowOff>
    </xdr:from>
    <xdr:to>
      <xdr:col>81</xdr:col>
      <xdr:colOff>50800</xdr:colOff>
      <xdr:row>97</xdr:row>
      <xdr:rowOff>65078</xdr:rowOff>
    </xdr:to>
    <xdr:cxnSp macro="">
      <xdr:nvCxnSpPr>
        <xdr:cNvPr id="688" name="直線コネクタ 687"/>
        <xdr:cNvCxnSpPr/>
      </xdr:nvCxnSpPr>
      <xdr:spPr>
        <a:xfrm>
          <a:off x="14592300" y="1665275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9" name="フローチャート: 判断 688"/>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90" name="テキスト ボックス 689"/>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165630</xdr:rowOff>
    </xdr:from>
    <xdr:to>
      <xdr:col>76</xdr:col>
      <xdr:colOff>114300</xdr:colOff>
      <xdr:row>97</xdr:row>
      <xdr:rowOff>22101</xdr:rowOff>
    </xdr:to>
    <xdr:cxnSp macro="">
      <xdr:nvCxnSpPr>
        <xdr:cNvPr id="691" name="直線コネクタ 690"/>
        <xdr:cNvCxnSpPr/>
      </xdr:nvCxnSpPr>
      <xdr:spPr>
        <a:xfrm>
          <a:off x="13703300" y="16624830"/>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2" name="フローチャート: 判断 691"/>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167316</xdr:rowOff>
    </xdr:from>
    <xdr:ext cx="534377" cy="259045"/>
    <xdr:sp macro="" textlink="">
      <xdr:nvSpPr>
        <xdr:cNvPr id="693" name="テキスト ボックス 692"/>
        <xdr:cNvSpPr txBox="1"/>
      </xdr:nvSpPr>
      <xdr:spPr>
        <a:xfrm>
          <a:off x="14325111" y="1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134311</xdr:rowOff>
    </xdr:from>
    <xdr:to>
      <xdr:col>71</xdr:col>
      <xdr:colOff>177800</xdr:colOff>
      <xdr:row>96</xdr:row>
      <xdr:rowOff>165630</xdr:rowOff>
    </xdr:to>
    <xdr:cxnSp macro="">
      <xdr:nvCxnSpPr>
        <xdr:cNvPr id="694" name="直線コネクタ 693"/>
        <xdr:cNvCxnSpPr/>
      </xdr:nvCxnSpPr>
      <xdr:spPr>
        <a:xfrm>
          <a:off x="12814300" y="16593511"/>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5" name="フローチャート: 判断 694"/>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48967</xdr:rowOff>
    </xdr:from>
    <xdr:ext cx="534377" cy="259045"/>
    <xdr:sp macro="" textlink="">
      <xdr:nvSpPr>
        <xdr:cNvPr id="696" name="テキスト ボックス 695"/>
        <xdr:cNvSpPr txBox="1"/>
      </xdr:nvSpPr>
      <xdr:spPr>
        <a:xfrm>
          <a:off x="13436111" y="15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7" name="フローチャート: 判断 696"/>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48770</xdr:rowOff>
    </xdr:from>
    <xdr:ext cx="534377" cy="259045"/>
    <xdr:sp macro="" textlink="">
      <xdr:nvSpPr>
        <xdr:cNvPr id="698" name="テキスト ボックス 697"/>
        <xdr:cNvSpPr txBox="1"/>
      </xdr:nvSpPr>
      <xdr:spPr>
        <a:xfrm>
          <a:off x="12547111" y="15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150361</xdr:rowOff>
    </xdr:from>
    <xdr:to>
      <xdr:col>85</xdr:col>
      <xdr:colOff>177800</xdr:colOff>
      <xdr:row>97</xdr:row>
      <xdr:rowOff>80511</xdr:rowOff>
    </xdr:to>
    <xdr:sp macro="" textlink="">
      <xdr:nvSpPr>
        <xdr:cNvPr id="704" name="楕円 703"/>
        <xdr:cNvSpPr/>
      </xdr:nvSpPr>
      <xdr:spPr>
        <a:xfrm>
          <a:off x="162687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128788</xdr:rowOff>
    </xdr:from>
    <xdr:ext cx="534377" cy="259045"/>
    <xdr:sp macro="" textlink="">
      <xdr:nvSpPr>
        <xdr:cNvPr id="705" name="公債費該当値テキスト"/>
        <xdr:cNvSpPr txBox="1"/>
      </xdr:nvSpPr>
      <xdr:spPr>
        <a:xfrm>
          <a:off x="16370300"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14278</xdr:rowOff>
    </xdr:from>
    <xdr:to>
      <xdr:col>81</xdr:col>
      <xdr:colOff>101600</xdr:colOff>
      <xdr:row>97</xdr:row>
      <xdr:rowOff>115878</xdr:rowOff>
    </xdr:to>
    <xdr:sp macro="" textlink="">
      <xdr:nvSpPr>
        <xdr:cNvPr id="706" name="楕円 705"/>
        <xdr:cNvSpPr/>
      </xdr:nvSpPr>
      <xdr:spPr>
        <a:xfrm>
          <a:off x="15430500" y="166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107005</xdr:rowOff>
    </xdr:from>
    <xdr:ext cx="534377" cy="259045"/>
    <xdr:sp macro="" textlink="">
      <xdr:nvSpPr>
        <xdr:cNvPr id="707" name="テキスト ボックス 706"/>
        <xdr:cNvSpPr txBox="1"/>
      </xdr:nvSpPr>
      <xdr:spPr>
        <a:xfrm>
          <a:off x="15201411" y="167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142751</xdr:rowOff>
    </xdr:from>
    <xdr:to>
      <xdr:col>76</xdr:col>
      <xdr:colOff>165100</xdr:colOff>
      <xdr:row>97</xdr:row>
      <xdr:rowOff>72901</xdr:rowOff>
    </xdr:to>
    <xdr:sp macro="" textlink="">
      <xdr:nvSpPr>
        <xdr:cNvPr id="708" name="楕円 707"/>
        <xdr:cNvSpPr/>
      </xdr:nvSpPr>
      <xdr:spPr>
        <a:xfrm>
          <a:off x="14541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64028</xdr:rowOff>
    </xdr:from>
    <xdr:ext cx="534377" cy="259045"/>
    <xdr:sp macro="" textlink="">
      <xdr:nvSpPr>
        <xdr:cNvPr id="709" name="テキスト ボックス 708"/>
        <xdr:cNvSpPr txBox="1"/>
      </xdr:nvSpPr>
      <xdr:spPr>
        <a:xfrm>
          <a:off x="14325111" y="166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114830</xdr:rowOff>
    </xdr:from>
    <xdr:to>
      <xdr:col>72</xdr:col>
      <xdr:colOff>38100</xdr:colOff>
      <xdr:row>97</xdr:row>
      <xdr:rowOff>44980</xdr:rowOff>
    </xdr:to>
    <xdr:sp macro="" textlink="">
      <xdr:nvSpPr>
        <xdr:cNvPr id="710" name="楕円 709"/>
        <xdr:cNvSpPr/>
      </xdr:nvSpPr>
      <xdr:spPr>
        <a:xfrm>
          <a:off x="13652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36107</xdr:rowOff>
    </xdr:from>
    <xdr:ext cx="534377" cy="259045"/>
    <xdr:sp macro="" textlink="">
      <xdr:nvSpPr>
        <xdr:cNvPr id="711" name="テキスト ボックス 710"/>
        <xdr:cNvSpPr txBox="1"/>
      </xdr:nvSpPr>
      <xdr:spPr>
        <a:xfrm>
          <a:off x="13436111" y="166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83511</xdr:rowOff>
    </xdr:from>
    <xdr:to>
      <xdr:col>67</xdr:col>
      <xdr:colOff>101600</xdr:colOff>
      <xdr:row>97</xdr:row>
      <xdr:rowOff>13661</xdr:rowOff>
    </xdr:to>
    <xdr:sp macro="" textlink="">
      <xdr:nvSpPr>
        <xdr:cNvPr id="712" name="楕円 711"/>
        <xdr:cNvSpPr/>
      </xdr:nvSpPr>
      <xdr:spPr>
        <a:xfrm>
          <a:off x="12763500" y="165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4788</xdr:rowOff>
    </xdr:from>
    <xdr:ext cx="534377" cy="259045"/>
    <xdr:sp macro="" textlink="">
      <xdr:nvSpPr>
        <xdr:cNvPr id="713" name="テキスト ボックス 712"/>
        <xdr:cNvSpPr txBox="1"/>
      </xdr:nvSpPr>
      <xdr:spPr>
        <a:xfrm>
          <a:off x="12547111" y="166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5" name="正方形/長方形 71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6" name="正方形/長方形 71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7" name="正方形/長方形 71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8" name="正方形/長方形 71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1" name="テキスト ボックス 73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7" name="直線コネクタ 736"/>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40" name="諸支出金最大値テキスト"/>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41" name="直線コネクタ 740"/>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97246</xdr:rowOff>
    </xdr:to>
    <xdr:cxnSp macro="">
      <xdr:nvCxnSpPr>
        <xdr:cNvPr id="742" name="直線コネクタ 741"/>
        <xdr:cNvCxnSpPr/>
      </xdr:nvCxnSpPr>
      <xdr:spPr>
        <a:xfrm>
          <a:off x="21323300" y="6782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43" name="諸支出金平均値テキスト"/>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4" name="フローチャート: 判断 743"/>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95613</xdr:rowOff>
    </xdr:to>
    <xdr:cxnSp macro="">
      <xdr:nvCxnSpPr>
        <xdr:cNvPr id="745" name="直線コネクタ 744"/>
        <xdr:cNvCxnSpPr/>
      </xdr:nvCxnSpPr>
      <xdr:spPr>
        <a:xfrm>
          <a:off x="20434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6" name="フローチャート: 判断 745"/>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7" name="テキスト ボックス 746"/>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95613</xdr:rowOff>
    </xdr:to>
    <xdr:cxnSp macro="">
      <xdr:nvCxnSpPr>
        <xdr:cNvPr id="748" name="直線コネクタ 747"/>
        <xdr:cNvCxnSpPr/>
      </xdr:nvCxnSpPr>
      <xdr:spPr>
        <a:xfrm>
          <a:off x="19545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9" name="フローチャート: 判断 748"/>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50" name="テキスト ボックス 749"/>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95613</xdr:rowOff>
    </xdr:to>
    <xdr:cxnSp macro="">
      <xdr:nvCxnSpPr>
        <xdr:cNvPr id="751" name="直線コネクタ 750"/>
        <xdr:cNvCxnSpPr/>
      </xdr:nvCxnSpPr>
      <xdr:spPr>
        <a:xfrm>
          <a:off x="18656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52" name="フローチャート: 判断 751"/>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53" name="テキスト ボックス 752"/>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4" name="フローチャート: 判断 753"/>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55" name="テキスト ボックス 754"/>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46446</xdr:rowOff>
    </xdr:from>
    <xdr:to>
      <xdr:col>116</xdr:col>
      <xdr:colOff>114300</xdr:colOff>
      <xdr:row>39</xdr:row>
      <xdr:rowOff>148046</xdr:rowOff>
    </xdr:to>
    <xdr:sp macro="" textlink="">
      <xdr:nvSpPr>
        <xdr:cNvPr id="761" name="楕円 760"/>
        <xdr:cNvSpPr/>
      </xdr:nvSpPr>
      <xdr:spPr>
        <a:xfrm>
          <a:off x="22110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132823</xdr:rowOff>
    </xdr:from>
    <xdr:ext cx="249299" cy="259045"/>
    <xdr:sp macro="" textlink="">
      <xdr:nvSpPr>
        <xdr:cNvPr id="762" name="諸支出金該当値テキスト"/>
        <xdr:cNvSpPr txBox="1"/>
      </xdr:nvSpPr>
      <xdr:spPr>
        <a:xfrm>
          <a:off x="22212300" y="6647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63" name="楕円 762"/>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137540</xdr:rowOff>
    </xdr:from>
    <xdr:ext cx="249299" cy="259045"/>
    <xdr:sp macro="" textlink="">
      <xdr:nvSpPr>
        <xdr:cNvPr id="764" name="テキスト ボックス 763"/>
        <xdr:cNvSpPr txBox="1"/>
      </xdr:nvSpPr>
      <xdr:spPr>
        <a:xfrm>
          <a:off x="211859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65" name="楕円 764"/>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66" name="テキスト ボックス 765"/>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67" name="楕円 766"/>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137540</xdr:rowOff>
    </xdr:from>
    <xdr:ext cx="249299" cy="259045"/>
    <xdr:sp macro="" textlink="">
      <xdr:nvSpPr>
        <xdr:cNvPr id="768" name="テキスト ボックス 767"/>
        <xdr:cNvSpPr txBox="1"/>
      </xdr:nvSpPr>
      <xdr:spPr>
        <a:xfrm>
          <a:off x="19420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69" name="楕円 768"/>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137540</xdr:rowOff>
    </xdr:from>
    <xdr:ext cx="249299" cy="259045"/>
    <xdr:sp macro="" textlink="">
      <xdr:nvSpPr>
        <xdr:cNvPr id="770" name="テキスト ボックス 769"/>
        <xdr:cNvSpPr txBox="1"/>
      </xdr:nvSpPr>
      <xdr:spPr>
        <a:xfrm>
          <a:off x="18531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2" name="正方形/長方形 77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3" name="正方形/長方形 77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4" name="正方形/長方形 77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5" name="正方形/長方形 77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4" name="テキスト ボックス 79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11" name="テキスト ボックス 81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71,081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円で、増加傾向にある中、令和元年度は減少した。これは、平成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年度は社会保障関係経費の増加に加え、西日本豪雨災害への対応のため災害救助費が大幅に増加したが、令和元年度はそれが減少したためである。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中、令和元年度は増加した。これは、県及び関係市町、（一財）県廃棄物処理センターとの基本合意に基づき、財団の維持・運営に要する経費を補助する廃棄物処理センター運営費補助金の増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た。これは、西日本豪雨で被災した中小企業者等の施設復旧を支援するグループ補助金の増といった増加要因がある一方で、中小企業振興資金貸付金や中小企業高度化資金貸付金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円で、概ね横ばい傾向である。これは、みなら特別支援学校校舎整備事業などの増加要因がある一方で、職員数の減少による職員給の減等によるものである。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年度から増加した。これは、西日本豪雨災害等に対応するための過年災害復旧事業の増加によるものである。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入面では国庫支出金が増加する一方、繰入金や県債の減により減少し、歳出面では人件費等が減少したものの、社会保障関係経費や西日本豪雨災害対応の経費の増により増加した。その結果、実質収支は前年度より減少したが、財政調整基金に前年度決算剰余金の一部を積み立てたことに加え、取崩しを全額中止したため、実質単年度収支は黒字に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）に基づき財政健全化の取組みを進める中で、財政調整基金を含む財源対策用基金残高については、平成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年度の西日本豪雨災害対応により</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億円まで減少したものの、特別交付税など、国からの財源措置等により、令和元年度末残高は</a:t>
          </a:r>
          <a:r>
            <a:rPr kumimoji="1" lang="en-US" altLang="ja-JP" sz="1100">
              <a:latin typeface="ＭＳ ゴシック" pitchFamily="49" charset="-128"/>
              <a:ea typeface="ＭＳ ゴシック" pitchFamily="49" charset="-128"/>
            </a:rPr>
            <a:t>384</a:t>
          </a:r>
          <a:r>
            <a:rPr kumimoji="1" lang="ja-JP" altLang="en-US" sz="1100">
              <a:latin typeface="ＭＳ ゴシック" pitchFamily="49" charset="-128"/>
              <a:ea typeface="ＭＳ ゴシック" pitchFamily="49" charset="-128"/>
            </a:rPr>
            <a:t>億円まで復元された。</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令和元年度は２月以降、新型コロナの影響で患者数が大幅に減少し収支が悪化したことにより２年連続で経常赤字を計上したことから、資金剰余額が減少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る建設地方債残高の減少によって、総額として減少傾向にある。このほか、職員数の減等により、退職手当負担見込額が減少している。</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等の施策を推進するための「森林環境保全基金」６億円など５７億円を積立てた一方で、地域の医療課題等の解決に向けた県計画に基づく事業を実施するための「地域医療介護総合確保基金」▲２２億円や、県有施設の計画的な更新整備を推進するための「県有施設更新整備基金」▲２１億円など、８８億円を取り崩したことで、その他特定目的基金については３１億円の減となったほか、財源対策用基金（財政調整基金・減債基金）について県税収入等の上振れや執行段階の節減等により捻出した財源を活用して取崩しを中止するとともに、財政調整基金に３３億円を積み立てたことに伴い、基金全体としては対前年度比２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財源対策用基金（財政調整基金・減債基金）については、南海トラフ地震等の大規模災害への備えなどのため、全国平均（東京都を除く）水準の確保を目指し、着実な積み増しを図ることとしている。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のほか、県立学校の長寿命化やＩＣＴ機器整備等の財政需要のため、取崩し額の増加が見込まれるところであり、計画的に残高の確保を図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・地域医療介護総合確保基金：県計画に基づく事業実施のため国の交付金と一般財源を合わせて３５億円を積立て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・県有施設更新整備基金：県民文化会館大規模改修など県有施設の改修、建替えのため２１億円を取崩し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・県立学校教育環境整備基金：県立学校における教育環境の整備・充実を図るため９億円を取崩し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・スポーツ推進基金：スポーツ立県の実現に向けた競技スポーツの振興などの事業実施のため６億円を取崩し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・農林水産業体質強化緊急対策基金：農林水産業の体質強化に向けた県独自の対策を実施するため５億円を取崩し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・県有施設更新整備基金：県衛生環境研究所や松山東警察署の建替整備が本格化するほか、県庁第二別館の建替に向けた設計にも着手し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ており、今後、県有施設の更新を計画的に推進するため取崩し額の増加が見込まれる。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・県立学校教育環境整備基金：今後、計画的に県立学校施設の長寿命化やＩＣＴ機器設備など教育環境の整備・充実を図るため、取崩し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県税収入等の上振れや執行段階の節減等により捻出した財源を活用して取崩しを中止するとともに、地方財政法に基づき平成３０年度決算黒字の１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２（２２億円）を積み立てるなど計３３億円を積み立てたことに伴い、基金残高は対前年度比３３億円の増となった。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までの歳入・歳出全般にわたる取組みにより平成２９年度までは着実に基金残高を積み増してきたが、平成３０年度において西日本豪雨災害への対応のため大幅に取り崩したことにより、目標値である全国平均（東京都を除く）水準を下回る規模（３８４億円）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災害などの不測の事態や景気変動による財政出動への対応のほか、防災・減災対策などの重要施策の積極的な推進を図るためには、一定規模の残高を確保する必要があることから、令和元年８月に策定した財政健全化基本方針（第３ステージ）に基づき、全国平均（東京都を除く）水準の残高確保（２年度決算時の目標４００億円以上）に向けて着実に積み増し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予算編成時点では、財源不足への対応として２０億円の取崩しを予定していたが、県税収入等の上振れや執行段階の節減等により捻出した財源を活用して取崩しを中止したことに伴い、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xdr:cNvSpPr txBox="1"/>
      </xdr:nvSpPr>
      <xdr:spPr>
        <a:xfrm>
          <a:off x="419100" y="28416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元年度は</a:t>
          </a:r>
          <a:r>
            <a:rPr kumimoji="1" lang="en-US" altLang="ja-JP" sz="1100">
              <a:latin typeface="ＭＳ Ｐゴシック" panose="020B0600070205080204" pitchFamily="50" charset="-128"/>
              <a:ea typeface="ＭＳ Ｐゴシック" panose="020B0600070205080204" pitchFamily="50" charset="-128"/>
            </a:rPr>
            <a:t>56.1</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警察署の建替え等で新規投資額が減価償却額を上回ったことにより資産が増加し、有形固定資産減価償却率は減少したが、全体的には資産の老朽化が進んでおり、公共施設等総合管理計画に基づき、点検・診断や計画的な予防保全による長寿命化を進めていくなど、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xdr:cNvCxnSpPr/>
      </xdr:nvCxnSpPr>
      <xdr:spPr>
        <a:xfrm flipV="1">
          <a:off x="4760595" y="4535551"/>
          <a:ext cx="127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125366</xdr:rowOff>
    </xdr:from>
    <xdr:ext cx="405111" cy="259045"/>
    <xdr:sp macro="" textlink="">
      <xdr:nvSpPr>
        <xdr:cNvPr id="67" name="有形固定資産減価償却率平均値テキスト"/>
        <xdr:cNvSpPr txBox="1"/>
      </xdr:nvSpPr>
      <xdr:spPr>
        <a:xfrm>
          <a:off x="4813300" y="5268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xdr:cNvSpPr/>
      </xdr:nvSpPr>
      <xdr:spPr>
        <a:xfrm>
          <a:off x="47117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xdr:cNvSpPr/>
      </xdr:nvSpPr>
      <xdr:spPr>
        <a:xfrm>
          <a:off x="40005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xdr:cNvSpPr/>
      </xdr:nvSpPr>
      <xdr:spPr>
        <a:xfrm>
          <a:off x="32385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1" name="フローチャート: 判断 70"/>
        <xdr:cNvSpPr/>
      </xdr:nvSpPr>
      <xdr:spPr>
        <a:xfrm>
          <a:off x="2476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34671</xdr:rowOff>
    </xdr:from>
    <xdr:to>
      <xdr:col>23</xdr:col>
      <xdr:colOff>136525</xdr:colOff>
      <xdr:row>32</xdr:row>
      <xdr:rowOff>136271</xdr:rowOff>
    </xdr:to>
    <xdr:sp macro="" textlink="">
      <xdr:nvSpPr>
        <xdr:cNvPr id="77" name="楕円 76"/>
        <xdr:cNvSpPr/>
      </xdr:nvSpPr>
      <xdr:spPr>
        <a:xfrm>
          <a:off x="4711700" y="5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13098</xdr:rowOff>
    </xdr:from>
    <xdr:ext cx="405111" cy="259045"/>
    <xdr:sp macro="" textlink="">
      <xdr:nvSpPr>
        <xdr:cNvPr id="78" name="有形固定資産減価償却率該当値テキスト"/>
        <xdr:cNvSpPr txBox="1"/>
      </xdr:nvSpPr>
      <xdr:spPr>
        <a:xfrm>
          <a:off x="4813300" y="5499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77851</xdr:rowOff>
    </xdr:from>
    <xdr:to>
      <xdr:col>19</xdr:col>
      <xdr:colOff>187325</xdr:colOff>
      <xdr:row>33</xdr:row>
      <xdr:rowOff>8001</xdr:rowOff>
    </xdr:to>
    <xdr:sp macro="" textlink="">
      <xdr:nvSpPr>
        <xdr:cNvPr id="79" name="楕円 78"/>
        <xdr:cNvSpPr/>
      </xdr:nvSpPr>
      <xdr:spPr>
        <a:xfrm>
          <a:off x="4000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85471</xdr:rowOff>
    </xdr:from>
    <xdr:to>
      <xdr:col>23</xdr:col>
      <xdr:colOff>85725</xdr:colOff>
      <xdr:row>32</xdr:row>
      <xdr:rowOff>128651</xdr:rowOff>
    </xdr:to>
    <xdr:cxnSp macro="">
      <xdr:nvCxnSpPr>
        <xdr:cNvPr id="80" name="直線コネクタ 79"/>
        <xdr:cNvCxnSpPr/>
      </xdr:nvCxnSpPr>
      <xdr:spPr>
        <a:xfrm flipV="1">
          <a:off x="4051300" y="557187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1" name="楕円 80"/>
        <xdr:cNvSpPr/>
      </xdr:nvSpPr>
      <xdr:spPr>
        <a:xfrm>
          <a:off x="3238500" y="54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128651</xdr:rowOff>
    </xdr:to>
    <xdr:cxnSp macro="">
      <xdr:nvCxnSpPr>
        <xdr:cNvPr id="82" name="直線コネクタ 81"/>
        <xdr:cNvCxnSpPr/>
      </xdr:nvCxnSpPr>
      <xdr:spPr>
        <a:xfrm>
          <a:off x="3289300" y="5502783"/>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83" name="楕円 82"/>
        <xdr:cNvSpPr/>
      </xdr:nvSpPr>
      <xdr:spPr>
        <a:xfrm>
          <a:off x="2476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84201</xdr:rowOff>
    </xdr:from>
    <xdr:to>
      <xdr:col>15</xdr:col>
      <xdr:colOff>136525</xdr:colOff>
      <xdr:row>32</xdr:row>
      <xdr:rowOff>16383</xdr:rowOff>
    </xdr:to>
    <xdr:cxnSp macro="">
      <xdr:nvCxnSpPr>
        <xdr:cNvPr id="84" name="直線コネクタ 83"/>
        <xdr:cNvCxnSpPr/>
      </xdr:nvCxnSpPr>
      <xdr:spPr>
        <a:xfrm>
          <a:off x="2527300" y="5399151"/>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40530</xdr:rowOff>
    </xdr:from>
    <xdr:ext cx="405111" cy="259045"/>
    <xdr:sp macro="" textlink="">
      <xdr:nvSpPr>
        <xdr:cNvPr id="85" name="n_1aveValue有形固定資産減価償却率"/>
        <xdr:cNvSpPr txBox="1"/>
      </xdr:nvSpPr>
      <xdr:spPr>
        <a:xfrm>
          <a:off x="3836044" y="518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91076</xdr:rowOff>
    </xdr:from>
    <xdr:ext cx="405111" cy="259045"/>
    <xdr:sp macro="" textlink="">
      <xdr:nvSpPr>
        <xdr:cNvPr id="86" name="n_2aveValue有形固定資産減価償却率"/>
        <xdr:cNvSpPr txBox="1"/>
      </xdr:nvSpPr>
      <xdr:spPr>
        <a:xfrm>
          <a:off x="3086744" y="506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87" name="n_3ave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170578</xdr:rowOff>
    </xdr:from>
    <xdr:ext cx="405111" cy="259045"/>
    <xdr:sp macro="" textlink="">
      <xdr:nvSpPr>
        <xdr:cNvPr id="88" name="n_1mainValue有形固定資産減価償却率"/>
        <xdr:cNvSpPr txBox="1"/>
      </xdr:nvSpPr>
      <xdr:spPr>
        <a:xfrm>
          <a:off x="3836044" y="56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89" name="n_2mainValue有形固定資産減価償却率"/>
        <xdr:cNvSpPr txBox="1"/>
      </xdr:nvSpPr>
      <xdr:spPr>
        <a:xfrm>
          <a:off x="3086744" y="554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90" name="n_3mainValue有形固定資産減価償却率"/>
        <xdr:cNvSpPr txBox="1"/>
      </xdr:nvSpPr>
      <xdr:spPr>
        <a:xfrm>
          <a:off x="2324744"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元年度は</a:t>
          </a:r>
          <a:r>
            <a:rPr kumimoji="1" lang="en-US" altLang="ja-JP" sz="1100">
              <a:latin typeface="ＭＳ Ｐゴシック" panose="020B0600070205080204" pitchFamily="50" charset="-128"/>
              <a:ea typeface="ＭＳ Ｐゴシック" panose="020B0600070205080204" pitchFamily="50" charset="-128"/>
            </a:rPr>
            <a:t>959.4%</a:t>
          </a:r>
          <a:r>
            <a:rPr kumimoji="1" lang="ja-JP" altLang="en-US" sz="1100">
              <a:latin typeface="ＭＳ Ｐゴシック" panose="020B0600070205080204" pitchFamily="50" charset="-128"/>
              <a:ea typeface="ＭＳ Ｐゴシック" panose="020B0600070205080204" pitchFamily="50" charset="-128"/>
            </a:rPr>
            <a:t>で、類似団体平均や都道府県平均を下回っている。</a:t>
          </a:r>
        </a:p>
        <a:p>
          <a:r>
            <a:rPr kumimoji="1" lang="ja-JP" altLang="en-US" sz="1100">
              <a:latin typeface="ＭＳ Ｐゴシック" panose="020B0600070205080204" pitchFamily="50" charset="-128"/>
              <a:ea typeface="ＭＳ Ｐゴシック" panose="020B0600070205080204" pitchFamily="50" charset="-128"/>
            </a:rPr>
            <a:t>事業の計画的な執行による建設地方債残高の減少、職員数の減等に伴う退職手当引当金の減少などにより、負債額が他県よりも低い水準にある。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6" name="テキスト ボックス 115"/>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106571</xdr:rowOff>
    </xdr:from>
    <xdr:to>
      <xdr:col>76</xdr:col>
      <xdr:colOff>21589</xdr:colOff>
      <xdr:row>34</xdr:row>
      <xdr:rowOff>129340</xdr:rowOff>
    </xdr:to>
    <xdr:cxnSp macro="">
      <xdr:nvCxnSpPr>
        <xdr:cNvPr id="120" name="直線コネクタ 119"/>
        <xdr:cNvCxnSpPr/>
      </xdr:nvCxnSpPr>
      <xdr:spPr>
        <a:xfrm flipV="1">
          <a:off x="14793595" y="4735721"/>
          <a:ext cx="1269" cy="1222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133167</xdr:rowOff>
    </xdr:from>
    <xdr:ext cx="560923" cy="259045"/>
    <xdr:sp macro="" textlink="">
      <xdr:nvSpPr>
        <xdr:cNvPr id="121" name="債務償還比率最小値テキスト"/>
        <xdr:cNvSpPr txBox="1"/>
      </xdr:nvSpPr>
      <xdr:spPr>
        <a:xfrm>
          <a:off x="14846300" y="5962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129340</xdr:rowOff>
    </xdr:from>
    <xdr:to>
      <xdr:col>76</xdr:col>
      <xdr:colOff>111125</xdr:colOff>
      <xdr:row>34</xdr:row>
      <xdr:rowOff>129340</xdr:rowOff>
    </xdr:to>
    <xdr:cxnSp macro="">
      <xdr:nvCxnSpPr>
        <xdr:cNvPr id="122" name="直線コネクタ 121"/>
        <xdr:cNvCxnSpPr/>
      </xdr:nvCxnSpPr>
      <xdr:spPr>
        <a:xfrm>
          <a:off x="14706600" y="595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53248</xdr:rowOff>
    </xdr:from>
    <xdr:ext cx="469744" cy="259045"/>
    <xdr:sp macro="" textlink="">
      <xdr:nvSpPr>
        <xdr:cNvPr id="123" name="債務償還比率最大値テキスト"/>
        <xdr:cNvSpPr txBox="1"/>
      </xdr:nvSpPr>
      <xdr:spPr>
        <a:xfrm>
          <a:off x="14846300" y="451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106571</xdr:rowOff>
    </xdr:from>
    <xdr:to>
      <xdr:col>76</xdr:col>
      <xdr:colOff>111125</xdr:colOff>
      <xdr:row>27</xdr:row>
      <xdr:rowOff>106571</xdr:rowOff>
    </xdr:to>
    <xdr:cxnSp macro="">
      <xdr:nvCxnSpPr>
        <xdr:cNvPr id="124" name="直線コネクタ 123"/>
        <xdr:cNvCxnSpPr/>
      </xdr:nvCxnSpPr>
      <xdr:spPr>
        <a:xfrm>
          <a:off x="14706600" y="47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44521</xdr:rowOff>
    </xdr:from>
    <xdr:ext cx="560923" cy="259045"/>
    <xdr:sp macro="" textlink="">
      <xdr:nvSpPr>
        <xdr:cNvPr id="125" name="債務償還比率平均値テキスト"/>
        <xdr:cNvSpPr txBox="1"/>
      </xdr:nvSpPr>
      <xdr:spPr>
        <a:xfrm>
          <a:off x="14846300" y="535947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66094</xdr:rowOff>
    </xdr:from>
    <xdr:to>
      <xdr:col>76</xdr:col>
      <xdr:colOff>73025</xdr:colOff>
      <xdr:row>31</xdr:row>
      <xdr:rowOff>167694</xdr:rowOff>
    </xdr:to>
    <xdr:sp macro="" textlink="">
      <xdr:nvSpPr>
        <xdr:cNvPr id="126" name="フローチャート: 判断 125"/>
        <xdr:cNvSpPr/>
      </xdr:nvSpPr>
      <xdr:spPr>
        <a:xfrm>
          <a:off x="14744700" y="53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2712</xdr:rowOff>
    </xdr:from>
    <xdr:to>
      <xdr:col>72</xdr:col>
      <xdr:colOff>123825</xdr:colOff>
      <xdr:row>31</xdr:row>
      <xdr:rowOff>104312</xdr:rowOff>
    </xdr:to>
    <xdr:sp macro="" textlink="">
      <xdr:nvSpPr>
        <xdr:cNvPr id="127" name="フローチャート: 判断 126"/>
        <xdr:cNvSpPr/>
      </xdr:nvSpPr>
      <xdr:spPr>
        <a:xfrm>
          <a:off x="14033500" y="531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1016</xdr:rowOff>
    </xdr:from>
    <xdr:to>
      <xdr:col>68</xdr:col>
      <xdr:colOff>123825</xdr:colOff>
      <xdr:row>31</xdr:row>
      <xdr:rowOff>102616</xdr:rowOff>
    </xdr:to>
    <xdr:sp macro="" textlink="">
      <xdr:nvSpPr>
        <xdr:cNvPr id="128" name="フローチャート: 判断 127"/>
        <xdr:cNvSpPr/>
      </xdr:nvSpPr>
      <xdr:spPr>
        <a:xfrm>
          <a:off x="13271500" y="531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15666</xdr:rowOff>
    </xdr:from>
    <xdr:to>
      <xdr:col>64</xdr:col>
      <xdr:colOff>123825</xdr:colOff>
      <xdr:row>31</xdr:row>
      <xdr:rowOff>117266</xdr:rowOff>
    </xdr:to>
    <xdr:sp macro="" textlink="">
      <xdr:nvSpPr>
        <xdr:cNvPr id="129" name="フローチャート: 判断 128"/>
        <xdr:cNvSpPr/>
      </xdr:nvSpPr>
      <xdr:spPr>
        <a:xfrm>
          <a:off x="12509500" y="533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45548</xdr:rowOff>
    </xdr:from>
    <xdr:to>
      <xdr:col>60</xdr:col>
      <xdr:colOff>123825</xdr:colOff>
      <xdr:row>30</xdr:row>
      <xdr:rowOff>147148</xdr:rowOff>
    </xdr:to>
    <xdr:sp macro="" textlink="">
      <xdr:nvSpPr>
        <xdr:cNvPr id="130" name="フローチャート: 判断 129"/>
        <xdr:cNvSpPr/>
      </xdr:nvSpPr>
      <xdr:spPr>
        <a:xfrm>
          <a:off x="11747500" y="51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55771</xdr:rowOff>
    </xdr:from>
    <xdr:to>
      <xdr:col>76</xdr:col>
      <xdr:colOff>73025</xdr:colOff>
      <xdr:row>27</xdr:row>
      <xdr:rowOff>157371</xdr:rowOff>
    </xdr:to>
    <xdr:sp macro="" textlink="">
      <xdr:nvSpPr>
        <xdr:cNvPr id="136" name="楕円 135"/>
        <xdr:cNvSpPr/>
      </xdr:nvSpPr>
      <xdr:spPr>
        <a:xfrm>
          <a:off x="14744700" y="46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8798</xdr:rowOff>
    </xdr:from>
    <xdr:ext cx="469744" cy="259045"/>
    <xdr:sp macro="" textlink="">
      <xdr:nvSpPr>
        <xdr:cNvPr id="137" name="債務償還比率該当値テキスト"/>
        <xdr:cNvSpPr txBox="1"/>
      </xdr:nvSpPr>
      <xdr:spPr>
        <a:xfrm>
          <a:off x="14846300" y="463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111597</xdr:rowOff>
    </xdr:from>
    <xdr:to>
      <xdr:col>72</xdr:col>
      <xdr:colOff>123825</xdr:colOff>
      <xdr:row>28</xdr:row>
      <xdr:rowOff>41747</xdr:rowOff>
    </xdr:to>
    <xdr:sp macro="" textlink="">
      <xdr:nvSpPr>
        <xdr:cNvPr id="138" name="楕円 137"/>
        <xdr:cNvSpPr/>
      </xdr:nvSpPr>
      <xdr:spPr>
        <a:xfrm>
          <a:off x="14033500" y="4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106571</xdr:rowOff>
    </xdr:from>
    <xdr:to>
      <xdr:col>76</xdr:col>
      <xdr:colOff>22225</xdr:colOff>
      <xdr:row>27</xdr:row>
      <xdr:rowOff>162397</xdr:rowOff>
    </xdr:to>
    <xdr:cxnSp macro="">
      <xdr:nvCxnSpPr>
        <xdr:cNvPr id="139" name="直線コネクタ 138"/>
        <xdr:cNvCxnSpPr/>
      </xdr:nvCxnSpPr>
      <xdr:spPr>
        <a:xfrm flipV="1">
          <a:off x="14084300" y="4735721"/>
          <a:ext cx="7112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65024</xdr:rowOff>
    </xdr:from>
    <xdr:to>
      <xdr:col>68</xdr:col>
      <xdr:colOff>123825</xdr:colOff>
      <xdr:row>27</xdr:row>
      <xdr:rowOff>166624</xdr:rowOff>
    </xdr:to>
    <xdr:sp macro="" textlink="">
      <xdr:nvSpPr>
        <xdr:cNvPr id="140" name="楕円 139"/>
        <xdr:cNvSpPr/>
      </xdr:nvSpPr>
      <xdr:spPr>
        <a:xfrm>
          <a:off x="13271500" y="46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115824</xdr:rowOff>
    </xdr:from>
    <xdr:to>
      <xdr:col>72</xdr:col>
      <xdr:colOff>73025</xdr:colOff>
      <xdr:row>27</xdr:row>
      <xdr:rowOff>162397</xdr:rowOff>
    </xdr:to>
    <xdr:cxnSp macro="">
      <xdr:nvCxnSpPr>
        <xdr:cNvPr id="141" name="直線コネクタ 140"/>
        <xdr:cNvCxnSpPr/>
      </xdr:nvCxnSpPr>
      <xdr:spPr>
        <a:xfrm>
          <a:off x="13322300" y="4744974"/>
          <a:ext cx="7620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29555</xdr:rowOff>
    </xdr:from>
    <xdr:to>
      <xdr:col>64</xdr:col>
      <xdr:colOff>123825</xdr:colOff>
      <xdr:row>27</xdr:row>
      <xdr:rowOff>131155</xdr:rowOff>
    </xdr:to>
    <xdr:sp macro="" textlink="">
      <xdr:nvSpPr>
        <xdr:cNvPr id="142" name="楕円 141"/>
        <xdr:cNvSpPr/>
      </xdr:nvSpPr>
      <xdr:spPr>
        <a:xfrm>
          <a:off x="12509500" y="46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80355</xdr:rowOff>
    </xdr:from>
    <xdr:to>
      <xdr:col>68</xdr:col>
      <xdr:colOff>73025</xdr:colOff>
      <xdr:row>27</xdr:row>
      <xdr:rowOff>115824</xdr:rowOff>
    </xdr:to>
    <xdr:cxnSp macro="">
      <xdr:nvCxnSpPr>
        <xdr:cNvPr id="143" name="直線コネクタ 142"/>
        <xdr:cNvCxnSpPr/>
      </xdr:nvCxnSpPr>
      <xdr:spPr>
        <a:xfrm>
          <a:off x="12560300" y="4709505"/>
          <a:ext cx="762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19993</xdr:rowOff>
    </xdr:from>
    <xdr:to>
      <xdr:col>60</xdr:col>
      <xdr:colOff>123825</xdr:colOff>
      <xdr:row>27</xdr:row>
      <xdr:rowOff>121593</xdr:rowOff>
    </xdr:to>
    <xdr:sp macro="" textlink="">
      <xdr:nvSpPr>
        <xdr:cNvPr id="144" name="楕円 143"/>
        <xdr:cNvSpPr/>
      </xdr:nvSpPr>
      <xdr:spPr>
        <a:xfrm>
          <a:off x="11747500" y="46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70793</xdr:rowOff>
    </xdr:from>
    <xdr:to>
      <xdr:col>64</xdr:col>
      <xdr:colOff>73025</xdr:colOff>
      <xdr:row>27</xdr:row>
      <xdr:rowOff>80355</xdr:rowOff>
    </xdr:to>
    <xdr:cxnSp macro="">
      <xdr:nvCxnSpPr>
        <xdr:cNvPr id="145" name="直線コネクタ 144"/>
        <xdr:cNvCxnSpPr/>
      </xdr:nvCxnSpPr>
      <xdr:spPr>
        <a:xfrm>
          <a:off x="11798300" y="4699943"/>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95439</xdr:rowOff>
    </xdr:from>
    <xdr:ext cx="560923" cy="259045"/>
    <xdr:sp macro="" textlink="">
      <xdr:nvSpPr>
        <xdr:cNvPr id="146" name="n_1aveValue債務償還比率"/>
        <xdr:cNvSpPr txBox="1"/>
      </xdr:nvSpPr>
      <xdr:spPr>
        <a:xfrm>
          <a:off x="13791138" y="54103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93743</xdr:rowOff>
    </xdr:from>
    <xdr:ext cx="560923" cy="259045"/>
    <xdr:sp macro="" textlink="">
      <xdr:nvSpPr>
        <xdr:cNvPr id="147" name="n_2aveValue債務償還比率"/>
        <xdr:cNvSpPr txBox="1"/>
      </xdr:nvSpPr>
      <xdr:spPr>
        <a:xfrm>
          <a:off x="13041838" y="5408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108393</xdr:rowOff>
    </xdr:from>
    <xdr:ext cx="560923" cy="259045"/>
    <xdr:sp macro="" textlink="">
      <xdr:nvSpPr>
        <xdr:cNvPr id="148" name="n_3aveValue債務償還比率"/>
        <xdr:cNvSpPr txBox="1"/>
      </xdr:nvSpPr>
      <xdr:spPr>
        <a:xfrm>
          <a:off x="12279838" y="54233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138275</xdr:rowOff>
    </xdr:from>
    <xdr:ext cx="560923" cy="259045"/>
    <xdr:sp macro="" textlink="">
      <xdr:nvSpPr>
        <xdr:cNvPr id="149" name="n_4aveValue債務償還比率"/>
        <xdr:cNvSpPr txBox="1"/>
      </xdr:nvSpPr>
      <xdr:spPr>
        <a:xfrm>
          <a:off x="11517838" y="52817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58274</xdr:rowOff>
    </xdr:from>
    <xdr:ext cx="469744" cy="259045"/>
    <xdr:sp macro="" textlink="">
      <xdr:nvSpPr>
        <xdr:cNvPr id="150" name="n_1mainValue債務償還比率"/>
        <xdr:cNvSpPr txBox="1"/>
      </xdr:nvSpPr>
      <xdr:spPr>
        <a:xfrm>
          <a:off x="13836727" y="451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11701</xdr:rowOff>
    </xdr:from>
    <xdr:ext cx="469744" cy="259045"/>
    <xdr:sp macro="" textlink="">
      <xdr:nvSpPr>
        <xdr:cNvPr id="151" name="n_2mainValue債務償還比率"/>
        <xdr:cNvSpPr txBox="1"/>
      </xdr:nvSpPr>
      <xdr:spPr>
        <a:xfrm>
          <a:off x="13087427" y="446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147682</xdr:rowOff>
    </xdr:from>
    <xdr:ext cx="469744" cy="259045"/>
    <xdr:sp macro="" textlink="">
      <xdr:nvSpPr>
        <xdr:cNvPr id="152" name="n_3mainValue債務償還比率"/>
        <xdr:cNvSpPr txBox="1"/>
      </xdr:nvSpPr>
      <xdr:spPr>
        <a:xfrm>
          <a:off x="12325427" y="44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138120</xdr:rowOff>
    </xdr:from>
    <xdr:ext cx="469744" cy="259045"/>
    <xdr:sp macro="" textlink="">
      <xdr:nvSpPr>
        <xdr:cNvPr id="153" name="n_4mainValue債務償還比率"/>
        <xdr:cNvSpPr txBox="1"/>
      </xdr:nvSpPr>
      <xdr:spPr>
        <a:xfrm>
          <a:off x="11563427" y="442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xdr:cNvCxnSpPr/>
      </xdr:nvCxnSpPr>
      <xdr:spPr>
        <a:xfrm flipV="1">
          <a:off x="4633595" y="5901690"/>
          <a:ext cx="127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xdr:cNvSpPr txBox="1"/>
      </xdr:nvSpPr>
      <xdr:spPr>
        <a:xfrm>
          <a:off x="46863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xdr:cNvSpPr txBox="1"/>
      </xdr:nvSpPr>
      <xdr:spPr>
        <a:xfrm>
          <a:off x="46863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59707</xdr:rowOff>
    </xdr:from>
    <xdr:ext cx="405111" cy="259045"/>
    <xdr:sp macro="" textlink="">
      <xdr:nvSpPr>
        <xdr:cNvPr id="62" name="【道路】&#10;有形固定資産減価償却率平均値テキスト"/>
        <xdr:cNvSpPr txBox="1"/>
      </xdr:nvSpPr>
      <xdr:spPr>
        <a:xfrm>
          <a:off x="46863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xdr:cNvSpPr/>
      </xdr:nvSpPr>
      <xdr:spPr>
        <a:xfrm>
          <a:off x="4584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xdr:cNvSpPr/>
      </xdr:nvSpPr>
      <xdr:spPr>
        <a:xfrm>
          <a:off x="1968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95267</xdr:rowOff>
    </xdr:from>
    <xdr:ext cx="405111" cy="259045"/>
    <xdr:sp macro="" textlink="">
      <xdr:nvSpPr>
        <xdr:cNvPr id="73" name="【道路】&#10;有形固定資産減価償却率該当値テキスト"/>
        <xdr:cNvSpPr txBox="1"/>
      </xdr:nvSpPr>
      <xdr:spPr>
        <a:xfrm>
          <a:off x="46863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4" name="楕円 73"/>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167640</xdr:rowOff>
    </xdr:to>
    <xdr:cxnSp macro="">
      <xdr:nvCxnSpPr>
        <xdr:cNvPr id="75" name="直線コネクタ 74"/>
        <xdr:cNvCxnSpPr/>
      </xdr:nvCxnSpPr>
      <xdr:spPr>
        <a:xfrm>
          <a:off x="3797300" y="66332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6" name="楕円 75"/>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118110</xdr:rowOff>
    </xdr:to>
    <xdr:cxnSp macro="">
      <xdr:nvCxnSpPr>
        <xdr:cNvPr id="77" name="直線コネクタ 76"/>
        <xdr:cNvCxnSpPr/>
      </xdr:nvCxnSpPr>
      <xdr:spPr>
        <a:xfrm>
          <a:off x="2908300" y="6598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8" name="楕円 77"/>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83820</xdr:rowOff>
    </xdr:to>
    <xdr:cxnSp macro="">
      <xdr:nvCxnSpPr>
        <xdr:cNvPr id="79" name="直線コネクタ 78"/>
        <xdr:cNvCxnSpPr/>
      </xdr:nvCxnSpPr>
      <xdr:spPr>
        <a:xfrm>
          <a:off x="2019300" y="6534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0" name="n_1ave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81"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2" name="n_3aveValue【道路】&#10;有形固定資産減価償却率"/>
        <xdr:cNvSpPr txBox="1"/>
      </xdr:nvSpPr>
      <xdr:spPr>
        <a:xfrm>
          <a:off x="1816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3"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4" name="n_2mainValue【道路】&#10;有形固定資産減価償却率"/>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5" name="n_3mainValue【道路】&#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7" name="直線コネクタ 106"/>
        <xdr:cNvCxnSpPr/>
      </xdr:nvCxnSpPr>
      <xdr:spPr>
        <a:xfrm flipV="1">
          <a:off x="10475595" y="5939561"/>
          <a:ext cx="127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8" name="【道路】&#10;一人当たり延長最小値テキスト"/>
        <xdr:cNvSpPr txBox="1"/>
      </xdr:nvSpPr>
      <xdr:spPr>
        <a:xfrm>
          <a:off x="10528300" y="71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9" name="直線コネクタ 108"/>
        <xdr:cNvCxnSpPr/>
      </xdr:nvCxnSpPr>
      <xdr:spPr>
        <a:xfrm>
          <a:off x="10388600" y="716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0" name="【道路】&#10;一人当たり延長最大値テキスト"/>
        <xdr:cNvSpPr txBox="1"/>
      </xdr:nvSpPr>
      <xdr:spPr>
        <a:xfrm>
          <a:off x="10528300" y="57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1" name="直線コネクタ 110"/>
        <xdr:cNvCxnSpPr/>
      </xdr:nvCxnSpPr>
      <xdr:spPr>
        <a:xfrm>
          <a:off x="10388600" y="593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44746</xdr:rowOff>
    </xdr:from>
    <xdr:ext cx="469744" cy="259045"/>
    <xdr:sp macro="" textlink="">
      <xdr:nvSpPr>
        <xdr:cNvPr id="112" name="【道路】&#10;一人当たり延長平均値テキスト"/>
        <xdr:cNvSpPr txBox="1"/>
      </xdr:nvSpPr>
      <xdr:spPr>
        <a:xfrm>
          <a:off x="10528300" y="6902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3" name="フローチャート: 判断 112"/>
        <xdr:cNvSpPr/>
      </xdr:nvSpPr>
      <xdr:spPr>
        <a:xfrm>
          <a:off x="10426700" y="692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4" name="フローチャート: 判断 113"/>
        <xdr:cNvSpPr/>
      </xdr:nvSpPr>
      <xdr:spPr>
        <a:xfrm>
          <a:off x="9588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5" name="フローチャート: 判断 114"/>
        <xdr:cNvSpPr/>
      </xdr:nvSpPr>
      <xdr:spPr>
        <a:xfrm>
          <a:off x="8699500" y="69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6" name="フローチャート: 判断 115"/>
        <xdr:cNvSpPr/>
      </xdr:nvSpPr>
      <xdr:spPr>
        <a:xfrm>
          <a:off x="7810500" y="67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59461</xdr:rowOff>
    </xdr:from>
    <xdr:to>
      <xdr:col>55</xdr:col>
      <xdr:colOff>50800</xdr:colOff>
      <xdr:row>34</xdr:row>
      <xdr:rowOff>161061</xdr:rowOff>
    </xdr:to>
    <xdr:sp macro="" textlink="">
      <xdr:nvSpPr>
        <xdr:cNvPr id="122" name="楕円 121"/>
        <xdr:cNvSpPr/>
      </xdr:nvSpPr>
      <xdr:spPr>
        <a:xfrm>
          <a:off x="10426700" y="58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12488</xdr:rowOff>
    </xdr:from>
    <xdr:ext cx="534377" cy="259045"/>
    <xdr:sp macro="" textlink="">
      <xdr:nvSpPr>
        <xdr:cNvPr id="123" name="【道路】&#10;一人当たり延長該当値テキスト"/>
        <xdr:cNvSpPr txBox="1"/>
      </xdr:nvSpPr>
      <xdr:spPr>
        <a:xfrm>
          <a:off x="10528300" y="58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76226</xdr:rowOff>
    </xdr:from>
    <xdr:to>
      <xdr:col>50</xdr:col>
      <xdr:colOff>165100</xdr:colOff>
      <xdr:row>35</xdr:row>
      <xdr:rowOff>6376</xdr:rowOff>
    </xdr:to>
    <xdr:sp macro="" textlink="">
      <xdr:nvSpPr>
        <xdr:cNvPr id="124" name="楕円 123"/>
        <xdr:cNvSpPr/>
      </xdr:nvSpPr>
      <xdr:spPr>
        <a:xfrm>
          <a:off x="9588500" y="59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110261</xdr:rowOff>
    </xdr:from>
    <xdr:to>
      <xdr:col>55</xdr:col>
      <xdr:colOff>0</xdr:colOff>
      <xdr:row>34</xdr:row>
      <xdr:rowOff>127026</xdr:rowOff>
    </xdr:to>
    <xdr:cxnSp macro="">
      <xdr:nvCxnSpPr>
        <xdr:cNvPr id="125" name="直線コネクタ 124"/>
        <xdr:cNvCxnSpPr/>
      </xdr:nvCxnSpPr>
      <xdr:spPr>
        <a:xfrm flipV="1">
          <a:off x="9639300" y="5939561"/>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107620</xdr:rowOff>
    </xdr:from>
    <xdr:to>
      <xdr:col>46</xdr:col>
      <xdr:colOff>38100</xdr:colOff>
      <xdr:row>35</xdr:row>
      <xdr:rowOff>37770</xdr:rowOff>
    </xdr:to>
    <xdr:sp macro="" textlink="">
      <xdr:nvSpPr>
        <xdr:cNvPr id="126" name="楕円 125"/>
        <xdr:cNvSpPr/>
      </xdr:nvSpPr>
      <xdr:spPr>
        <a:xfrm>
          <a:off x="8699500" y="59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127026</xdr:rowOff>
    </xdr:from>
    <xdr:to>
      <xdr:col>50</xdr:col>
      <xdr:colOff>114300</xdr:colOff>
      <xdr:row>34</xdr:row>
      <xdr:rowOff>158420</xdr:rowOff>
    </xdr:to>
    <xdr:cxnSp macro="">
      <xdr:nvCxnSpPr>
        <xdr:cNvPr id="127" name="直線コネクタ 126"/>
        <xdr:cNvCxnSpPr/>
      </xdr:nvCxnSpPr>
      <xdr:spPr>
        <a:xfrm flipV="1">
          <a:off x="8750300" y="595632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117449</xdr:rowOff>
    </xdr:from>
    <xdr:to>
      <xdr:col>41</xdr:col>
      <xdr:colOff>101600</xdr:colOff>
      <xdr:row>35</xdr:row>
      <xdr:rowOff>47599</xdr:rowOff>
    </xdr:to>
    <xdr:sp macro="" textlink="">
      <xdr:nvSpPr>
        <xdr:cNvPr id="128" name="楕円 127"/>
        <xdr:cNvSpPr/>
      </xdr:nvSpPr>
      <xdr:spPr>
        <a:xfrm>
          <a:off x="7810500" y="5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158420</xdr:rowOff>
    </xdr:from>
    <xdr:to>
      <xdr:col>45</xdr:col>
      <xdr:colOff>177800</xdr:colOff>
      <xdr:row>34</xdr:row>
      <xdr:rowOff>168249</xdr:rowOff>
    </xdr:to>
    <xdr:cxnSp macro="">
      <xdr:nvCxnSpPr>
        <xdr:cNvPr id="129" name="直線コネクタ 128"/>
        <xdr:cNvCxnSpPr/>
      </xdr:nvCxnSpPr>
      <xdr:spPr>
        <a:xfrm flipV="1">
          <a:off x="7861300" y="5987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2836</xdr:rowOff>
    </xdr:from>
    <xdr:ext cx="469744" cy="259045"/>
    <xdr:sp macro="" textlink="">
      <xdr:nvSpPr>
        <xdr:cNvPr id="130" name="n_1aveValue【道路】&#10;一人当たり延長"/>
        <xdr:cNvSpPr txBox="1"/>
      </xdr:nvSpPr>
      <xdr:spPr>
        <a:xfrm>
          <a:off x="9391727" y="70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155846</xdr:rowOff>
    </xdr:from>
    <xdr:ext cx="469744" cy="259045"/>
    <xdr:sp macro="" textlink="">
      <xdr:nvSpPr>
        <xdr:cNvPr id="131" name="n_2aveValue【道路】&#10;一人当たり延長"/>
        <xdr:cNvSpPr txBox="1"/>
      </xdr:nvSpPr>
      <xdr:spPr>
        <a:xfrm>
          <a:off x="8515427" y="70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115536</xdr:rowOff>
    </xdr:from>
    <xdr:ext cx="469744" cy="259045"/>
    <xdr:sp macro="" textlink="">
      <xdr:nvSpPr>
        <xdr:cNvPr id="132" name="n_3aveValue【道路】&#10;一人当たり延長"/>
        <xdr:cNvSpPr txBox="1"/>
      </xdr:nvSpPr>
      <xdr:spPr>
        <a:xfrm>
          <a:off x="7626427" y="68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22903</xdr:rowOff>
    </xdr:from>
    <xdr:ext cx="534377" cy="259045"/>
    <xdr:sp macro="" textlink="">
      <xdr:nvSpPr>
        <xdr:cNvPr id="133" name="n_1mainValue【道路】&#10;一人当たり延長"/>
        <xdr:cNvSpPr txBox="1"/>
      </xdr:nvSpPr>
      <xdr:spPr>
        <a:xfrm>
          <a:off x="9359411" y="56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54297</xdr:rowOff>
    </xdr:from>
    <xdr:ext cx="534377" cy="259045"/>
    <xdr:sp macro="" textlink="">
      <xdr:nvSpPr>
        <xdr:cNvPr id="134" name="n_2mainValue【道路】&#10;一人当たり延長"/>
        <xdr:cNvSpPr txBox="1"/>
      </xdr:nvSpPr>
      <xdr:spPr>
        <a:xfrm>
          <a:off x="8483111" y="57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64126</xdr:rowOff>
    </xdr:from>
    <xdr:ext cx="534377" cy="259045"/>
    <xdr:sp macro="" textlink="">
      <xdr:nvSpPr>
        <xdr:cNvPr id="135" name="n_3mainValue【道路】&#10;一人当たり延長"/>
        <xdr:cNvSpPr txBox="1"/>
      </xdr:nvSpPr>
      <xdr:spPr>
        <a:xfrm>
          <a:off x="7594111" y="57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8" name="直線コネクタ 157"/>
        <xdr:cNvCxnSpPr/>
      </xdr:nvCxnSpPr>
      <xdr:spPr>
        <a:xfrm flipV="1">
          <a:off x="4633595" y="9742170"/>
          <a:ext cx="127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9" name="【橋りょう・トンネル】&#10;有形固定資産減価償却率最小値テキスト"/>
        <xdr:cNvSpPr txBox="1"/>
      </xdr:nvSpPr>
      <xdr:spPr>
        <a:xfrm>
          <a:off x="46863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0" name="直線コネクタ 159"/>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1" name="【橋りょう・トンネル】&#10;有形固定資産減価償却率最大値テキスト"/>
        <xdr:cNvSpPr txBox="1"/>
      </xdr:nvSpPr>
      <xdr:spPr>
        <a:xfrm>
          <a:off x="46863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2" name="直線コネクタ 161"/>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63" name="【橋りょう・トンネル】&#10;有形固定資産減価償却率平均値テキスト"/>
        <xdr:cNvSpPr txBox="1"/>
      </xdr:nvSpPr>
      <xdr:spPr>
        <a:xfrm>
          <a:off x="468630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4" name="フローチャート: 判断 163"/>
        <xdr:cNvSpPr/>
      </xdr:nvSpPr>
      <xdr:spPr>
        <a:xfrm>
          <a:off x="45847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5" name="フローチャート: 判断 164"/>
        <xdr:cNvSpPr/>
      </xdr:nvSpPr>
      <xdr:spPr>
        <a:xfrm>
          <a:off x="3746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7" name="フローチャート: 判断 166"/>
        <xdr:cNvSpPr/>
      </xdr:nvSpPr>
      <xdr:spPr>
        <a:xfrm>
          <a:off x="1968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3" name="楕円 172"/>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33037</xdr:rowOff>
    </xdr:from>
    <xdr:ext cx="405111" cy="259045"/>
    <xdr:sp macro="" textlink="">
      <xdr:nvSpPr>
        <xdr:cNvPr id="174" name="【橋りょう・トンネル】&#10;有形固定資産減価償却率該当値テキスト"/>
        <xdr:cNvSpPr txBox="1"/>
      </xdr:nvSpPr>
      <xdr:spPr>
        <a:xfrm>
          <a:off x="4686300"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75" name="楕円 174"/>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60960</xdr:rowOff>
    </xdr:to>
    <xdr:cxnSp macro="">
      <xdr:nvCxnSpPr>
        <xdr:cNvPr id="176" name="直線コネクタ 175"/>
        <xdr:cNvCxnSpPr/>
      </xdr:nvCxnSpPr>
      <xdr:spPr>
        <a:xfrm>
          <a:off x="3797300" y="10306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楕円 176"/>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19050</xdr:rowOff>
    </xdr:to>
    <xdr:cxnSp macro="">
      <xdr:nvCxnSpPr>
        <xdr:cNvPr id="178" name="直線コネクタ 177"/>
        <xdr:cNvCxnSpPr/>
      </xdr:nvCxnSpPr>
      <xdr:spPr>
        <a:xfrm>
          <a:off x="2908300" y="1027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79" name="楕円 178"/>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156210</xdr:rowOff>
    </xdr:to>
    <xdr:cxnSp macro="">
      <xdr:nvCxnSpPr>
        <xdr:cNvPr id="180" name="直線コネクタ 179"/>
        <xdr:cNvCxnSpPr/>
      </xdr:nvCxnSpPr>
      <xdr:spPr>
        <a:xfrm>
          <a:off x="2019300" y="10248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81" name="n_1aveValue【橋りょう・トンネル】&#10;有形固定資産減価償却率"/>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2" name="n_2aveValue【橋りょう・トンネ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183" name="n_3ave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184" name="n_1mainValue【橋りょう・トンネ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5" name="n_2mainValue【橋りょう・トンネ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86" name="n_3mainValue【橋りょう・トンネ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6" name="テキスト ボックス 20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0" name="直線コネクタ 209"/>
        <xdr:cNvCxnSpPr/>
      </xdr:nvCxnSpPr>
      <xdr:spPr>
        <a:xfrm flipV="1">
          <a:off x="10475595" y="9512869"/>
          <a:ext cx="1270" cy="144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1" name="【橋りょう・トンネル】&#10;一人当たり有形固定資産（償却資産）額最小値テキスト"/>
        <xdr:cNvSpPr txBox="1"/>
      </xdr:nvSpPr>
      <xdr:spPr>
        <a:xfrm>
          <a:off x="10528300" y="109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2" name="直線コネクタ 211"/>
        <xdr:cNvCxnSpPr/>
      </xdr:nvCxnSpPr>
      <xdr:spPr>
        <a:xfrm>
          <a:off x="10388600" y="1095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3" name="【橋りょう・トンネル】&#10;一人当たり有形固定資産（償却資産）額最大値テキスト"/>
        <xdr:cNvSpPr txBox="1"/>
      </xdr:nvSpPr>
      <xdr:spPr>
        <a:xfrm>
          <a:off x="10528300" y="928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14" name="直線コネクタ 213"/>
        <xdr:cNvCxnSpPr/>
      </xdr:nvCxnSpPr>
      <xdr:spPr>
        <a:xfrm>
          <a:off x="10388600" y="951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23959</xdr:rowOff>
    </xdr:from>
    <xdr:ext cx="599010" cy="259045"/>
    <xdr:sp macro="" textlink="">
      <xdr:nvSpPr>
        <xdr:cNvPr id="215" name="【橋りょう・トンネル】&#10;一人当たり有形固定資産（償却資産）額平均値テキスト"/>
        <xdr:cNvSpPr txBox="1"/>
      </xdr:nvSpPr>
      <xdr:spPr>
        <a:xfrm>
          <a:off x="10528300" y="9968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16" name="フローチャート: 判断 215"/>
        <xdr:cNvSpPr/>
      </xdr:nvSpPr>
      <xdr:spPr>
        <a:xfrm>
          <a:off x="10426700" y="1011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17" name="フローチャート: 判断 216"/>
        <xdr:cNvSpPr/>
      </xdr:nvSpPr>
      <xdr:spPr>
        <a:xfrm>
          <a:off x="9588500" y="101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18" name="フローチャート: 判断 217"/>
        <xdr:cNvSpPr/>
      </xdr:nvSpPr>
      <xdr:spPr>
        <a:xfrm>
          <a:off x="8699500" y="10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9" name="フローチャート: 判断 218"/>
        <xdr:cNvSpPr/>
      </xdr:nvSpPr>
      <xdr:spPr>
        <a:xfrm>
          <a:off x="7810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154773</xdr:rowOff>
    </xdr:from>
    <xdr:to>
      <xdr:col>55</xdr:col>
      <xdr:colOff>50800</xdr:colOff>
      <xdr:row>61</xdr:row>
      <xdr:rowOff>84923</xdr:rowOff>
    </xdr:to>
    <xdr:sp macro="" textlink="">
      <xdr:nvSpPr>
        <xdr:cNvPr id="225" name="楕円 224"/>
        <xdr:cNvSpPr/>
      </xdr:nvSpPr>
      <xdr:spPr>
        <a:xfrm>
          <a:off x="10426700" y="104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133200</xdr:rowOff>
    </xdr:from>
    <xdr:ext cx="599010" cy="259045"/>
    <xdr:sp macro="" textlink="">
      <xdr:nvSpPr>
        <xdr:cNvPr id="226" name="【橋りょう・トンネル】&#10;一人当たり有形固定資産（償却資産）額該当値テキスト"/>
        <xdr:cNvSpPr txBox="1"/>
      </xdr:nvSpPr>
      <xdr:spPr>
        <a:xfrm>
          <a:off x="10528300" y="1042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165429</xdr:rowOff>
    </xdr:from>
    <xdr:to>
      <xdr:col>50</xdr:col>
      <xdr:colOff>165100</xdr:colOff>
      <xdr:row>61</xdr:row>
      <xdr:rowOff>95579</xdr:rowOff>
    </xdr:to>
    <xdr:sp macro="" textlink="">
      <xdr:nvSpPr>
        <xdr:cNvPr id="227" name="楕円 226"/>
        <xdr:cNvSpPr/>
      </xdr:nvSpPr>
      <xdr:spPr>
        <a:xfrm>
          <a:off x="9588500" y="104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34123</xdr:rowOff>
    </xdr:from>
    <xdr:to>
      <xdr:col>55</xdr:col>
      <xdr:colOff>0</xdr:colOff>
      <xdr:row>61</xdr:row>
      <xdr:rowOff>44779</xdr:rowOff>
    </xdr:to>
    <xdr:cxnSp macro="">
      <xdr:nvCxnSpPr>
        <xdr:cNvPr id="228" name="直線コネクタ 227"/>
        <xdr:cNvCxnSpPr/>
      </xdr:nvCxnSpPr>
      <xdr:spPr>
        <a:xfrm flipV="1">
          <a:off x="9639300" y="10492573"/>
          <a:ext cx="8382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5755</xdr:rowOff>
    </xdr:from>
    <xdr:to>
      <xdr:col>46</xdr:col>
      <xdr:colOff>38100</xdr:colOff>
      <xdr:row>61</xdr:row>
      <xdr:rowOff>107355</xdr:rowOff>
    </xdr:to>
    <xdr:sp macro="" textlink="">
      <xdr:nvSpPr>
        <xdr:cNvPr id="229" name="楕円 228"/>
        <xdr:cNvSpPr/>
      </xdr:nvSpPr>
      <xdr:spPr>
        <a:xfrm>
          <a:off x="8699500" y="10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44779</xdr:rowOff>
    </xdr:from>
    <xdr:to>
      <xdr:col>50</xdr:col>
      <xdr:colOff>114300</xdr:colOff>
      <xdr:row>61</xdr:row>
      <xdr:rowOff>56555</xdr:rowOff>
    </xdr:to>
    <xdr:cxnSp macro="">
      <xdr:nvCxnSpPr>
        <xdr:cNvPr id="230" name="直線コネクタ 229"/>
        <xdr:cNvCxnSpPr/>
      </xdr:nvCxnSpPr>
      <xdr:spPr>
        <a:xfrm flipV="1">
          <a:off x="8750300" y="10503229"/>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21104</xdr:rowOff>
    </xdr:from>
    <xdr:to>
      <xdr:col>41</xdr:col>
      <xdr:colOff>101600</xdr:colOff>
      <xdr:row>61</xdr:row>
      <xdr:rowOff>122704</xdr:rowOff>
    </xdr:to>
    <xdr:sp macro="" textlink="">
      <xdr:nvSpPr>
        <xdr:cNvPr id="231" name="楕円 230"/>
        <xdr:cNvSpPr/>
      </xdr:nvSpPr>
      <xdr:spPr>
        <a:xfrm>
          <a:off x="7810500" y="10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56555</xdr:rowOff>
    </xdr:from>
    <xdr:to>
      <xdr:col>45</xdr:col>
      <xdr:colOff>177800</xdr:colOff>
      <xdr:row>61</xdr:row>
      <xdr:rowOff>71904</xdr:rowOff>
    </xdr:to>
    <xdr:cxnSp macro="">
      <xdr:nvCxnSpPr>
        <xdr:cNvPr id="232" name="直線コネクタ 231"/>
        <xdr:cNvCxnSpPr/>
      </xdr:nvCxnSpPr>
      <xdr:spPr>
        <a:xfrm flipV="1">
          <a:off x="7861300" y="1051500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157585</xdr:rowOff>
    </xdr:from>
    <xdr:ext cx="599010" cy="259045"/>
    <xdr:sp macro="" textlink="">
      <xdr:nvSpPr>
        <xdr:cNvPr id="233" name="n_1aveValue【橋りょう・トンネル】&#10;一人当たり有形固定資産（償却資産）額"/>
        <xdr:cNvSpPr txBox="1"/>
      </xdr:nvSpPr>
      <xdr:spPr>
        <a:xfrm>
          <a:off x="9327095" y="99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110424</xdr:rowOff>
    </xdr:from>
    <xdr:ext cx="599010" cy="259045"/>
    <xdr:sp macro="" textlink="">
      <xdr:nvSpPr>
        <xdr:cNvPr id="234" name="n_2aveValue【橋りょう・トンネル】&#10;一人当たり有形固定資産（償却資産）額"/>
        <xdr:cNvSpPr txBox="1"/>
      </xdr:nvSpPr>
      <xdr:spPr>
        <a:xfrm>
          <a:off x="8450795" y="98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30101</xdr:rowOff>
    </xdr:from>
    <xdr:ext cx="599010" cy="259045"/>
    <xdr:sp macro="" textlink="">
      <xdr:nvSpPr>
        <xdr:cNvPr id="235" name="n_3aveValue【橋りょう・トンネル】&#10;一人当たり有形固定資産（償却資産）額"/>
        <xdr:cNvSpPr txBox="1"/>
      </xdr:nvSpPr>
      <xdr:spPr>
        <a:xfrm>
          <a:off x="75617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86706</xdr:rowOff>
    </xdr:from>
    <xdr:ext cx="599010" cy="259045"/>
    <xdr:sp macro="" textlink="">
      <xdr:nvSpPr>
        <xdr:cNvPr id="236" name="n_1mainValue【橋りょう・トンネル】&#10;一人当たり有形固定資産（償却資産）額"/>
        <xdr:cNvSpPr txBox="1"/>
      </xdr:nvSpPr>
      <xdr:spPr>
        <a:xfrm>
          <a:off x="9327095" y="105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98482</xdr:rowOff>
    </xdr:from>
    <xdr:ext cx="599010" cy="259045"/>
    <xdr:sp macro="" textlink="">
      <xdr:nvSpPr>
        <xdr:cNvPr id="237" name="n_2mainValue【橋りょう・トンネル】&#10;一人当たり有形固定資産（償却資産）額"/>
        <xdr:cNvSpPr txBox="1"/>
      </xdr:nvSpPr>
      <xdr:spPr>
        <a:xfrm>
          <a:off x="8450795" y="105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113831</xdr:rowOff>
    </xdr:from>
    <xdr:ext cx="599010" cy="259045"/>
    <xdr:sp macro="" textlink="">
      <xdr:nvSpPr>
        <xdr:cNvPr id="238" name="n_3mainValue【橋りょう・トンネル】&#10;一人当たり有形固定資産（償却資産）額"/>
        <xdr:cNvSpPr txBox="1"/>
      </xdr:nvSpPr>
      <xdr:spPr>
        <a:xfrm>
          <a:off x="7561795" y="105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9" name="テキスト ボックス 24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42672</xdr:rowOff>
    </xdr:from>
    <xdr:to>
      <xdr:col>24</xdr:col>
      <xdr:colOff>62865</xdr:colOff>
      <xdr:row>86</xdr:row>
      <xdr:rowOff>106680</xdr:rowOff>
    </xdr:to>
    <xdr:cxnSp macro="">
      <xdr:nvCxnSpPr>
        <xdr:cNvPr id="259" name="直線コネクタ 258"/>
        <xdr:cNvCxnSpPr/>
      </xdr:nvCxnSpPr>
      <xdr:spPr>
        <a:xfrm flipV="1">
          <a:off x="4633595" y="13758672"/>
          <a:ext cx="127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60" name="【公営住宅】&#10;有形固定資産減価償却率最小値テキスト"/>
        <xdr:cNvSpPr txBox="1"/>
      </xdr:nvSpPr>
      <xdr:spPr>
        <a:xfrm>
          <a:off x="46863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1" name="直線コネクタ 26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160799</xdr:rowOff>
    </xdr:from>
    <xdr:ext cx="405111" cy="259045"/>
    <xdr:sp macro="" textlink="">
      <xdr:nvSpPr>
        <xdr:cNvPr id="262" name="【公営住宅】&#10;有形固定資産減価償却率最大値テキスト"/>
        <xdr:cNvSpPr txBox="1"/>
      </xdr:nvSpPr>
      <xdr:spPr>
        <a:xfrm>
          <a:off x="4686300" y="1353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42672</xdr:rowOff>
    </xdr:from>
    <xdr:to>
      <xdr:col>24</xdr:col>
      <xdr:colOff>152400</xdr:colOff>
      <xdr:row>80</xdr:row>
      <xdr:rowOff>42672</xdr:rowOff>
    </xdr:to>
    <xdr:cxnSp macro="">
      <xdr:nvCxnSpPr>
        <xdr:cNvPr id="263" name="直線コネクタ 262"/>
        <xdr:cNvCxnSpPr/>
      </xdr:nvCxnSpPr>
      <xdr:spPr>
        <a:xfrm>
          <a:off x="4546600" y="1375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4" name="【公営住宅】&#10;有形固定資産減価償却率平均値テキスト"/>
        <xdr:cNvSpPr txBox="1"/>
      </xdr:nvSpPr>
      <xdr:spPr>
        <a:xfrm>
          <a:off x="4686300" y="1396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5" name="フローチャート: 判断 264"/>
        <xdr:cNvSpPr/>
      </xdr:nvSpPr>
      <xdr:spPr>
        <a:xfrm>
          <a:off x="45847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66" name="フローチャート: 判断 26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7" name="フローチャート: 判断 26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68" name="フローチャート: 判断 26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74" name="楕円 273"/>
        <xdr:cNvSpPr/>
      </xdr:nvSpPr>
      <xdr:spPr>
        <a:xfrm>
          <a:off x="4584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156481</xdr:rowOff>
    </xdr:from>
    <xdr:ext cx="405111" cy="259045"/>
    <xdr:sp macro="" textlink="">
      <xdr:nvSpPr>
        <xdr:cNvPr id="275" name="【公営住宅】&#10;有形固定資産減価償却率該当値テキスト"/>
        <xdr:cNvSpPr txBox="1"/>
      </xdr:nvSpPr>
      <xdr:spPr>
        <a:xfrm>
          <a:off x="46863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46737</xdr:rowOff>
    </xdr:from>
    <xdr:to>
      <xdr:col>20</xdr:col>
      <xdr:colOff>38100</xdr:colOff>
      <xdr:row>80</xdr:row>
      <xdr:rowOff>148337</xdr:rowOff>
    </xdr:to>
    <xdr:sp macro="" textlink="">
      <xdr:nvSpPr>
        <xdr:cNvPr id="276" name="楕円 275"/>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97537</xdr:rowOff>
    </xdr:from>
    <xdr:to>
      <xdr:col>24</xdr:col>
      <xdr:colOff>63500</xdr:colOff>
      <xdr:row>81</xdr:row>
      <xdr:rowOff>12954</xdr:rowOff>
    </xdr:to>
    <xdr:cxnSp macro="">
      <xdr:nvCxnSpPr>
        <xdr:cNvPr id="277" name="直線コネクタ 276"/>
        <xdr:cNvCxnSpPr/>
      </xdr:nvCxnSpPr>
      <xdr:spPr>
        <a:xfrm>
          <a:off x="3797300" y="138135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122174</xdr:rowOff>
    </xdr:from>
    <xdr:to>
      <xdr:col>15</xdr:col>
      <xdr:colOff>101600</xdr:colOff>
      <xdr:row>80</xdr:row>
      <xdr:rowOff>52324</xdr:rowOff>
    </xdr:to>
    <xdr:sp macro="" textlink="">
      <xdr:nvSpPr>
        <xdr:cNvPr id="278" name="楕円 277"/>
        <xdr:cNvSpPr/>
      </xdr:nvSpPr>
      <xdr:spPr>
        <a:xfrm>
          <a:off x="2857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xdr:rowOff>
    </xdr:from>
    <xdr:to>
      <xdr:col>19</xdr:col>
      <xdr:colOff>177800</xdr:colOff>
      <xdr:row>80</xdr:row>
      <xdr:rowOff>97537</xdr:rowOff>
    </xdr:to>
    <xdr:cxnSp macro="">
      <xdr:nvCxnSpPr>
        <xdr:cNvPr id="279" name="直線コネクタ 278"/>
        <xdr:cNvCxnSpPr/>
      </xdr:nvCxnSpPr>
      <xdr:spPr>
        <a:xfrm>
          <a:off x="2908300" y="137175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280" name="楕円 279"/>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80</xdr:row>
      <xdr:rowOff>1524</xdr:rowOff>
    </xdr:to>
    <xdr:cxnSp macro="">
      <xdr:nvCxnSpPr>
        <xdr:cNvPr id="281" name="直線コネクタ 280"/>
        <xdr:cNvCxnSpPr/>
      </xdr:nvCxnSpPr>
      <xdr:spPr>
        <a:xfrm>
          <a:off x="2019300" y="13630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8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83"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284"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164864</xdr:rowOff>
    </xdr:from>
    <xdr:ext cx="405111" cy="259045"/>
    <xdr:sp macro="" textlink="">
      <xdr:nvSpPr>
        <xdr:cNvPr id="285" name="n_1mainValue【公営住宅】&#10;有形固定資産減価償却率"/>
        <xdr:cNvSpPr txBox="1"/>
      </xdr:nvSpPr>
      <xdr:spPr>
        <a:xfrm>
          <a:off x="3582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68851</xdr:rowOff>
    </xdr:from>
    <xdr:ext cx="405111" cy="259045"/>
    <xdr:sp macro="" textlink="">
      <xdr:nvSpPr>
        <xdr:cNvPr id="286" name="n_2mainValue【公営住宅】&#10;有形固定資産減価償却率"/>
        <xdr:cNvSpPr txBox="1"/>
      </xdr:nvSpPr>
      <xdr:spPr>
        <a:xfrm>
          <a:off x="2705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287" name="n_3mainValue【公営住宅】&#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6" name="テキスト ボックス 29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08" name="直線コネクタ 307"/>
        <xdr:cNvCxnSpPr/>
      </xdr:nvCxnSpPr>
      <xdr:spPr>
        <a:xfrm flipV="1">
          <a:off x="10475595" y="13443204"/>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09" name="【公営住宅】&#10;一人当たり面積最小値テキスト"/>
        <xdr:cNvSpPr txBox="1"/>
      </xdr:nvSpPr>
      <xdr:spPr>
        <a:xfrm>
          <a:off x="105283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0" name="直線コネクタ 309"/>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11" name="【公営住宅】&#10;一人当たり面積最大値テキスト"/>
        <xdr:cNvSpPr txBox="1"/>
      </xdr:nvSpPr>
      <xdr:spPr>
        <a:xfrm>
          <a:off x="105283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12" name="直線コネクタ 311"/>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110762</xdr:rowOff>
    </xdr:from>
    <xdr:ext cx="469744" cy="259045"/>
    <xdr:sp macro="" textlink="">
      <xdr:nvSpPr>
        <xdr:cNvPr id="313" name="【公営住宅】&#10;一人当たり面積平均値テキスト"/>
        <xdr:cNvSpPr txBox="1"/>
      </xdr:nvSpPr>
      <xdr:spPr>
        <a:xfrm>
          <a:off x="10528300" y="1416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14" name="フローチャート: 判断 313"/>
        <xdr:cNvSpPr/>
      </xdr:nvSpPr>
      <xdr:spPr>
        <a:xfrm>
          <a:off x="104267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15" name="フローチャート: 判断 314"/>
        <xdr:cNvSpPr/>
      </xdr:nvSpPr>
      <xdr:spPr>
        <a:xfrm>
          <a:off x="9588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6" name="フローチャート: 判断 315"/>
        <xdr:cNvSpPr/>
      </xdr:nvSpPr>
      <xdr:spPr>
        <a:xfrm>
          <a:off x="8699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17" name="フローチャート: 判断 316"/>
        <xdr:cNvSpPr/>
      </xdr:nvSpPr>
      <xdr:spPr>
        <a:xfrm>
          <a:off x="7810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23" name="楕円 322"/>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61740</xdr:rowOff>
    </xdr:from>
    <xdr:ext cx="469744" cy="259045"/>
    <xdr:sp macro="" textlink="">
      <xdr:nvSpPr>
        <xdr:cNvPr id="324" name="【公営住宅】&#10;一人当たり面積該当値テキスト"/>
        <xdr:cNvSpPr txBox="1"/>
      </xdr:nvSpPr>
      <xdr:spPr>
        <a:xfrm>
          <a:off x="105283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25" name="楕円 324"/>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138685</xdr:rowOff>
    </xdr:to>
    <xdr:cxnSp macro="">
      <xdr:nvCxnSpPr>
        <xdr:cNvPr id="326" name="直線コネクタ 325"/>
        <xdr:cNvCxnSpPr/>
      </xdr:nvCxnSpPr>
      <xdr:spPr>
        <a:xfrm flipV="1">
          <a:off x="9639300" y="147073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27" name="楕円 326"/>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143256</xdr:rowOff>
    </xdr:to>
    <xdr:cxnSp macro="">
      <xdr:nvCxnSpPr>
        <xdr:cNvPr id="328" name="直線コネクタ 327"/>
        <xdr:cNvCxnSpPr/>
      </xdr:nvCxnSpPr>
      <xdr:spPr>
        <a:xfrm flipV="1">
          <a:off x="8750300" y="147119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29" name="楕円 328"/>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143256</xdr:rowOff>
    </xdr:from>
    <xdr:to>
      <xdr:col>45</xdr:col>
      <xdr:colOff>177800</xdr:colOff>
      <xdr:row>85</xdr:row>
      <xdr:rowOff>145542</xdr:rowOff>
    </xdr:to>
    <xdr:cxnSp macro="">
      <xdr:nvCxnSpPr>
        <xdr:cNvPr id="330" name="直線コネクタ 329"/>
        <xdr:cNvCxnSpPr/>
      </xdr:nvCxnSpPr>
      <xdr:spPr>
        <a:xfrm flipV="1">
          <a:off x="7861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31" name="n_1aveValue【公営住宅】&#10;一人当たり面積"/>
        <xdr:cNvSpPr txBox="1"/>
      </xdr:nvSpPr>
      <xdr:spPr>
        <a:xfrm>
          <a:off x="9391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32" name="n_2aveValue【公営住宅】&#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33" name="n_3aveValue【公営住宅】&#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34" name="n_1mainValue【公営住宅】&#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35" name="n_2mainValue【公営住宅】&#10;一人当たり面積"/>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36"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5" name="テキスト ボックス 35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59" name="直線コネクタ 358"/>
        <xdr:cNvCxnSpPr/>
      </xdr:nvCxnSpPr>
      <xdr:spPr>
        <a:xfrm flipV="1">
          <a:off x="4633595" y="17289780"/>
          <a:ext cx="127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60" name="【港湾・漁港】&#10;有形固定資産減価償却率最小値テキスト"/>
        <xdr:cNvSpPr txBox="1"/>
      </xdr:nvSpPr>
      <xdr:spPr>
        <a:xfrm>
          <a:off x="46863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61" name="直線コネクタ 360"/>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62" name="【港湾・漁港】&#10;有形固定資産減価償却率最大値テキスト"/>
        <xdr:cNvSpPr txBox="1"/>
      </xdr:nvSpPr>
      <xdr:spPr>
        <a:xfrm>
          <a:off x="46863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63" name="直線コネクタ 362"/>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158766</xdr:rowOff>
    </xdr:from>
    <xdr:ext cx="405111" cy="259045"/>
    <xdr:sp macro="" textlink="">
      <xdr:nvSpPr>
        <xdr:cNvPr id="364" name="【港湾・漁港】&#10;有形固定資産減価償却率平均値テキスト"/>
        <xdr:cNvSpPr txBox="1"/>
      </xdr:nvSpPr>
      <xdr:spPr>
        <a:xfrm>
          <a:off x="46863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65" name="フローチャート: 判断 364"/>
        <xdr:cNvSpPr/>
      </xdr:nvSpPr>
      <xdr:spPr>
        <a:xfrm>
          <a:off x="4584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66" name="フローチャート: 判断 365"/>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67" name="フローチャート: 判断 366"/>
        <xdr:cNvSpPr/>
      </xdr:nvSpPr>
      <xdr:spPr>
        <a:xfrm>
          <a:off x="2857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68" name="フローチャート: 判断 367"/>
        <xdr:cNvSpPr/>
      </xdr:nvSpPr>
      <xdr:spPr>
        <a:xfrm>
          <a:off x="19685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74" name="楕円 373"/>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57166</xdr:rowOff>
    </xdr:from>
    <xdr:ext cx="405111" cy="259045"/>
    <xdr:sp macro="" textlink="">
      <xdr:nvSpPr>
        <xdr:cNvPr id="375" name="【港湾・漁港】&#10;有形固定資産減価償却率該当値テキスト"/>
        <xdr:cNvSpPr txBox="1"/>
      </xdr:nvSpPr>
      <xdr:spPr>
        <a:xfrm>
          <a:off x="46863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376" name="楕円 375"/>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129539</xdr:rowOff>
    </xdr:to>
    <xdr:cxnSp macro="">
      <xdr:nvCxnSpPr>
        <xdr:cNvPr id="377" name="直線コネクタ 376"/>
        <xdr:cNvCxnSpPr/>
      </xdr:nvCxnSpPr>
      <xdr:spPr>
        <a:xfrm>
          <a:off x="3797300" y="17868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78" name="楕円 377"/>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105</xdr:row>
      <xdr:rowOff>148589</xdr:rowOff>
    </xdr:to>
    <xdr:cxnSp macro="">
      <xdr:nvCxnSpPr>
        <xdr:cNvPr id="379" name="直線コネクタ 378"/>
        <xdr:cNvCxnSpPr/>
      </xdr:nvCxnSpPr>
      <xdr:spPr>
        <a:xfrm flipV="1">
          <a:off x="2908300" y="178689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380" name="楕円 379"/>
        <xdr:cNvSpPr/>
      </xdr:nvSpPr>
      <xdr:spPr>
        <a:xfrm>
          <a:off x="196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148589</xdr:rowOff>
    </xdr:to>
    <xdr:cxnSp macro="">
      <xdr:nvCxnSpPr>
        <xdr:cNvPr id="381" name="直線コネクタ 380"/>
        <xdr:cNvCxnSpPr/>
      </xdr:nvCxnSpPr>
      <xdr:spPr>
        <a:xfrm>
          <a:off x="2019300" y="18051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82" name="n_1aveValue【港湾・漁港】&#10;有形固定資産減価償却率"/>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83" name="n_2aveValue【港湾・漁港】&#10;有形固定資産減価償却率"/>
        <xdr:cNvSpPr txBox="1"/>
      </xdr:nvSpPr>
      <xdr:spPr>
        <a:xfrm>
          <a:off x="2705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36847</xdr:rowOff>
    </xdr:from>
    <xdr:ext cx="405111" cy="259045"/>
    <xdr:sp macro="" textlink="">
      <xdr:nvSpPr>
        <xdr:cNvPr id="384" name="n_3aveValue【港湾・漁港】&#10;有形固定資産減価償却率"/>
        <xdr:cNvSpPr txBox="1"/>
      </xdr:nvSpPr>
      <xdr:spPr>
        <a:xfrm>
          <a:off x="1816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80027</xdr:rowOff>
    </xdr:from>
    <xdr:ext cx="405111" cy="259045"/>
    <xdr:sp macro="" textlink="">
      <xdr:nvSpPr>
        <xdr:cNvPr id="385" name="n_1mainValue【港湾・漁港】&#10;有形固定資産減価償却率"/>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86" name="n_2mainValue【港湾・漁港】&#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91457</xdr:rowOff>
    </xdr:from>
    <xdr:ext cx="405111" cy="259045"/>
    <xdr:sp macro="" textlink="">
      <xdr:nvSpPr>
        <xdr:cNvPr id="387" name="n_3mainValue【港湾・漁港】&#10;有形固定資産減価償却率"/>
        <xdr:cNvSpPr txBox="1"/>
      </xdr:nvSpPr>
      <xdr:spPr>
        <a:xfrm>
          <a:off x="1816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6" name="テキスト ボックス 395"/>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98" name="テキスト ボックス 397"/>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0" name="テキスト ボックス 39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2" name="テキスト ボックス 40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4" name="テキスト ボックス 40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6" name="テキスト ボックス 40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408" name="直線コネクタ 407"/>
        <xdr:cNvCxnSpPr/>
      </xdr:nvCxnSpPr>
      <xdr:spPr>
        <a:xfrm flipV="1">
          <a:off x="10475595" y="17298508"/>
          <a:ext cx="1270" cy="133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409" name="【港湾・漁港】&#10;一人当たり有形固定資産（償却資産）額最小値テキスト"/>
        <xdr:cNvSpPr txBox="1"/>
      </xdr:nvSpPr>
      <xdr:spPr>
        <a:xfrm>
          <a:off x="10528300" y="186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410" name="直線コネクタ 409"/>
        <xdr:cNvCxnSpPr/>
      </xdr:nvCxnSpPr>
      <xdr:spPr>
        <a:xfrm>
          <a:off x="10388600" y="1863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411" name="【港湾・漁港】&#10;一人当たり有形固定資産（償却資産）額最大値テキスト"/>
        <xdr:cNvSpPr txBox="1"/>
      </xdr:nvSpPr>
      <xdr:spPr>
        <a:xfrm>
          <a:off x="10528300" y="1707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412" name="直線コネクタ 411"/>
        <xdr:cNvCxnSpPr/>
      </xdr:nvCxnSpPr>
      <xdr:spPr>
        <a:xfrm>
          <a:off x="10388600" y="1729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93753</xdr:rowOff>
    </xdr:from>
    <xdr:ext cx="599010" cy="259045"/>
    <xdr:sp macro="" textlink="">
      <xdr:nvSpPr>
        <xdr:cNvPr id="413" name="【港湾・漁港】&#10;一人当たり有形固定資産（償却資産）額平均値テキスト"/>
        <xdr:cNvSpPr txBox="1"/>
      </xdr:nvSpPr>
      <xdr:spPr>
        <a:xfrm>
          <a:off x="10528300" y="17753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414" name="フローチャート: 判断 413"/>
        <xdr:cNvSpPr/>
      </xdr:nvSpPr>
      <xdr:spPr>
        <a:xfrm>
          <a:off x="10426700" y="177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415" name="フローチャート: 判断 414"/>
        <xdr:cNvSpPr/>
      </xdr:nvSpPr>
      <xdr:spPr>
        <a:xfrm>
          <a:off x="9588500" y="1795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416" name="フローチャート: 判断 415"/>
        <xdr:cNvSpPr/>
      </xdr:nvSpPr>
      <xdr:spPr>
        <a:xfrm>
          <a:off x="8699500" y="1795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417" name="フローチャート: 判断 416"/>
        <xdr:cNvSpPr/>
      </xdr:nvSpPr>
      <xdr:spPr>
        <a:xfrm>
          <a:off x="7810500" y="180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111665</xdr:rowOff>
    </xdr:from>
    <xdr:to>
      <xdr:col>55</xdr:col>
      <xdr:colOff>50800</xdr:colOff>
      <xdr:row>104</xdr:row>
      <xdr:rowOff>41815</xdr:rowOff>
    </xdr:to>
    <xdr:sp macro="" textlink="">
      <xdr:nvSpPr>
        <xdr:cNvPr id="423" name="楕円 422"/>
        <xdr:cNvSpPr/>
      </xdr:nvSpPr>
      <xdr:spPr>
        <a:xfrm>
          <a:off x="10426700" y="177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134542</xdr:rowOff>
    </xdr:from>
    <xdr:ext cx="599010" cy="259045"/>
    <xdr:sp macro="" textlink="">
      <xdr:nvSpPr>
        <xdr:cNvPr id="424" name="【港湾・漁港】&#10;一人当たり有形固定資産（償却資産）額該当値テキスト"/>
        <xdr:cNvSpPr txBox="1"/>
      </xdr:nvSpPr>
      <xdr:spPr>
        <a:xfrm>
          <a:off x="10528300" y="176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130437</xdr:rowOff>
    </xdr:from>
    <xdr:to>
      <xdr:col>50</xdr:col>
      <xdr:colOff>165100</xdr:colOff>
      <xdr:row>104</xdr:row>
      <xdr:rowOff>60587</xdr:rowOff>
    </xdr:to>
    <xdr:sp macro="" textlink="">
      <xdr:nvSpPr>
        <xdr:cNvPr id="425" name="楕円 424"/>
        <xdr:cNvSpPr/>
      </xdr:nvSpPr>
      <xdr:spPr>
        <a:xfrm>
          <a:off x="9588500" y="17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162465</xdr:rowOff>
    </xdr:from>
    <xdr:to>
      <xdr:col>55</xdr:col>
      <xdr:colOff>0</xdr:colOff>
      <xdr:row>104</xdr:row>
      <xdr:rowOff>9787</xdr:rowOff>
    </xdr:to>
    <xdr:cxnSp macro="">
      <xdr:nvCxnSpPr>
        <xdr:cNvPr id="426" name="直線コネクタ 425"/>
        <xdr:cNvCxnSpPr/>
      </xdr:nvCxnSpPr>
      <xdr:spPr>
        <a:xfrm flipV="1">
          <a:off x="9639300" y="17821815"/>
          <a:ext cx="8382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77005</xdr:rowOff>
    </xdr:from>
    <xdr:to>
      <xdr:col>46</xdr:col>
      <xdr:colOff>38100</xdr:colOff>
      <xdr:row>105</xdr:row>
      <xdr:rowOff>7155</xdr:rowOff>
    </xdr:to>
    <xdr:sp macro="" textlink="">
      <xdr:nvSpPr>
        <xdr:cNvPr id="427" name="楕円 426"/>
        <xdr:cNvSpPr/>
      </xdr:nvSpPr>
      <xdr:spPr>
        <a:xfrm>
          <a:off x="8699500" y="179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9787</xdr:rowOff>
    </xdr:from>
    <xdr:to>
      <xdr:col>50</xdr:col>
      <xdr:colOff>114300</xdr:colOff>
      <xdr:row>104</xdr:row>
      <xdr:rowOff>127805</xdr:rowOff>
    </xdr:to>
    <xdr:cxnSp macro="">
      <xdr:nvCxnSpPr>
        <xdr:cNvPr id="428" name="直線コネクタ 427"/>
        <xdr:cNvCxnSpPr/>
      </xdr:nvCxnSpPr>
      <xdr:spPr>
        <a:xfrm flipV="1">
          <a:off x="8750300" y="17840587"/>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92988</xdr:rowOff>
    </xdr:from>
    <xdr:to>
      <xdr:col>41</xdr:col>
      <xdr:colOff>101600</xdr:colOff>
      <xdr:row>105</xdr:row>
      <xdr:rowOff>23138</xdr:rowOff>
    </xdr:to>
    <xdr:sp macro="" textlink="">
      <xdr:nvSpPr>
        <xdr:cNvPr id="429" name="楕円 428"/>
        <xdr:cNvSpPr/>
      </xdr:nvSpPr>
      <xdr:spPr>
        <a:xfrm>
          <a:off x="7810500" y="17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127805</xdr:rowOff>
    </xdr:from>
    <xdr:to>
      <xdr:col>45</xdr:col>
      <xdr:colOff>177800</xdr:colOff>
      <xdr:row>104</xdr:row>
      <xdr:rowOff>143788</xdr:rowOff>
    </xdr:to>
    <xdr:cxnSp macro="">
      <xdr:nvCxnSpPr>
        <xdr:cNvPr id="430" name="直線コネクタ 429"/>
        <xdr:cNvCxnSpPr/>
      </xdr:nvCxnSpPr>
      <xdr:spPr>
        <a:xfrm flipV="1">
          <a:off x="7861300" y="17958605"/>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47074</xdr:rowOff>
    </xdr:from>
    <xdr:ext cx="599010" cy="259045"/>
    <xdr:sp macro="" textlink="">
      <xdr:nvSpPr>
        <xdr:cNvPr id="431" name="n_1aveValue【港湾・漁港】&#10;一人当たり有形固定資産（償却資産）額"/>
        <xdr:cNvSpPr txBox="1"/>
      </xdr:nvSpPr>
      <xdr:spPr>
        <a:xfrm>
          <a:off x="9327095" y="180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50055</xdr:rowOff>
    </xdr:from>
    <xdr:ext cx="599010" cy="259045"/>
    <xdr:sp macro="" textlink="">
      <xdr:nvSpPr>
        <xdr:cNvPr id="432" name="n_2aveValue【港湾・漁港】&#10;一人当たり有形固定資産（償却資産）額"/>
        <xdr:cNvSpPr txBox="1"/>
      </xdr:nvSpPr>
      <xdr:spPr>
        <a:xfrm>
          <a:off x="8450795" y="180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146153</xdr:rowOff>
    </xdr:from>
    <xdr:ext cx="599010" cy="259045"/>
    <xdr:sp macro="" textlink="">
      <xdr:nvSpPr>
        <xdr:cNvPr id="433" name="n_3aveValue【港湾・漁港】&#10;一人当たり有形固定資産（償却資産）額"/>
        <xdr:cNvSpPr txBox="1"/>
      </xdr:nvSpPr>
      <xdr:spPr>
        <a:xfrm>
          <a:off x="7561795" y="18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77114</xdr:rowOff>
    </xdr:from>
    <xdr:ext cx="599010" cy="259045"/>
    <xdr:sp macro="" textlink="">
      <xdr:nvSpPr>
        <xdr:cNvPr id="434" name="n_1mainValue【港湾・漁港】&#10;一人当たり有形固定資産（償却資産）額"/>
        <xdr:cNvSpPr txBox="1"/>
      </xdr:nvSpPr>
      <xdr:spPr>
        <a:xfrm>
          <a:off x="9327095" y="1756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23682</xdr:rowOff>
    </xdr:from>
    <xdr:ext cx="599010" cy="259045"/>
    <xdr:sp macro="" textlink="">
      <xdr:nvSpPr>
        <xdr:cNvPr id="435" name="n_2mainValue【港湾・漁港】&#10;一人当たり有形固定資産（償却資産）額"/>
        <xdr:cNvSpPr txBox="1"/>
      </xdr:nvSpPr>
      <xdr:spPr>
        <a:xfrm>
          <a:off x="8450795" y="176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39665</xdr:rowOff>
    </xdr:from>
    <xdr:ext cx="599010" cy="259045"/>
    <xdr:sp macro="" textlink="">
      <xdr:nvSpPr>
        <xdr:cNvPr id="436" name="n_3mainValue【港湾・漁港】&#10;一人当たり有形固定資産（償却資産）額"/>
        <xdr:cNvSpPr txBox="1"/>
      </xdr:nvSpPr>
      <xdr:spPr>
        <a:xfrm>
          <a:off x="7561795" y="176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4" name="正方形/長方形 44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5" name="正方形/長方形 44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6" name="正方形/長方形 445"/>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7" name="正方形/長方形 446"/>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0" name="正方形/長方形 449"/>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1" name="正方形/長方形 450"/>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2" name="正方形/長方形 451"/>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3" name="正方形/長方形 452"/>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471" name="直線コネクタ 470"/>
        <xdr:cNvCxnSpPr/>
      </xdr:nvCxnSpPr>
      <xdr:spPr>
        <a:xfrm flipV="1">
          <a:off x="16317595" y="974598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472" name="【学校施設】&#10;有形固定資産減価償却率最小値テキスト"/>
        <xdr:cNvSpPr txBox="1"/>
      </xdr:nvSpPr>
      <xdr:spPr>
        <a:xfrm>
          <a:off x="163703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73" name="直線コネクタ 47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474" name="【学校施設】&#10;有形固定資産減価償却率最大値テキスト"/>
        <xdr:cNvSpPr txBox="1"/>
      </xdr:nvSpPr>
      <xdr:spPr>
        <a:xfrm>
          <a:off x="163703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475" name="直線コネクタ 474"/>
        <xdr:cNvCxnSpPr/>
      </xdr:nvCxnSpPr>
      <xdr:spPr>
        <a:xfrm>
          <a:off x="16230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476" name="【学校施設】&#10;有形固定資産減価償却率平均値テキスト"/>
        <xdr:cNvSpPr txBox="1"/>
      </xdr:nvSpPr>
      <xdr:spPr>
        <a:xfrm>
          <a:off x="163703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7" name="フローチャート: 判断 476"/>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78" name="フローチャート: 判断 477"/>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479" name="フローチャート: 判断 478"/>
        <xdr:cNvSpPr/>
      </xdr:nvSpPr>
      <xdr:spPr>
        <a:xfrm>
          <a:off x="14541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480" name="フローチャート: 判断 479"/>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86" name="楕円 485"/>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78757</xdr:rowOff>
    </xdr:from>
    <xdr:ext cx="405111" cy="259045"/>
    <xdr:sp macro="" textlink="">
      <xdr:nvSpPr>
        <xdr:cNvPr id="487" name="【学校施設】&#10;有形固定資産減価償却率該当値テキスト"/>
        <xdr:cNvSpPr txBox="1"/>
      </xdr:nvSpPr>
      <xdr:spPr>
        <a:xfrm>
          <a:off x="163703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88" name="楕円 48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106680</xdr:rowOff>
    </xdr:to>
    <xdr:cxnSp macro="">
      <xdr:nvCxnSpPr>
        <xdr:cNvPr id="489" name="直線コネクタ 488"/>
        <xdr:cNvCxnSpPr/>
      </xdr:nvCxnSpPr>
      <xdr:spPr>
        <a:xfrm>
          <a:off x="15481300" y="101155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0" name="楕円 489"/>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0</xdr:rowOff>
    </xdr:to>
    <xdr:cxnSp macro="">
      <xdr:nvCxnSpPr>
        <xdr:cNvPr id="491" name="直線コネクタ 490"/>
        <xdr:cNvCxnSpPr/>
      </xdr:nvCxnSpPr>
      <xdr:spPr>
        <a:xfrm>
          <a:off x="14592300" y="10035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92" name="楕円 491"/>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59</xdr:row>
      <xdr:rowOff>152400</xdr:rowOff>
    </xdr:to>
    <xdr:cxnSp macro="">
      <xdr:nvCxnSpPr>
        <xdr:cNvPr id="493" name="直線コネクタ 492"/>
        <xdr:cNvCxnSpPr/>
      </xdr:nvCxnSpPr>
      <xdr:spPr>
        <a:xfrm flipV="1">
          <a:off x="13703300" y="1003554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494" name="n_1aveValue【学校施設】&#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95" name="n_2aveValue【学校施設】&#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96" name="n_3ave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97"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8"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99"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1" name="正方形/長方形 50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2" name="正方形/長方形 50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3" name="正方形/長方形 50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4" name="正方形/長方形 50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9" name="直線コネクタ 5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0" name="テキスト ボックス 5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1" name="直線コネクタ 5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2" name="テキスト ボックス 5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3" name="直線コネクタ 5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4" name="テキスト ボックス 5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5" name="直線コネクタ 5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6" name="テキスト ボックス 5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520" name="直線コネクタ 519"/>
        <xdr:cNvCxnSpPr/>
      </xdr:nvCxnSpPr>
      <xdr:spPr>
        <a:xfrm flipV="1">
          <a:off x="22159595" y="9592056"/>
          <a:ext cx="1269"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521" name="【学校施設】&#10;一人当たり面積最小値テキスト"/>
        <xdr:cNvSpPr txBox="1"/>
      </xdr:nvSpPr>
      <xdr:spPr>
        <a:xfrm>
          <a:off x="222123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522" name="直線コネクタ 521"/>
        <xdr:cNvCxnSpPr/>
      </xdr:nvCxnSpPr>
      <xdr:spPr>
        <a:xfrm>
          <a:off x="22072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523" name="【学校施設】&#10;一人当たり面積最大値テキスト"/>
        <xdr:cNvSpPr txBox="1"/>
      </xdr:nvSpPr>
      <xdr:spPr>
        <a:xfrm>
          <a:off x="222123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524" name="直線コネクタ 523"/>
        <xdr:cNvCxnSpPr/>
      </xdr:nvCxnSpPr>
      <xdr:spPr>
        <a:xfrm>
          <a:off x="22072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56659</xdr:rowOff>
    </xdr:from>
    <xdr:ext cx="469744" cy="259045"/>
    <xdr:sp macro="" textlink="">
      <xdr:nvSpPr>
        <xdr:cNvPr id="525" name="【学校施設】&#10;一人当たり面積平均値テキスト"/>
        <xdr:cNvSpPr txBox="1"/>
      </xdr:nvSpPr>
      <xdr:spPr>
        <a:xfrm>
          <a:off x="222123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26" name="フローチャート: 判断 525"/>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527" name="フローチャート: 判断 526"/>
        <xdr:cNvSpPr/>
      </xdr:nvSpPr>
      <xdr:spPr>
        <a:xfrm>
          <a:off x="21272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528" name="フローチャート: 判断 527"/>
        <xdr:cNvSpPr/>
      </xdr:nvSpPr>
      <xdr:spPr>
        <a:xfrm>
          <a:off x="20383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529" name="フローチャート: 判断 528"/>
        <xdr:cNvSpPr/>
      </xdr:nvSpPr>
      <xdr:spPr>
        <a:xfrm>
          <a:off x="19494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535" name="楕円 534"/>
        <xdr:cNvSpPr/>
      </xdr:nvSpPr>
      <xdr:spPr>
        <a:xfrm>
          <a:off x="22110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124731</xdr:rowOff>
    </xdr:from>
    <xdr:ext cx="469744" cy="259045"/>
    <xdr:sp macro="" textlink="">
      <xdr:nvSpPr>
        <xdr:cNvPr id="536" name="【学校施設】&#10;一人当たり面積該当値テキスト"/>
        <xdr:cNvSpPr txBox="1"/>
      </xdr:nvSpPr>
      <xdr:spPr>
        <a:xfrm>
          <a:off x="22212300" y="10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537" name="楕円 536"/>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63</xdr:row>
      <xdr:rowOff>2286</xdr:rowOff>
    </xdr:to>
    <xdr:cxnSp macro="">
      <xdr:nvCxnSpPr>
        <xdr:cNvPr id="538" name="直線コネクタ 537"/>
        <xdr:cNvCxnSpPr/>
      </xdr:nvCxnSpPr>
      <xdr:spPr>
        <a:xfrm flipV="1">
          <a:off x="21323300" y="1071905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39" name="楕円 538"/>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6858</xdr:rowOff>
    </xdr:to>
    <xdr:cxnSp macro="">
      <xdr:nvCxnSpPr>
        <xdr:cNvPr id="540" name="直線コネクタ 539"/>
        <xdr:cNvCxnSpPr/>
      </xdr:nvCxnSpPr>
      <xdr:spPr>
        <a:xfrm flipV="1">
          <a:off x="20434300" y="1080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41" name="楕円 540"/>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34290</xdr:rowOff>
    </xdr:to>
    <xdr:cxnSp macro="">
      <xdr:nvCxnSpPr>
        <xdr:cNvPr id="542" name="直線コネクタ 541"/>
        <xdr:cNvCxnSpPr/>
      </xdr:nvCxnSpPr>
      <xdr:spPr>
        <a:xfrm flipV="1">
          <a:off x="19545300" y="10808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37609</xdr:rowOff>
    </xdr:from>
    <xdr:ext cx="469744" cy="259045"/>
    <xdr:sp macro="" textlink="">
      <xdr:nvSpPr>
        <xdr:cNvPr id="543" name="n_1aveValue【学校施設】&#10;一人当たり面積"/>
        <xdr:cNvSpPr txBox="1"/>
      </xdr:nvSpPr>
      <xdr:spPr>
        <a:xfrm>
          <a:off x="210757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544" name="n_2aveValue【学校施設】&#10;一人当たり面積"/>
        <xdr:cNvSpPr txBox="1"/>
      </xdr:nvSpPr>
      <xdr:spPr>
        <a:xfrm>
          <a:off x="201994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83329</xdr:rowOff>
    </xdr:from>
    <xdr:ext cx="469744" cy="259045"/>
    <xdr:sp macro="" textlink="">
      <xdr:nvSpPr>
        <xdr:cNvPr id="545" name="n_3aveValue【学校施設】&#10;一人当たり面積"/>
        <xdr:cNvSpPr txBox="1"/>
      </xdr:nvSpPr>
      <xdr:spPr>
        <a:xfrm>
          <a:off x="19310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546" name="n_1mainValue【学校施設】&#10;一人当たり面積"/>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47" name="n_2mainValue【学校施設】&#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48" name="n_3mainValue【学校施設】&#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0" name="正方形/長方形 549"/>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1" name="正方形/長方形 550"/>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2" name="正方形/長方形 551"/>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3" name="正方形/長方形 552"/>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7" name="テキスト ボックス 55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9" name="テキスト ボックス 55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7" name="テキスト ボックス 5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9" name="テキスト ボックス 5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571" name="直線コネクタ 570"/>
        <xdr:cNvCxnSpPr/>
      </xdr:nvCxnSpPr>
      <xdr:spPr>
        <a:xfrm flipV="1">
          <a:off x="16317595" y="13279755"/>
          <a:ext cx="1269"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572" name="【図書館】&#10;有形固定資産減価償却率最小値テキスト"/>
        <xdr:cNvSpPr txBox="1"/>
      </xdr:nvSpPr>
      <xdr:spPr>
        <a:xfrm>
          <a:off x="16370300"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573" name="直線コネクタ 572"/>
        <xdr:cNvCxnSpPr/>
      </xdr:nvCxnSpPr>
      <xdr:spPr>
        <a:xfrm>
          <a:off x="16230600" y="1474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574" name="【図書館】&#10;有形固定資産減価償却率最大値テキスト"/>
        <xdr:cNvSpPr txBox="1"/>
      </xdr:nvSpPr>
      <xdr:spPr>
        <a:xfrm>
          <a:off x="163703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75" name="直線コネクタ 574"/>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113047</xdr:rowOff>
    </xdr:from>
    <xdr:ext cx="405111" cy="259045"/>
    <xdr:sp macro="" textlink="">
      <xdr:nvSpPr>
        <xdr:cNvPr id="576" name="【図書館】&#10;有形固定資産減価償却率平均値テキスト"/>
        <xdr:cNvSpPr txBox="1"/>
      </xdr:nvSpPr>
      <xdr:spPr>
        <a:xfrm>
          <a:off x="163703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77" name="フローチャート: 判断 576"/>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78" name="フローチャート: 判断 577"/>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79" name="フローチャート: 判断 578"/>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580" name="フローチャート: 判断 579"/>
        <xdr:cNvSpPr/>
      </xdr:nvSpPr>
      <xdr:spPr>
        <a:xfrm>
          <a:off x="1365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586" name="楕円 585"/>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134638</xdr:rowOff>
    </xdr:from>
    <xdr:ext cx="405111" cy="259045"/>
    <xdr:sp macro="" textlink="">
      <xdr:nvSpPr>
        <xdr:cNvPr id="587" name="【図書館】&#10;有形固定資産減価償却率該当値テキスト"/>
        <xdr:cNvSpPr txBox="1"/>
      </xdr:nvSpPr>
      <xdr:spPr>
        <a:xfrm>
          <a:off x="16370300" y="1453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588" name="楕円 587"/>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99061</xdr:rowOff>
    </xdr:to>
    <xdr:cxnSp macro="">
      <xdr:nvCxnSpPr>
        <xdr:cNvPr id="589" name="直線コネクタ 588"/>
        <xdr:cNvCxnSpPr/>
      </xdr:nvCxnSpPr>
      <xdr:spPr>
        <a:xfrm>
          <a:off x="15481300" y="14634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143511</xdr:rowOff>
    </xdr:from>
    <xdr:to>
      <xdr:col>76</xdr:col>
      <xdr:colOff>165100</xdr:colOff>
      <xdr:row>85</xdr:row>
      <xdr:rowOff>73661</xdr:rowOff>
    </xdr:to>
    <xdr:sp macro="" textlink="">
      <xdr:nvSpPr>
        <xdr:cNvPr id="590" name="楕円 589"/>
        <xdr:cNvSpPr/>
      </xdr:nvSpPr>
      <xdr:spPr>
        <a:xfrm>
          <a:off x="14541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85</xdr:row>
      <xdr:rowOff>60961</xdr:rowOff>
    </xdr:to>
    <xdr:cxnSp macro="">
      <xdr:nvCxnSpPr>
        <xdr:cNvPr id="591" name="直線コネクタ 590"/>
        <xdr:cNvCxnSpPr/>
      </xdr:nvCxnSpPr>
      <xdr:spPr>
        <a:xfrm>
          <a:off x="14592300" y="14596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105411</xdr:rowOff>
    </xdr:from>
    <xdr:to>
      <xdr:col>72</xdr:col>
      <xdr:colOff>38100</xdr:colOff>
      <xdr:row>85</xdr:row>
      <xdr:rowOff>35561</xdr:rowOff>
    </xdr:to>
    <xdr:sp macro="" textlink="">
      <xdr:nvSpPr>
        <xdr:cNvPr id="592" name="楕円 591"/>
        <xdr:cNvSpPr/>
      </xdr:nvSpPr>
      <xdr:spPr>
        <a:xfrm>
          <a:off x="1365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156211</xdr:rowOff>
    </xdr:from>
    <xdr:to>
      <xdr:col>76</xdr:col>
      <xdr:colOff>114300</xdr:colOff>
      <xdr:row>85</xdr:row>
      <xdr:rowOff>22861</xdr:rowOff>
    </xdr:to>
    <xdr:cxnSp macro="">
      <xdr:nvCxnSpPr>
        <xdr:cNvPr id="593" name="直線コネクタ 592"/>
        <xdr:cNvCxnSpPr/>
      </xdr:nvCxnSpPr>
      <xdr:spPr>
        <a:xfrm>
          <a:off x="13703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94" name="n_1aveValue【図書館】&#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595" name="n_2aveValue【図書館】&#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21607</xdr:rowOff>
    </xdr:from>
    <xdr:ext cx="405111" cy="259045"/>
    <xdr:sp macro="" textlink="">
      <xdr:nvSpPr>
        <xdr:cNvPr id="596" name="n_3aveValue【図書館】&#10;有形固定資産減価償却率"/>
        <xdr:cNvSpPr txBox="1"/>
      </xdr:nvSpPr>
      <xdr:spPr>
        <a:xfrm>
          <a:off x="13500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597" name="n_1mainValue【図書館】&#10;有形固定資産減価償却率"/>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64788</xdr:rowOff>
    </xdr:from>
    <xdr:ext cx="405111" cy="259045"/>
    <xdr:sp macro="" textlink="">
      <xdr:nvSpPr>
        <xdr:cNvPr id="598" name="n_2mainValue【図書館】&#10;有形固定資産減価償却率"/>
        <xdr:cNvSpPr txBox="1"/>
      </xdr:nvSpPr>
      <xdr:spPr>
        <a:xfrm>
          <a:off x="14389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26688</xdr:rowOff>
    </xdr:from>
    <xdr:ext cx="405111" cy="259045"/>
    <xdr:sp macro="" textlink="">
      <xdr:nvSpPr>
        <xdr:cNvPr id="599" name="n_3mainValue【図書館】&#10;有形固定資産減価償却率"/>
        <xdr:cNvSpPr txBox="1"/>
      </xdr:nvSpPr>
      <xdr:spPr>
        <a:xfrm>
          <a:off x="13500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19" name="直線コネクタ 618"/>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20"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21" name="直線コネクタ 62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22" name="【図書館】&#10;一人当たり面積最大値テキスト"/>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23" name="直線コネクタ 62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24" name="【図書館】&#10;一人当たり面積平均値テキスト"/>
        <xdr:cNvSpPr txBox="1"/>
      </xdr:nvSpPr>
      <xdr:spPr>
        <a:xfrm>
          <a:off x="222123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5" name="フローチャート: 判断 624"/>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26" name="フローチャート: 判断 625"/>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27" name="フローチャート: 判断 626"/>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8" name="フローチャート: 判断 62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4" name="楕円 63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35" name="【図書館】&#10;一人当たり面積該当値テキスト"/>
        <xdr:cNvSpPr txBox="1"/>
      </xdr:nvSpPr>
      <xdr:spPr>
        <a:xfrm>
          <a:off x="222123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6" name="楕円 63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7" name="直線コネクタ 63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8" name="楕円 63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39" name="直線コネクタ 63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0" name="楕円 63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41" name="直線コネクタ 64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42" name="n_1ave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43" name="n_2aveValue【図書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4" name="n_3aveValue【図書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図書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6" name="n_2mainValue【図書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7" name="n_3mainValue【図書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49" name="正方形/長方形 64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0" name="正方形/長方形 64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1" name="正方形/長方形 650"/>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2" name="正方形/長方形 651"/>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8" name="テキスト ボックス 65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8" name="テキスト ボックス 66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146413</xdr:rowOff>
    </xdr:from>
    <xdr:to>
      <xdr:col>85</xdr:col>
      <xdr:colOff>126364</xdr:colOff>
      <xdr:row>108</xdr:row>
      <xdr:rowOff>125186</xdr:rowOff>
    </xdr:to>
    <xdr:cxnSp macro="">
      <xdr:nvCxnSpPr>
        <xdr:cNvPr id="672" name="直線コネクタ 671"/>
        <xdr:cNvCxnSpPr/>
      </xdr:nvCxnSpPr>
      <xdr:spPr>
        <a:xfrm flipV="1">
          <a:off x="16317595" y="17119963"/>
          <a:ext cx="1269"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129013</xdr:rowOff>
    </xdr:from>
    <xdr:ext cx="405111" cy="259045"/>
    <xdr:sp macro="" textlink="">
      <xdr:nvSpPr>
        <xdr:cNvPr id="673" name="【博物館】&#10;有形固定資産減価償却率最小値テキスト"/>
        <xdr:cNvSpPr txBox="1"/>
      </xdr:nvSpPr>
      <xdr:spPr>
        <a:xfrm>
          <a:off x="163703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74" name="直線コネクタ 673"/>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93090</xdr:rowOff>
    </xdr:from>
    <xdr:ext cx="405111" cy="259045"/>
    <xdr:sp macro="" textlink="">
      <xdr:nvSpPr>
        <xdr:cNvPr id="675" name="【博物館】&#10;有形固定資産減価償却率最大値テキスト"/>
        <xdr:cNvSpPr txBox="1"/>
      </xdr:nvSpPr>
      <xdr:spPr>
        <a:xfrm>
          <a:off x="163703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76" name="直線コネクタ 675"/>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103432</xdr:rowOff>
    </xdr:from>
    <xdr:ext cx="405111" cy="259045"/>
    <xdr:sp macro="" textlink="">
      <xdr:nvSpPr>
        <xdr:cNvPr id="677" name="【博物館】&#10;有形固定資産減価償却率平均値テキスト"/>
        <xdr:cNvSpPr txBox="1"/>
      </xdr:nvSpPr>
      <xdr:spPr>
        <a:xfrm>
          <a:off x="16370300" y="1741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678" name="フローチャート: 判断 677"/>
        <xdr:cNvSpPr/>
      </xdr:nvSpPr>
      <xdr:spPr>
        <a:xfrm>
          <a:off x="162687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162561</xdr:rowOff>
    </xdr:from>
    <xdr:to>
      <xdr:col>81</xdr:col>
      <xdr:colOff>101600</xdr:colOff>
      <xdr:row>101</xdr:row>
      <xdr:rowOff>92711</xdr:rowOff>
    </xdr:to>
    <xdr:sp macro="" textlink="">
      <xdr:nvSpPr>
        <xdr:cNvPr id="679" name="フローチャート: 判断 678"/>
        <xdr:cNvSpPr/>
      </xdr:nvSpPr>
      <xdr:spPr>
        <a:xfrm>
          <a:off x="15430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680" name="フローチャート: 判断 679"/>
        <xdr:cNvSpPr/>
      </xdr:nvSpPr>
      <xdr:spPr>
        <a:xfrm>
          <a:off x="14541500" y="17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681" name="フローチャート: 判断 680"/>
        <xdr:cNvSpPr/>
      </xdr:nvSpPr>
      <xdr:spPr>
        <a:xfrm>
          <a:off x="1365250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687" name="楕円 686"/>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59707</xdr:rowOff>
    </xdr:from>
    <xdr:ext cx="405111" cy="259045"/>
    <xdr:sp macro="" textlink="">
      <xdr:nvSpPr>
        <xdr:cNvPr id="688" name="【博物館】&#10;有形固定資産減価償却率該当値テキスト"/>
        <xdr:cNvSpPr txBox="1"/>
      </xdr:nvSpPr>
      <xdr:spPr>
        <a:xfrm>
          <a:off x="163703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689" name="楕円 688"/>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87630</xdr:rowOff>
    </xdr:to>
    <xdr:cxnSp macro="">
      <xdr:nvCxnSpPr>
        <xdr:cNvPr id="690" name="直線コネクタ 689"/>
        <xdr:cNvCxnSpPr/>
      </xdr:nvCxnSpPr>
      <xdr:spPr>
        <a:xfrm>
          <a:off x="15481300" y="173387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91" name="楕円 690"/>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101</xdr:row>
      <xdr:rowOff>22316</xdr:rowOff>
    </xdr:to>
    <xdr:cxnSp macro="">
      <xdr:nvCxnSpPr>
        <xdr:cNvPr id="692" name="直線コネクタ 691"/>
        <xdr:cNvCxnSpPr/>
      </xdr:nvCxnSpPr>
      <xdr:spPr>
        <a:xfrm>
          <a:off x="14592300" y="17270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693" name="楕円 692"/>
        <xdr:cNvSpPr/>
      </xdr:nvSpPr>
      <xdr:spPr>
        <a:xfrm>
          <a:off x="13652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100</xdr:row>
      <xdr:rowOff>144780</xdr:rowOff>
    </xdr:to>
    <xdr:cxnSp macro="">
      <xdr:nvCxnSpPr>
        <xdr:cNvPr id="694" name="直線コネクタ 693"/>
        <xdr:cNvCxnSpPr/>
      </xdr:nvCxnSpPr>
      <xdr:spPr>
        <a:xfrm flipV="1">
          <a:off x="13703300" y="17270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83838</xdr:rowOff>
    </xdr:from>
    <xdr:ext cx="405111" cy="259045"/>
    <xdr:sp macro="" textlink="">
      <xdr:nvSpPr>
        <xdr:cNvPr id="695" name="n_1aveValue【博物館】&#10;有形固定資産減価償却率"/>
        <xdr:cNvSpPr txBox="1"/>
      </xdr:nvSpPr>
      <xdr:spPr>
        <a:xfrm>
          <a:off x="15266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5459</xdr:rowOff>
    </xdr:from>
    <xdr:ext cx="405111" cy="259045"/>
    <xdr:sp macro="" textlink="">
      <xdr:nvSpPr>
        <xdr:cNvPr id="696" name="n_2aveValue【博物館】&#10;有形固定資産減価償却率"/>
        <xdr:cNvSpPr txBox="1"/>
      </xdr:nvSpPr>
      <xdr:spPr>
        <a:xfrm>
          <a:off x="143897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51179</xdr:rowOff>
    </xdr:from>
    <xdr:ext cx="405111" cy="259045"/>
    <xdr:sp macro="" textlink="">
      <xdr:nvSpPr>
        <xdr:cNvPr id="697" name="n_3aveValue【博物館】&#10;有形固定資産減価償却率"/>
        <xdr:cNvSpPr txBox="1"/>
      </xdr:nvSpPr>
      <xdr:spPr>
        <a:xfrm>
          <a:off x="13500744" y="1736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89643</xdr:rowOff>
    </xdr:from>
    <xdr:ext cx="405111" cy="259045"/>
    <xdr:sp macro="" textlink="">
      <xdr:nvSpPr>
        <xdr:cNvPr id="698" name="n_1mainValue【博物館】&#10;有形固定資産減価償却率"/>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99" name="n_2mainValue【博物館】&#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700" name="n_3mainValue【博物館】&#10;有形固定資産減価償却率"/>
        <xdr:cNvSpPr txBox="1"/>
      </xdr:nvSpPr>
      <xdr:spPr>
        <a:xfrm>
          <a:off x="13500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2" name="正方形/長方形 70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3" name="正方形/長方形 70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4" name="正方形/長方形 70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05" name="正方形/長方形 70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23" name="直線コネクタ 722"/>
        <xdr:cNvCxnSpPr/>
      </xdr:nvCxnSpPr>
      <xdr:spPr>
        <a:xfrm flipV="1">
          <a:off x="22159595" y="17030700"/>
          <a:ext cx="1269"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24" name="【博物館】&#10;一人当たり面積最小値テキスト"/>
        <xdr:cNvSpPr txBox="1"/>
      </xdr:nvSpPr>
      <xdr:spPr>
        <a:xfrm>
          <a:off x="222123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5" name="直線コネクタ 72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26" name="【博物館】&#10;一人当たり面積最大値テキスト"/>
        <xdr:cNvSpPr txBox="1"/>
      </xdr:nvSpPr>
      <xdr:spPr>
        <a:xfrm>
          <a:off x="222123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27" name="直線コネクタ 726"/>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41927</xdr:rowOff>
    </xdr:from>
    <xdr:ext cx="469744" cy="259045"/>
    <xdr:sp macro="" textlink="">
      <xdr:nvSpPr>
        <xdr:cNvPr id="728" name="【博物館】&#10;一人当たり面積平均値テキスト"/>
        <xdr:cNvSpPr txBox="1"/>
      </xdr:nvSpPr>
      <xdr:spPr>
        <a:xfrm>
          <a:off x="22212300" y="1821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29" name="フローチャート: 判断 728"/>
        <xdr:cNvSpPr/>
      </xdr:nvSpPr>
      <xdr:spPr>
        <a:xfrm>
          <a:off x="22110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730" name="フローチャート: 判断 729"/>
        <xdr:cNvSpPr/>
      </xdr:nvSpPr>
      <xdr:spPr>
        <a:xfrm>
          <a:off x="21272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31" name="フローチャート: 判断 730"/>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32" name="フローチャート: 判断 731"/>
        <xdr:cNvSpPr/>
      </xdr:nvSpPr>
      <xdr:spPr>
        <a:xfrm>
          <a:off x="19494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738" name="楕円 737"/>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143527</xdr:rowOff>
    </xdr:from>
    <xdr:ext cx="469744" cy="259045"/>
    <xdr:sp macro="" textlink="">
      <xdr:nvSpPr>
        <xdr:cNvPr id="739" name="【博物館】&#10;一人当たり面積該当値テキスト"/>
        <xdr:cNvSpPr txBox="1"/>
      </xdr:nvSpPr>
      <xdr:spPr>
        <a:xfrm>
          <a:off x="222123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740" name="楕円 739"/>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38100</xdr:rowOff>
    </xdr:to>
    <xdr:cxnSp macro="">
      <xdr:nvCxnSpPr>
        <xdr:cNvPr id="741" name="直線コネクタ 740"/>
        <xdr:cNvCxnSpPr/>
      </xdr:nvCxnSpPr>
      <xdr:spPr>
        <a:xfrm flipV="1">
          <a:off x="21323300" y="1748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742" name="楕円 741"/>
        <xdr:cNvSpPr/>
      </xdr:nvSpPr>
      <xdr:spPr>
        <a:xfrm>
          <a:off x="2038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38100</xdr:rowOff>
    </xdr:to>
    <xdr:cxnSp macro="">
      <xdr:nvCxnSpPr>
        <xdr:cNvPr id="743" name="直線コネクタ 742"/>
        <xdr:cNvCxnSpPr/>
      </xdr:nvCxnSpPr>
      <xdr:spPr>
        <a:xfrm>
          <a:off x="20434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744" name="楕円 743"/>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104</xdr:row>
      <xdr:rowOff>114300</xdr:rowOff>
    </xdr:to>
    <xdr:cxnSp macro="">
      <xdr:nvCxnSpPr>
        <xdr:cNvPr id="745" name="直線コネクタ 744"/>
        <xdr:cNvCxnSpPr/>
      </xdr:nvCxnSpPr>
      <xdr:spPr>
        <a:xfrm flipV="1">
          <a:off x="19545300" y="17526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746" name="n_1aveValue【博物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47" name="n_2aveValue【博物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48" name="n_3aveValue【博物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105427</xdr:rowOff>
    </xdr:from>
    <xdr:ext cx="469744" cy="259045"/>
    <xdr:sp macro="" textlink="">
      <xdr:nvSpPr>
        <xdr:cNvPr id="749" name="n_1mainValue【博物館】&#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750" name="n_2mainValue【博物館】&#10;一人当たり面積"/>
        <xdr:cNvSpPr txBox="1"/>
      </xdr:nvSpPr>
      <xdr:spPr>
        <a:xfrm>
          <a:off x="20199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751" name="n_3mainValue【博物館】&#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ポイント）、図書館（＋</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ポイント）であり、特に低くなっている施設は学校施設（△</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％が整備から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a:t>
          </a:r>
          <a:r>
            <a:rPr kumimoji="1" lang="ja-JP" altLang="en-US" sz="1300">
              <a:latin typeface="ＭＳ Ｐゴシック" panose="020B0600070205080204" pitchFamily="50" charset="-128"/>
              <a:ea typeface="ＭＳ Ｐゴシック" panose="020B0600070205080204" pitchFamily="50" charset="-128"/>
            </a:rPr>
            <a:t>、県立図書館は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年以上前に整備されており、いずれも老朽化が進んでいる。</a:t>
          </a:r>
        </a:p>
        <a:p>
          <a:r>
            <a:rPr kumimoji="1" lang="ja-JP" altLang="en-US" sz="1300">
              <a:latin typeface="ＭＳ Ｐゴシック" panose="020B0600070205080204" pitchFamily="50" charset="-128"/>
              <a:ea typeface="ＭＳ Ｐゴシック" panose="020B0600070205080204" pitchFamily="50" charset="-128"/>
            </a:rPr>
            <a:t>学校施設は、耐震化に向けて県立学校校舎等の改築工事等を実施したため、有形固定資産減価償却率が低下したものである。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xdr:cNvCxnSpPr/>
      </xdr:nvCxnSpPr>
      <xdr:spPr>
        <a:xfrm flipV="1">
          <a:off x="4633595" y="5905500"/>
          <a:ext cx="127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xdr:cNvSpPr txBox="1"/>
      </xdr:nvSpPr>
      <xdr:spPr>
        <a:xfrm>
          <a:off x="4686300"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xdr:cNvCxnSpPr/>
      </xdr:nvCxnSpPr>
      <xdr:spPr>
        <a:xfrm>
          <a:off x="4546600" y="730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xdr:cNvSpPr txBox="1"/>
      </xdr:nvSpPr>
      <xdr:spPr>
        <a:xfrm>
          <a:off x="46863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652</xdr:rowOff>
    </xdr:from>
    <xdr:ext cx="405111" cy="259045"/>
    <xdr:sp macro="" textlink="">
      <xdr:nvSpPr>
        <xdr:cNvPr id="61" name="【体育館・プール】&#10;有形固定資産減価償却率平均値テキスト"/>
        <xdr:cNvSpPr txBox="1"/>
      </xdr:nvSpPr>
      <xdr:spPr>
        <a:xfrm>
          <a:off x="4686300" y="634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xdr:cNvSpPr/>
      </xdr:nvSpPr>
      <xdr:spPr>
        <a:xfrm>
          <a:off x="45847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xdr:cNvSpPr/>
      </xdr:nvSpPr>
      <xdr:spPr>
        <a:xfrm>
          <a:off x="3746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xdr:cNvSpPr/>
      </xdr:nvSpPr>
      <xdr:spPr>
        <a:xfrm>
          <a:off x="2857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xdr:cNvSpPr/>
      </xdr:nvSpPr>
      <xdr:spPr>
        <a:xfrm>
          <a:off x="196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1" name="楕円 70"/>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15257</xdr:rowOff>
    </xdr:from>
    <xdr:ext cx="405111" cy="259045"/>
    <xdr:sp macro="" textlink="">
      <xdr:nvSpPr>
        <xdr:cNvPr id="72" name="【体育館・プール】&#10;有形固定資産減価償却率該当値テキスト"/>
        <xdr:cNvSpPr txBox="1"/>
      </xdr:nvSpPr>
      <xdr:spPr>
        <a:xfrm>
          <a:off x="46863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87630</xdr:rowOff>
    </xdr:to>
    <xdr:cxnSp macro="">
      <xdr:nvCxnSpPr>
        <xdr:cNvPr id="74" name="直線コネクタ 73"/>
        <xdr:cNvCxnSpPr/>
      </xdr:nvCxnSpPr>
      <xdr:spPr>
        <a:xfrm>
          <a:off x="3797300" y="656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5" name="楕円 74"/>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6" name="直線コネクタ 75"/>
        <xdr:cNvCxnSpPr/>
      </xdr:nvCxnSpPr>
      <xdr:spPr>
        <a:xfrm>
          <a:off x="2908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7" name="楕円 76"/>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42</xdr:row>
      <xdr:rowOff>38100</xdr:rowOff>
    </xdr:to>
    <xdr:cxnSp macro="">
      <xdr:nvCxnSpPr>
        <xdr:cNvPr id="78" name="直線コネクタ 77"/>
        <xdr:cNvCxnSpPr/>
      </xdr:nvCxnSpPr>
      <xdr:spPr>
        <a:xfrm flipV="1">
          <a:off x="2019300" y="6526530"/>
          <a:ext cx="889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144797</xdr:rowOff>
    </xdr:from>
    <xdr:ext cx="405111" cy="259045"/>
    <xdr:sp macro="" textlink="">
      <xdr:nvSpPr>
        <xdr:cNvPr id="79" name="n_1aveValue【体育館・プール】&#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0" name="n_2aveValue【体育館・プール】&#10;有形固定資産減価償却率"/>
        <xdr:cNvSpPr txBox="1"/>
      </xdr:nvSpPr>
      <xdr:spPr>
        <a:xfrm>
          <a:off x="2705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1" name="n_3aveValue【体育館・プール】&#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116857</xdr:rowOff>
    </xdr:from>
    <xdr:ext cx="405111" cy="259045"/>
    <xdr:sp macro="" textlink="">
      <xdr:nvSpPr>
        <xdr:cNvPr id="82" name="n_1mainValue【体育館・プール】&#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3" name="n_2mainValue【体育館・プール】&#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80027</xdr:rowOff>
    </xdr:from>
    <xdr:ext cx="405111" cy="259045"/>
    <xdr:sp macro="" textlink="">
      <xdr:nvSpPr>
        <xdr:cNvPr id="84" name="n_3mainValue【体育館・プール】&#10;有形固定資産減価償却率"/>
        <xdr:cNvSpPr txBox="1"/>
      </xdr:nvSpPr>
      <xdr:spPr>
        <a:xfrm>
          <a:off x="1816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6" name="直線コネクタ 105"/>
        <xdr:cNvCxnSpPr/>
      </xdr:nvCxnSpPr>
      <xdr:spPr>
        <a:xfrm flipV="1">
          <a:off x="10475595" y="56388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7" name="【体育館・プール】&#10;一人当たり面積最小値テキスト"/>
        <xdr:cNvSpPr txBox="1"/>
      </xdr:nvSpPr>
      <xdr:spPr>
        <a:xfrm>
          <a:off x="105283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8" name="直線コネクタ 107"/>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9" name="【体育館・プール】&#10;一人当たり面積最大値テキスト"/>
        <xdr:cNvSpPr txBox="1"/>
      </xdr:nvSpPr>
      <xdr:spPr>
        <a:xfrm>
          <a:off x="10528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1" name="【体育館・プール】&#10;一人当たり面積平均値テキスト"/>
        <xdr:cNvSpPr txBox="1"/>
      </xdr:nvSpPr>
      <xdr:spPr>
        <a:xfrm>
          <a:off x="105283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2" name="フローチャート: 判断 111"/>
        <xdr:cNvSpPr/>
      </xdr:nvSpPr>
      <xdr:spPr>
        <a:xfrm>
          <a:off x="10426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1" name="楕円 120"/>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22" name="【体育館・プール】&#10;一人当たり面積該当値テキスト"/>
        <xdr:cNvSpPr txBox="1"/>
      </xdr:nvSpPr>
      <xdr:spPr>
        <a:xfrm>
          <a:off x="10528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3" name="楕円 122"/>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24" name="直線コネクタ 123"/>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5" name="楕円 12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19050</xdr:rowOff>
    </xdr:to>
    <xdr:cxnSp macro="">
      <xdr:nvCxnSpPr>
        <xdr:cNvPr id="126" name="直線コネクタ 125"/>
        <xdr:cNvCxnSpPr/>
      </xdr:nvCxnSpPr>
      <xdr:spPr>
        <a:xfrm flipV="1">
          <a:off x="87503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楕円 126"/>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39</xdr:row>
      <xdr:rowOff>133350</xdr:rowOff>
    </xdr:to>
    <xdr:cxnSp macro="">
      <xdr:nvCxnSpPr>
        <xdr:cNvPr id="128" name="直線コネクタ 127"/>
        <xdr:cNvCxnSpPr/>
      </xdr:nvCxnSpPr>
      <xdr:spPr>
        <a:xfrm flipV="1">
          <a:off x="7861300" y="6362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9" name="n_1aveValue【体育館・プール】&#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0" name="n_2aveValue【体育館・プール】&#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1" name="n_3aveValue【体育館・プール】&#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32" name="n_1mainValue【体育館・プール】&#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3" name="n_2mainValue【体育館・プール】&#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4" name="n_3mainValue【体育館・プール】&#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7" name="直線コネクタ 156"/>
        <xdr:cNvCxnSpPr/>
      </xdr:nvCxnSpPr>
      <xdr:spPr>
        <a:xfrm flipV="1">
          <a:off x="4633595" y="9475470"/>
          <a:ext cx="127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8" name="【陸上競技場・野球場・球技場】&#10;有形固定資産減価償却率最小値テキスト"/>
        <xdr:cNvSpPr txBox="1"/>
      </xdr:nvSpPr>
      <xdr:spPr>
        <a:xfrm>
          <a:off x="46863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9" name="直線コネクタ 15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0" name="【陸上競技場・野球場・球技場】&#10;有形固定資産減価償却率最大値テキスト"/>
        <xdr:cNvSpPr txBox="1"/>
      </xdr:nvSpPr>
      <xdr:spPr>
        <a:xfrm>
          <a:off x="468630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1" name="直線コネクタ 160"/>
        <xdr:cNvCxnSpPr/>
      </xdr:nvCxnSpPr>
      <xdr:spPr>
        <a:xfrm>
          <a:off x="4546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62" name="【陸上競技場・野球場・球技場】&#10;有形固定資産減価償却率平均値テキスト"/>
        <xdr:cNvSpPr txBox="1"/>
      </xdr:nvSpPr>
      <xdr:spPr>
        <a:xfrm>
          <a:off x="46863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3" name="フローチャート: 判断 162"/>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4" name="フローチャート: 判断 163"/>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65" name="フローチャート: 判断 164"/>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6" name="フローチャート: 判断 165"/>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72" name="楕円 171"/>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101617</xdr:rowOff>
    </xdr:from>
    <xdr:ext cx="405111" cy="259045"/>
    <xdr:sp macro="" textlink="">
      <xdr:nvSpPr>
        <xdr:cNvPr id="173" name="【陸上競技場・野球場・球技場】&#10;有形固定資産減価償却率該当値テキスト"/>
        <xdr:cNvSpPr txBox="1"/>
      </xdr:nvSpPr>
      <xdr:spPr>
        <a:xfrm>
          <a:off x="46863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74" name="楕円 173"/>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129540</xdr:rowOff>
    </xdr:to>
    <xdr:cxnSp macro="">
      <xdr:nvCxnSpPr>
        <xdr:cNvPr id="175" name="直線コネクタ 174"/>
        <xdr:cNvCxnSpPr/>
      </xdr:nvCxnSpPr>
      <xdr:spPr>
        <a:xfrm>
          <a:off x="3797300" y="99021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76" name="楕円 175"/>
        <xdr:cNvSpPr/>
      </xdr:nvSpPr>
      <xdr:spPr>
        <a:xfrm>
          <a:off x="2857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129540</xdr:rowOff>
    </xdr:from>
    <xdr:to>
      <xdr:col>19</xdr:col>
      <xdr:colOff>177800</xdr:colOff>
      <xdr:row>57</xdr:row>
      <xdr:rowOff>129540</xdr:rowOff>
    </xdr:to>
    <xdr:cxnSp macro="">
      <xdr:nvCxnSpPr>
        <xdr:cNvPr id="177" name="直線コネクタ 176"/>
        <xdr:cNvCxnSpPr/>
      </xdr:nvCxnSpPr>
      <xdr:spPr>
        <a:xfrm>
          <a:off x="2908300" y="97307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78" name="楕円 177"/>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56</xdr:row>
      <xdr:rowOff>129540</xdr:rowOff>
    </xdr:to>
    <xdr:cxnSp macro="">
      <xdr:nvCxnSpPr>
        <xdr:cNvPr id="179" name="直線コネクタ 178"/>
        <xdr:cNvCxnSpPr/>
      </xdr:nvCxnSpPr>
      <xdr:spPr>
        <a:xfrm>
          <a:off x="2019300" y="95592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0" name="n_1aveValue【陸上競技場・野球場・球技場】&#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22877</xdr:rowOff>
    </xdr:from>
    <xdr:ext cx="405111" cy="259045"/>
    <xdr:sp macro="" textlink="">
      <xdr:nvSpPr>
        <xdr:cNvPr id="181" name="n_2aveValue【陸上競技場・野球場・球技場】&#10;有形固定資産減価償却率"/>
        <xdr:cNvSpPr txBox="1"/>
      </xdr:nvSpPr>
      <xdr:spPr>
        <a:xfrm>
          <a:off x="27057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82" name="n_3aveValue【陸上競技場・野球場・球技場】&#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83" name="n_1mainValue【陸上競技場・野球場・球技場】&#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25417</xdr:rowOff>
    </xdr:from>
    <xdr:ext cx="405111" cy="259045"/>
    <xdr:sp macro="" textlink="">
      <xdr:nvSpPr>
        <xdr:cNvPr id="184" name="n_2mainValue【陸上競技場・野球場・球技場】&#10;有形固定資産減価償却率"/>
        <xdr:cNvSpPr txBox="1"/>
      </xdr:nvSpPr>
      <xdr:spPr>
        <a:xfrm>
          <a:off x="2705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185" name="n_3mainValue【陸上競技場・野球場・球技場】&#10;有形固定資産減価償却率"/>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05" name="直線コネクタ 204"/>
        <xdr:cNvCxnSpPr/>
      </xdr:nvCxnSpPr>
      <xdr:spPr>
        <a:xfrm flipV="1">
          <a:off x="10475595" y="9884664"/>
          <a:ext cx="127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6" name="【陸上競技場・野球場・球技場】&#10;一人当たり面積最小値テキスト"/>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7" name="直線コネクタ 206"/>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08" name="【陸上競技場・野球場・球技場】&#10;一人当たり面積最大値テキスト"/>
        <xdr:cNvSpPr txBox="1"/>
      </xdr:nvSpPr>
      <xdr:spPr>
        <a:xfrm>
          <a:off x="10528300" y="965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9" name="直線コネクタ 208"/>
        <xdr:cNvCxnSpPr/>
      </xdr:nvCxnSpPr>
      <xdr:spPr>
        <a:xfrm>
          <a:off x="10388600" y="988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10" name="【陸上競技場・野球場・球技場】&#10;一人当たり面積平均値テキスト"/>
        <xdr:cNvSpPr txBox="1"/>
      </xdr:nvSpPr>
      <xdr:spPr>
        <a:xfrm>
          <a:off x="10528300" y="1039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1" name="フローチャート: 判断 210"/>
        <xdr:cNvSpPr/>
      </xdr:nvSpPr>
      <xdr:spPr>
        <a:xfrm>
          <a:off x="10426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2" name="フローチャート: 判断 211"/>
        <xdr:cNvSpPr/>
      </xdr:nvSpPr>
      <xdr:spPr>
        <a:xfrm>
          <a:off x="9588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13" name="フローチャート: 判断 212"/>
        <xdr:cNvSpPr/>
      </xdr:nvSpPr>
      <xdr:spPr>
        <a:xfrm>
          <a:off x="8699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14" name="フローチャート: 判断 213"/>
        <xdr:cNvSpPr/>
      </xdr:nvSpPr>
      <xdr:spPr>
        <a:xfrm>
          <a:off x="7810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20" name="楕円 219"/>
        <xdr:cNvSpPr/>
      </xdr:nvSpPr>
      <xdr:spPr>
        <a:xfrm>
          <a:off x="10426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46499</xdr:rowOff>
    </xdr:from>
    <xdr:ext cx="469744" cy="259045"/>
    <xdr:sp macro="" textlink="">
      <xdr:nvSpPr>
        <xdr:cNvPr id="221" name="【陸上競技場・野球場・球技場】&#10;一人当たり面積該当値テキスト"/>
        <xdr:cNvSpPr txBox="1"/>
      </xdr:nvSpPr>
      <xdr:spPr>
        <a:xfrm>
          <a:off x="105283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22" name="楕円 221"/>
        <xdr:cNvSpPr/>
      </xdr:nvSpPr>
      <xdr:spPr>
        <a:xfrm>
          <a:off x="9588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118872</xdr:rowOff>
    </xdr:to>
    <xdr:cxnSp macro="">
      <xdr:nvCxnSpPr>
        <xdr:cNvPr id="223" name="直線コネクタ 222"/>
        <xdr:cNvCxnSpPr/>
      </xdr:nvCxnSpPr>
      <xdr:spPr>
        <a:xfrm>
          <a:off x="9639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24" name="楕円 223"/>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62</xdr:row>
      <xdr:rowOff>123444</xdr:rowOff>
    </xdr:to>
    <xdr:cxnSp macro="">
      <xdr:nvCxnSpPr>
        <xdr:cNvPr id="225" name="直線コネクタ 224"/>
        <xdr:cNvCxnSpPr/>
      </xdr:nvCxnSpPr>
      <xdr:spPr>
        <a:xfrm flipV="1">
          <a:off x="8750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26" name="楕円 225"/>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123444</xdr:rowOff>
    </xdr:to>
    <xdr:cxnSp macro="">
      <xdr:nvCxnSpPr>
        <xdr:cNvPr id="227" name="直線コネクタ 226"/>
        <xdr:cNvCxnSpPr/>
      </xdr:nvCxnSpPr>
      <xdr:spPr>
        <a:xfrm>
          <a:off x="7861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28" name="n_1aveValue【陸上競技場・野球場・球技場】&#10;一人当たり面積"/>
        <xdr:cNvSpPr txBox="1"/>
      </xdr:nvSpPr>
      <xdr:spPr>
        <a:xfrm>
          <a:off x="9391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53611</xdr:rowOff>
    </xdr:from>
    <xdr:ext cx="469744" cy="259045"/>
    <xdr:sp macro="" textlink="">
      <xdr:nvSpPr>
        <xdr:cNvPr id="229" name="n_2aveValue【陸上競技場・野球場・球技場】&#10;一人当たり面積"/>
        <xdr:cNvSpPr txBox="1"/>
      </xdr:nvSpPr>
      <xdr:spPr>
        <a:xfrm>
          <a:off x="8515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30" name="n_3aveValue【陸上競技場・野球場・球技場】&#10;一人当たり面積"/>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31" name="n_1mainValue【陸上競技場・野球場・球技場】&#10;一人当たり面積"/>
        <xdr:cNvSpPr txBox="1"/>
      </xdr:nvSpPr>
      <xdr:spPr>
        <a:xfrm>
          <a:off x="9391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32" name="n_2mainValue【陸上競技場・野球場・球技場】&#10;一人当たり面積"/>
        <xdr:cNvSpPr txBox="1"/>
      </xdr:nvSpPr>
      <xdr:spPr>
        <a:xfrm>
          <a:off x="8515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233" name="n_3mainValue【陸上競技場・野球場・球技場】&#10;一人当たり面積"/>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54" name="直線コネクタ 253"/>
        <xdr:cNvCxnSpPr/>
      </xdr:nvCxnSpPr>
      <xdr:spPr>
        <a:xfrm flipV="1">
          <a:off x="4633595" y="13411200"/>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55" name="【県民会館】&#10;有形固定資産減価償却率最小値テキスト"/>
        <xdr:cNvSpPr txBox="1"/>
      </xdr:nvSpPr>
      <xdr:spPr>
        <a:xfrm>
          <a:off x="46863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56" name="直線コネクタ 25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57" name="【県民会館】&#10;有形固定資産減価償却率最大値テキスト"/>
        <xdr:cNvSpPr txBox="1"/>
      </xdr:nvSpPr>
      <xdr:spPr>
        <a:xfrm>
          <a:off x="46863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7890</xdr:rowOff>
    </xdr:from>
    <xdr:ext cx="405111" cy="259045"/>
    <xdr:sp macro="" textlink="">
      <xdr:nvSpPr>
        <xdr:cNvPr id="259" name="【県民会館】&#10;有形固定資産減価償却率平均値テキスト"/>
        <xdr:cNvSpPr txBox="1"/>
      </xdr:nvSpPr>
      <xdr:spPr>
        <a:xfrm>
          <a:off x="4686300" y="13552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0" name="フローチャート: 判断 259"/>
        <xdr:cNvSpPr/>
      </xdr:nvSpPr>
      <xdr:spPr>
        <a:xfrm>
          <a:off x="45847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1" name="フローチャート: 判断 260"/>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62" name="フローチャート: 判断 261"/>
        <xdr:cNvSpPr/>
      </xdr:nvSpPr>
      <xdr:spPr>
        <a:xfrm>
          <a:off x="2857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63" name="フローチャート: 判断 262"/>
        <xdr:cNvSpPr/>
      </xdr:nvSpPr>
      <xdr:spPr>
        <a:xfrm>
          <a:off x="1968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69" name="楕円 268"/>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66312</xdr:rowOff>
    </xdr:from>
    <xdr:ext cx="405111" cy="259045"/>
    <xdr:sp macro="" textlink="">
      <xdr:nvSpPr>
        <xdr:cNvPr id="270" name="【県民会館】&#10;有形固定資産減価償却率該当値テキスト"/>
        <xdr:cNvSpPr txBox="1"/>
      </xdr:nvSpPr>
      <xdr:spPr>
        <a:xfrm>
          <a:off x="4686300"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71" name="楕円 270"/>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138685</xdr:rowOff>
    </xdr:to>
    <xdr:cxnSp macro="">
      <xdr:nvCxnSpPr>
        <xdr:cNvPr id="272" name="直線コネクタ 271"/>
        <xdr:cNvCxnSpPr/>
      </xdr:nvCxnSpPr>
      <xdr:spPr>
        <a:xfrm>
          <a:off x="3797300" y="1381125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73" name="楕円 272"/>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95250</xdr:rowOff>
    </xdr:to>
    <xdr:cxnSp macro="">
      <xdr:nvCxnSpPr>
        <xdr:cNvPr id="274" name="直線コネクタ 273"/>
        <xdr:cNvCxnSpPr/>
      </xdr:nvCxnSpPr>
      <xdr:spPr>
        <a:xfrm>
          <a:off x="2908300" y="1376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117602</xdr:rowOff>
    </xdr:from>
    <xdr:to>
      <xdr:col>10</xdr:col>
      <xdr:colOff>165100</xdr:colOff>
      <xdr:row>80</xdr:row>
      <xdr:rowOff>47752</xdr:rowOff>
    </xdr:to>
    <xdr:sp macro="" textlink="">
      <xdr:nvSpPr>
        <xdr:cNvPr id="275" name="楕円 274"/>
        <xdr:cNvSpPr/>
      </xdr:nvSpPr>
      <xdr:spPr>
        <a:xfrm>
          <a:off x="1968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168402</xdr:rowOff>
    </xdr:from>
    <xdr:to>
      <xdr:col>15</xdr:col>
      <xdr:colOff>50800</xdr:colOff>
      <xdr:row>80</xdr:row>
      <xdr:rowOff>49530</xdr:rowOff>
    </xdr:to>
    <xdr:cxnSp macro="">
      <xdr:nvCxnSpPr>
        <xdr:cNvPr id="276" name="直線コネクタ 275"/>
        <xdr:cNvCxnSpPr/>
      </xdr:nvCxnSpPr>
      <xdr:spPr>
        <a:xfrm>
          <a:off x="2019300" y="137129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277" name="n_1aveValue【県民会館】&#10;有形固定資産減価償却率"/>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78" name="n_2aveValue【県民会館】&#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79" name="n_3aveValue【県民会館】&#10;有形固定資産減価償却率"/>
        <xdr:cNvSpPr txBox="1"/>
      </xdr:nvSpPr>
      <xdr:spPr>
        <a:xfrm>
          <a:off x="1816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137177</xdr:rowOff>
    </xdr:from>
    <xdr:ext cx="405111" cy="259045"/>
    <xdr:sp macro="" textlink="">
      <xdr:nvSpPr>
        <xdr:cNvPr id="280" name="n_1mainValue【県民会館】&#10;有形固定資産減価償却率"/>
        <xdr:cNvSpPr txBox="1"/>
      </xdr:nvSpPr>
      <xdr:spPr>
        <a:xfrm>
          <a:off x="3582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281" name="n_2mainValue【県民会館】&#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38879</xdr:rowOff>
    </xdr:from>
    <xdr:ext cx="405111" cy="259045"/>
    <xdr:sp macro="" textlink="">
      <xdr:nvSpPr>
        <xdr:cNvPr id="282" name="n_3mainValue【県民会館】&#10;有形固定資産減価償却率"/>
        <xdr:cNvSpPr txBox="1"/>
      </xdr:nvSpPr>
      <xdr:spPr>
        <a:xfrm>
          <a:off x="1816744"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6" name="直線コネクタ 305"/>
        <xdr:cNvCxnSpPr/>
      </xdr:nvCxnSpPr>
      <xdr:spPr>
        <a:xfrm flipV="1">
          <a:off x="10475595" y="13492843"/>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7" name="【県民会館】&#10;一人当たり面積最小値テキスト"/>
        <xdr:cNvSpPr txBox="1"/>
      </xdr:nvSpPr>
      <xdr:spPr>
        <a:xfrm>
          <a:off x="10528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8" name="直線コネクタ 307"/>
        <xdr:cNvCxnSpPr/>
      </xdr:nvCxnSpPr>
      <xdr:spPr>
        <a:xfrm>
          <a:off x="10388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9" name="【県民会館】&#10;一人当たり面積最大値テキスト"/>
        <xdr:cNvSpPr txBox="1"/>
      </xdr:nvSpPr>
      <xdr:spPr>
        <a:xfrm>
          <a:off x="105283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10" name="直線コネクタ 309"/>
        <xdr:cNvCxnSpPr/>
      </xdr:nvCxnSpPr>
      <xdr:spPr>
        <a:xfrm>
          <a:off x="10388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11" name="【県民会館】&#10;一人当たり面積平均値テキスト"/>
        <xdr:cNvSpPr txBox="1"/>
      </xdr:nvSpPr>
      <xdr:spPr>
        <a:xfrm>
          <a:off x="105283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2" name="フローチャート: 判断 311"/>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13" name="フローチャート: 判断 312"/>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14" name="フローチャート: 判断 313"/>
        <xdr:cNvSpPr/>
      </xdr:nvSpPr>
      <xdr:spPr>
        <a:xfrm>
          <a:off x="8699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15" name="フローチャート: 判断 314"/>
        <xdr:cNvSpPr/>
      </xdr:nvSpPr>
      <xdr:spPr>
        <a:xfrm>
          <a:off x="7810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85271</xdr:rowOff>
    </xdr:from>
    <xdr:to>
      <xdr:col>55</xdr:col>
      <xdr:colOff>50800</xdr:colOff>
      <xdr:row>81</xdr:row>
      <xdr:rowOff>15421</xdr:rowOff>
    </xdr:to>
    <xdr:sp macro="" textlink="">
      <xdr:nvSpPr>
        <xdr:cNvPr id="321" name="楕円 320"/>
        <xdr:cNvSpPr/>
      </xdr:nvSpPr>
      <xdr:spPr>
        <a:xfrm>
          <a:off x="10426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108148</xdr:rowOff>
    </xdr:from>
    <xdr:ext cx="469744" cy="259045"/>
    <xdr:sp macro="" textlink="">
      <xdr:nvSpPr>
        <xdr:cNvPr id="322" name="【県民会館】&#10;一人当たり面積該当値テキスト"/>
        <xdr:cNvSpPr txBox="1"/>
      </xdr:nvSpPr>
      <xdr:spPr>
        <a:xfrm>
          <a:off x="105283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23" name="楕円 322"/>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80</xdr:row>
      <xdr:rowOff>152400</xdr:rowOff>
    </xdr:to>
    <xdr:cxnSp macro="">
      <xdr:nvCxnSpPr>
        <xdr:cNvPr id="324" name="直線コネクタ 323"/>
        <xdr:cNvCxnSpPr/>
      </xdr:nvCxnSpPr>
      <xdr:spPr>
        <a:xfrm flipV="1">
          <a:off x="9639300" y="13852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25" name="楕円 324"/>
        <xdr:cNvSpPr/>
      </xdr:nvSpPr>
      <xdr:spPr>
        <a:xfrm>
          <a:off x="869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168729</xdr:rowOff>
    </xdr:to>
    <xdr:cxnSp macro="">
      <xdr:nvCxnSpPr>
        <xdr:cNvPr id="326" name="直線コネクタ 325"/>
        <xdr:cNvCxnSpPr/>
      </xdr:nvCxnSpPr>
      <xdr:spPr>
        <a:xfrm flipV="1">
          <a:off x="8750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27" name="楕円 326"/>
        <xdr:cNvSpPr/>
      </xdr:nvSpPr>
      <xdr:spPr>
        <a:xfrm>
          <a:off x="781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168729</xdr:rowOff>
    </xdr:from>
    <xdr:to>
      <xdr:col>45</xdr:col>
      <xdr:colOff>177800</xdr:colOff>
      <xdr:row>81</xdr:row>
      <xdr:rowOff>29936</xdr:rowOff>
    </xdr:to>
    <xdr:cxnSp macro="">
      <xdr:nvCxnSpPr>
        <xdr:cNvPr id="328" name="直線コネクタ 327"/>
        <xdr:cNvCxnSpPr/>
      </xdr:nvCxnSpPr>
      <xdr:spPr>
        <a:xfrm flipV="1">
          <a:off x="7861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29" name="n_1aveValue【県民会館】&#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30" name="n_2aveValue【県民会館】&#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31" name="n_3aveValue【県民会館】&#10;一人当たり面積"/>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32" name="n_1mainValue【県民会館】&#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33" name="n_2mainValue【県民会館】&#10;一人当たり面積"/>
        <xdr:cNvSpPr txBox="1"/>
      </xdr:nvSpPr>
      <xdr:spPr>
        <a:xfrm>
          <a:off x="8515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34" name="n_3mainValue【県民会館】&#10;一人当たり面積"/>
        <xdr:cNvSpPr txBox="1"/>
      </xdr:nvSpPr>
      <xdr:spPr>
        <a:xfrm>
          <a:off x="7626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3" name="テキスト ボックス 34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59" name="直線コネクタ 358"/>
        <xdr:cNvCxnSpPr/>
      </xdr:nvCxnSpPr>
      <xdr:spPr>
        <a:xfrm flipV="1">
          <a:off x="4633595" y="17250592"/>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60" name="【保健所】&#10;有形固定資産減価償却率最小値テキスト"/>
        <xdr:cNvSpPr txBox="1"/>
      </xdr:nvSpPr>
      <xdr:spPr>
        <a:xfrm>
          <a:off x="46863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1" name="直線コネクタ 360"/>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62" name="【保健所】&#10;有形固定資産減価償却率最大値テキスト"/>
        <xdr:cNvSpPr txBox="1"/>
      </xdr:nvSpPr>
      <xdr:spPr>
        <a:xfrm>
          <a:off x="4686300" y="1702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63" name="直線コネクタ 362"/>
        <xdr:cNvCxnSpPr/>
      </xdr:nvCxnSpPr>
      <xdr:spPr>
        <a:xfrm>
          <a:off x="4546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139354</xdr:rowOff>
    </xdr:from>
    <xdr:ext cx="405111" cy="259045"/>
    <xdr:sp macro="" textlink="">
      <xdr:nvSpPr>
        <xdr:cNvPr id="364" name="【保健所】&#10;有形固定資産減価償却率平均値テキスト"/>
        <xdr:cNvSpPr txBox="1"/>
      </xdr:nvSpPr>
      <xdr:spPr>
        <a:xfrm>
          <a:off x="46863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5" name="フローチャート: 判断 36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66" name="フローチャート: 判断 365"/>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67" name="フローチャート: 判断 366"/>
        <xdr:cNvSpPr/>
      </xdr:nvSpPr>
      <xdr:spPr>
        <a:xfrm>
          <a:off x="2857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68" name="フローチャート: 判断 367"/>
        <xdr:cNvSpPr/>
      </xdr:nvSpPr>
      <xdr:spPr>
        <a:xfrm>
          <a:off x="1968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85816</xdr:rowOff>
    </xdr:from>
    <xdr:to>
      <xdr:col>24</xdr:col>
      <xdr:colOff>114300</xdr:colOff>
      <xdr:row>102</xdr:row>
      <xdr:rowOff>15966</xdr:rowOff>
    </xdr:to>
    <xdr:sp macro="" textlink="">
      <xdr:nvSpPr>
        <xdr:cNvPr id="374" name="楕円 373"/>
        <xdr:cNvSpPr/>
      </xdr:nvSpPr>
      <xdr:spPr>
        <a:xfrm>
          <a:off x="4584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108693</xdr:rowOff>
    </xdr:from>
    <xdr:ext cx="405111" cy="259045"/>
    <xdr:sp macro="" textlink="">
      <xdr:nvSpPr>
        <xdr:cNvPr id="375" name="【保健所】&#10;有形固定資産減価償却率該当値テキスト"/>
        <xdr:cNvSpPr txBox="1"/>
      </xdr:nvSpPr>
      <xdr:spPr>
        <a:xfrm>
          <a:off x="46863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376" name="楕円 375"/>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100693</xdr:rowOff>
    </xdr:from>
    <xdr:to>
      <xdr:col>24</xdr:col>
      <xdr:colOff>63500</xdr:colOff>
      <xdr:row>101</xdr:row>
      <xdr:rowOff>136616</xdr:rowOff>
    </xdr:to>
    <xdr:cxnSp macro="">
      <xdr:nvCxnSpPr>
        <xdr:cNvPr id="377" name="直線コネクタ 376"/>
        <xdr:cNvCxnSpPr/>
      </xdr:nvCxnSpPr>
      <xdr:spPr>
        <a:xfrm>
          <a:off x="3797300" y="174171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156029</xdr:rowOff>
    </xdr:from>
    <xdr:to>
      <xdr:col>15</xdr:col>
      <xdr:colOff>101600</xdr:colOff>
      <xdr:row>101</xdr:row>
      <xdr:rowOff>86179</xdr:rowOff>
    </xdr:to>
    <xdr:sp macro="" textlink="">
      <xdr:nvSpPr>
        <xdr:cNvPr id="378" name="楕円 377"/>
        <xdr:cNvSpPr/>
      </xdr:nvSpPr>
      <xdr:spPr>
        <a:xfrm>
          <a:off x="2857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35379</xdr:rowOff>
    </xdr:from>
    <xdr:to>
      <xdr:col>19</xdr:col>
      <xdr:colOff>177800</xdr:colOff>
      <xdr:row>101</xdr:row>
      <xdr:rowOff>100693</xdr:rowOff>
    </xdr:to>
    <xdr:cxnSp macro="">
      <xdr:nvCxnSpPr>
        <xdr:cNvPr id="379" name="直線コネクタ 378"/>
        <xdr:cNvCxnSpPr/>
      </xdr:nvCxnSpPr>
      <xdr:spPr>
        <a:xfrm>
          <a:off x="2908300" y="17351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380" name="楕円 379"/>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35379</xdr:rowOff>
    </xdr:to>
    <xdr:cxnSp macro="">
      <xdr:nvCxnSpPr>
        <xdr:cNvPr id="381" name="直線コネクタ 380"/>
        <xdr:cNvCxnSpPr/>
      </xdr:nvCxnSpPr>
      <xdr:spPr>
        <a:xfrm>
          <a:off x="2019300" y="17286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82" name="n_1aveValue【保健所】&#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46282</xdr:rowOff>
    </xdr:from>
    <xdr:ext cx="405111" cy="259045"/>
    <xdr:sp macro="" textlink="">
      <xdr:nvSpPr>
        <xdr:cNvPr id="383" name="n_2aveValue【保健所】&#10;有形固定資産減価償却率"/>
        <xdr:cNvSpPr txBox="1"/>
      </xdr:nvSpPr>
      <xdr:spPr>
        <a:xfrm>
          <a:off x="27057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384" name="n_3aveValue【保健所】&#10;有形固定資産減価償却率"/>
        <xdr:cNvSpPr txBox="1"/>
      </xdr:nvSpPr>
      <xdr:spPr>
        <a:xfrm>
          <a:off x="1816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385" name="n_1mainValue【保健所】&#10;有形固定資産減価償却率"/>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102706</xdr:rowOff>
    </xdr:from>
    <xdr:ext cx="405111" cy="259045"/>
    <xdr:sp macro="" textlink="">
      <xdr:nvSpPr>
        <xdr:cNvPr id="386" name="n_2mainValue【保健所】&#10;有形固定資産減価償却率"/>
        <xdr:cNvSpPr txBox="1"/>
      </xdr:nvSpPr>
      <xdr:spPr>
        <a:xfrm>
          <a:off x="2705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387" name="n_3mainValue【保健所】&#10;有形固定資産減価償却率"/>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6" name="テキスト ボックス 39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8" name="直線コネクタ 407"/>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9"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0" name="直線コネクタ 409"/>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1"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2" name="直線コネクタ 411"/>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128288</xdr:rowOff>
    </xdr:from>
    <xdr:ext cx="469744" cy="259045"/>
    <xdr:sp macro="" textlink="">
      <xdr:nvSpPr>
        <xdr:cNvPr id="413" name="【保健所】&#10;一人当たり面積平均値テキスト"/>
        <xdr:cNvSpPr txBox="1"/>
      </xdr:nvSpPr>
      <xdr:spPr>
        <a:xfrm>
          <a:off x="10528300" y="1830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14" name="フローチャート: 判断 413"/>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15" name="フローチャート: 判断 414"/>
        <xdr:cNvSpPr/>
      </xdr:nvSpPr>
      <xdr:spPr>
        <a:xfrm>
          <a:off x="9588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6" name="フローチャート: 判断 415"/>
        <xdr:cNvSpPr/>
      </xdr:nvSpPr>
      <xdr:spPr>
        <a:xfrm>
          <a:off x="8699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17" name="フローチャート: 判断 416"/>
        <xdr:cNvSpPr/>
      </xdr:nvSpPr>
      <xdr:spPr>
        <a:xfrm>
          <a:off x="7810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23" name="楕円 422"/>
        <xdr:cNvSpPr/>
      </xdr:nvSpPr>
      <xdr:spPr>
        <a:xfrm>
          <a:off x="10426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24" name="【保健所】&#10;一人当たり面積該当値テキスト"/>
        <xdr:cNvSpPr txBox="1"/>
      </xdr:nvSpPr>
      <xdr:spPr>
        <a:xfrm>
          <a:off x="105283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25" name="楕円 424"/>
        <xdr:cNvSpPr/>
      </xdr:nvSpPr>
      <xdr:spPr>
        <a:xfrm>
          <a:off x="958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26" name="直線コネクタ 425"/>
        <xdr:cNvCxnSpPr/>
      </xdr:nvCxnSpPr>
      <xdr:spPr>
        <a:xfrm>
          <a:off x="9639300" y="1868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27" name="楕円 426"/>
        <xdr:cNvSpPr/>
      </xdr:nvSpPr>
      <xdr:spPr>
        <a:xfrm>
          <a:off x="8699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28" name="直線コネクタ 427"/>
        <xdr:cNvCxnSpPr/>
      </xdr:nvCxnSpPr>
      <xdr:spPr>
        <a:xfrm>
          <a:off x="8750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29" name="楕円 428"/>
        <xdr:cNvSpPr/>
      </xdr:nvSpPr>
      <xdr:spPr>
        <a:xfrm>
          <a:off x="7810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30" name="直線コネクタ 429"/>
        <xdr:cNvCxnSpPr/>
      </xdr:nvCxnSpPr>
      <xdr:spPr>
        <a:xfrm>
          <a:off x="7861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52088</xdr:rowOff>
    </xdr:from>
    <xdr:ext cx="469744" cy="259045"/>
    <xdr:sp macro="" textlink="">
      <xdr:nvSpPr>
        <xdr:cNvPr id="431" name="n_1aveValue【保健所】&#10;一人当たり面積"/>
        <xdr:cNvSpPr txBox="1"/>
      </xdr:nvSpPr>
      <xdr:spPr>
        <a:xfrm>
          <a:off x="93917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32" name="n_2aveValue【保健所】&#10;一人当たり面積"/>
        <xdr:cNvSpPr txBox="1"/>
      </xdr:nvSpPr>
      <xdr:spPr>
        <a:xfrm>
          <a:off x="8515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33" name="n_3aveValue【保健所】&#10;一人当たり面積"/>
        <xdr:cNvSpPr txBox="1"/>
      </xdr:nvSpPr>
      <xdr:spPr>
        <a:xfrm>
          <a:off x="7626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34" name="n_1mainValue【保健所】&#10;一人当たり面積"/>
        <xdr:cNvSpPr txBox="1"/>
      </xdr:nvSpPr>
      <xdr:spPr>
        <a:xfrm>
          <a:off x="9391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35" name="n_2mainValue【保健所】&#10;一人当たり面積"/>
        <xdr:cNvSpPr txBox="1"/>
      </xdr:nvSpPr>
      <xdr:spPr>
        <a:xfrm>
          <a:off x="8515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36" name="n_3mainValue【保健所】&#10;一人当たり面積"/>
        <xdr:cNvSpPr txBox="1"/>
      </xdr:nvSpPr>
      <xdr:spPr>
        <a:xfrm>
          <a:off x="7626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57" name="直線コネクタ 456"/>
        <xdr:cNvCxnSpPr/>
      </xdr:nvCxnSpPr>
      <xdr:spPr>
        <a:xfrm flipV="1">
          <a:off x="16317595" y="606552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58" name="【試験研究機関】&#10;有形固定資産減価償却率最小値テキスト"/>
        <xdr:cNvSpPr txBox="1"/>
      </xdr:nvSpPr>
      <xdr:spPr>
        <a:xfrm>
          <a:off x="163703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59" name="直線コネクタ 45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60" name="【試験研究機関】&#10;有形固定資産減価償却率最大値テキスト"/>
        <xdr:cNvSpPr txBox="1"/>
      </xdr:nvSpPr>
      <xdr:spPr>
        <a:xfrm>
          <a:off x="163703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61" name="直線コネクタ 460"/>
        <xdr:cNvCxnSpPr/>
      </xdr:nvCxnSpPr>
      <xdr:spPr>
        <a:xfrm>
          <a:off x="16230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462" name="【試験研究機関】&#10;有形固定資産減価償却率平均値テキスト"/>
        <xdr:cNvSpPr txBox="1"/>
      </xdr:nvSpPr>
      <xdr:spPr>
        <a:xfrm>
          <a:off x="16370300" y="648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63" name="フローチャート: 判断 462"/>
        <xdr:cNvSpPr/>
      </xdr:nvSpPr>
      <xdr:spPr>
        <a:xfrm>
          <a:off x="162687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64" name="フローチャート: 判断 46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65" name="フローチャート: 判断 464"/>
        <xdr:cNvSpPr/>
      </xdr:nvSpPr>
      <xdr:spPr>
        <a:xfrm>
          <a:off x="145415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66" name="フローチャート: 判断 465"/>
        <xdr:cNvSpPr/>
      </xdr:nvSpPr>
      <xdr:spPr>
        <a:xfrm>
          <a:off x="136525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157988</xdr:rowOff>
    </xdr:from>
    <xdr:to>
      <xdr:col>85</xdr:col>
      <xdr:colOff>177800</xdr:colOff>
      <xdr:row>37</xdr:row>
      <xdr:rowOff>88138</xdr:rowOff>
    </xdr:to>
    <xdr:sp macro="" textlink="">
      <xdr:nvSpPr>
        <xdr:cNvPr id="472" name="楕円 471"/>
        <xdr:cNvSpPr/>
      </xdr:nvSpPr>
      <xdr:spPr>
        <a:xfrm>
          <a:off x="16268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9415</xdr:rowOff>
    </xdr:from>
    <xdr:ext cx="405111" cy="259045"/>
    <xdr:sp macro="" textlink="">
      <xdr:nvSpPr>
        <xdr:cNvPr id="473" name="【試験研究機関】&#10;有形固定資産減価償却率該当値テキスト"/>
        <xdr:cNvSpPr txBox="1"/>
      </xdr:nvSpPr>
      <xdr:spPr>
        <a:xfrm>
          <a:off x="16370300" y="618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474" name="楕円 473"/>
        <xdr:cNvSpPr/>
      </xdr:nvSpPr>
      <xdr:spPr>
        <a:xfrm>
          <a:off x="15430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37338</xdr:rowOff>
    </xdr:from>
    <xdr:to>
      <xdr:col>85</xdr:col>
      <xdr:colOff>127000</xdr:colOff>
      <xdr:row>37</xdr:row>
      <xdr:rowOff>73914</xdr:rowOff>
    </xdr:to>
    <xdr:cxnSp macro="">
      <xdr:nvCxnSpPr>
        <xdr:cNvPr id="475" name="直線コネクタ 474"/>
        <xdr:cNvCxnSpPr/>
      </xdr:nvCxnSpPr>
      <xdr:spPr>
        <a:xfrm flipV="1">
          <a:off x="15481300" y="63809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73406</xdr:rowOff>
    </xdr:from>
    <xdr:to>
      <xdr:col>76</xdr:col>
      <xdr:colOff>165100</xdr:colOff>
      <xdr:row>38</xdr:row>
      <xdr:rowOff>3556</xdr:rowOff>
    </xdr:to>
    <xdr:sp macro="" textlink="">
      <xdr:nvSpPr>
        <xdr:cNvPr id="476" name="楕円 475"/>
        <xdr:cNvSpPr/>
      </xdr:nvSpPr>
      <xdr:spPr>
        <a:xfrm>
          <a:off x="14541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73914</xdr:rowOff>
    </xdr:from>
    <xdr:to>
      <xdr:col>81</xdr:col>
      <xdr:colOff>50800</xdr:colOff>
      <xdr:row>37</xdr:row>
      <xdr:rowOff>124206</xdr:rowOff>
    </xdr:to>
    <xdr:cxnSp macro="">
      <xdr:nvCxnSpPr>
        <xdr:cNvPr id="477" name="直線コネクタ 476"/>
        <xdr:cNvCxnSpPr/>
      </xdr:nvCxnSpPr>
      <xdr:spPr>
        <a:xfrm flipV="1">
          <a:off x="14592300" y="6417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68834</xdr:rowOff>
    </xdr:from>
    <xdr:to>
      <xdr:col>72</xdr:col>
      <xdr:colOff>38100</xdr:colOff>
      <xdr:row>37</xdr:row>
      <xdr:rowOff>170435</xdr:rowOff>
    </xdr:to>
    <xdr:sp macro="" textlink="">
      <xdr:nvSpPr>
        <xdr:cNvPr id="478" name="楕円 477"/>
        <xdr:cNvSpPr/>
      </xdr:nvSpPr>
      <xdr:spPr>
        <a:xfrm>
          <a:off x="1365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119634</xdr:rowOff>
    </xdr:from>
    <xdr:to>
      <xdr:col>76</xdr:col>
      <xdr:colOff>114300</xdr:colOff>
      <xdr:row>37</xdr:row>
      <xdr:rowOff>124206</xdr:rowOff>
    </xdr:to>
    <xdr:cxnSp macro="">
      <xdr:nvCxnSpPr>
        <xdr:cNvPr id="479" name="直線コネクタ 478"/>
        <xdr:cNvCxnSpPr/>
      </xdr:nvCxnSpPr>
      <xdr:spPr>
        <a:xfrm>
          <a:off x="13703300" y="6463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80" name="n_1aveValue【試験研究機関】&#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12971</xdr:rowOff>
    </xdr:from>
    <xdr:ext cx="405111" cy="259045"/>
    <xdr:sp macro="" textlink="">
      <xdr:nvSpPr>
        <xdr:cNvPr id="481" name="n_2aveValue【試験研究機関】&#10;有形固定資産減価償却率"/>
        <xdr:cNvSpPr txBox="1"/>
      </xdr:nvSpPr>
      <xdr:spPr>
        <a:xfrm>
          <a:off x="14389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28973</xdr:rowOff>
    </xdr:from>
    <xdr:ext cx="405111" cy="259045"/>
    <xdr:sp macro="" textlink="">
      <xdr:nvSpPr>
        <xdr:cNvPr id="482" name="n_3aveValue【試験研究機関】&#10;有形固定資産減価償却率"/>
        <xdr:cNvSpPr txBox="1"/>
      </xdr:nvSpPr>
      <xdr:spPr>
        <a:xfrm>
          <a:off x="13500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483" name="n_1mainValue【試験研究機関】&#10;有形固定資産減価償却率"/>
        <xdr:cNvSpPr txBox="1"/>
      </xdr:nvSpPr>
      <xdr:spPr>
        <a:xfrm>
          <a:off x="15266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20083</xdr:rowOff>
    </xdr:from>
    <xdr:ext cx="405111" cy="259045"/>
    <xdr:sp macro="" textlink="">
      <xdr:nvSpPr>
        <xdr:cNvPr id="484" name="n_2mainValue【試験研究機関】&#10;有形固定資産減価償却率"/>
        <xdr:cNvSpPr txBox="1"/>
      </xdr:nvSpPr>
      <xdr:spPr>
        <a:xfrm>
          <a:off x="14389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15511</xdr:rowOff>
    </xdr:from>
    <xdr:ext cx="405111" cy="259045"/>
    <xdr:sp macro="" textlink="">
      <xdr:nvSpPr>
        <xdr:cNvPr id="485" name="n_3mainValue【試験研究機関】&#10;有形固定資産減価償却率"/>
        <xdr:cNvSpPr txBox="1"/>
      </xdr:nvSpPr>
      <xdr:spPr>
        <a:xfrm>
          <a:off x="13500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07" name="直線コネクタ 506"/>
        <xdr:cNvCxnSpPr/>
      </xdr:nvCxnSpPr>
      <xdr:spPr>
        <a:xfrm flipV="1">
          <a:off x="22159595" y="5613400"/>
          <a:ext cx="1269"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08" name="【試験研究機関】&#10;一人当たり面積最小値テキスト"/>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9" name="直線コネクタ 508"/>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10" name="【試験研究機関】&#10;一人当たり面積最大値テキスト"/>
        <xdr:cNvSpPr txBox="1"/>
      </xdr:nvSpPr>
      <xdr:spPr>
        <a:xfrm>
          <a:off x="222123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11" name="直線コネクタ 510"/>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12" name="【試験研究機関】&#10;一人当たり面積平均値テキスト"/>
        <xdr:cNvSpPr txBox="1"/>
      </xdr:nvSpPr>
      <xdr:spPr>
        <a:xfrm>
          <a:off x="22212300" y="66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13" name="フローチャート: 判断 512"/>
        <xdr:cNvSpPr/>
      </xdr:nvSpPr>
      <xdr:spPr>
        <a:xfrm>
          <a:off x="22110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14" name="フローチャート: 判断 51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15" name="フローチャート: 判断 514"/>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16" name="フローチャート: 判断 515"/>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88900</xdr:rowOff>
    </xdr:from>
    <xdr:to>
      <xdr:col>116</xdr:col>
      <xdr:colOff>114300</xdr:colOff>
      <xdr:row>37</xdr:row>
      <xdr:rowOff>19050</xdr:rowOff>
    </xdr:to>
    <xdr:sp macro="" textlink="">
      <xdr:nvSpPr>
        <xdr:cNvPr id="522" name="楕円 521"/>
        <xdr:cNvSpPr/>
      </xdr:nvSpPr>
      <xdr:spPr>
        <a:xfrm>
          <a:off x="22110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111777</xdr:rowOff>
    </xdr:from>
    <xdr:ext cx="469744" cy="259045"/>
    <xdr:sp macro="" textlink="">
      <xdr:nvSpPr>
        <xdr:cNvPr id="523" name="【試験研究機関】&#10;一人当たり面積該当値テキスト"/>
        <xdr:cNvSpPr txBox="1"/>
      </xdr:nvSpPr>
      <xdr:spPr>
        <a:xfrm>
          <a:off x="22212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127000</xdr:rowOff>
    </xdr:from>
    <xdr:to>
      <xdr:col>112</xdr:col>
      <xdr:colOff>38100</xdr:colOff>
      <xdr:row>37</xdr:row>
      <xdr:rowOff>57150</xdr:rowOff>
    </xdr:to>
    <xdr:sp macro="" textlink="">
      <xdr:nvSpPr>
        <xdr:cNvPr id="524" name="楕円 523"/>
        <xdr:cNvSpPr/>
      </xdr:nvSpPr>
      <xdr:spPr>
        <a:xfrm>
          <a:off x="2127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139700</xdr:rowOff>
    </xdr:from>
    <xdr:to>
      <xdr:col>116</xdr:col>
      <xdr:colOff>63500</xdr:colOff>
      <xdr:row>37</xdr:row>
      <xdr:rowOff>6350</xdr:rowOff>
    </xdr:to>
    <xdr:cxnSp macro="">
      <xdr:nvCxnSpPr>
        <xdr:cNvPr id="525" name="直線コネクタ 524"/>
        <xdr:cNvCxnSpPr/>
      </xdr:nvCxnSpPr>
      <xdr:spPr>
        <a:xfrm flipV="1">
          <a:off x="21323300" y="6311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26" name="楕円 525"/>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6350</xdr:rowOff>
    </xdr:from>
    <xdr:to>
      <xdr:col>111</xdr:col>
      <xdr:colOff>177800</xdr:colOff>
      <xdr:row>37</xdr:row>
      <xdr:rowOff>19050</xdr:rowOff>
    </xdr:to>
    <xdr:cxnSp macro="">
      <xdr:nvCxnSpPr>
        <xdr:cNvPr id="527" name="直線コネクタ 526"/>
        <xdr:cNvCxnSpPr/>
      </xdr:nvCxnSpPr>
      <xdr:spPr>
        <a:xfrm flipV="1">
          <a:off x="204343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76200</xdr:rowOff>
    </xdr:from>
    <xdr:to>
      <xdr:col>102</xdr:col>
      <xdr:colOff>165100</xdr:colOff>
      <xdr:row>37</xdr:row>
      <xdr:rowOff>6350</xdr:rowOff>
    </xdr:to>
    <xdr:sp macro="" textlink="">
      <xdr:nvSpPr>
        <xdr:cNvPr id="528" name="楕円 527"/>
        <xdr:cNvSpPr/>
      </xdr:nvSpPr>
      <xdr:spPr>
        <a:xfrm>
          <a:off x="19494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127000</xdr:rowOff>
    </xdr:from>
    <xdr:to>
      <xdr:col>107</xdr:col>
      <xdr:colOff>50800</xdr:colOff>
      <xdr:row>37</xdr:row>
      <xdr:rowOff>19050</xdr:rowOff>
    </xdr:to>
    <xdr:cxnSp macro="">
      <xdr:nvCxnSpPr>
        <xdr:cNvPr id="529" name="直線コネクタ 528"/>
        <xdr:cNvCxnSpPr/>
      </xdr:nvCxnSpPr>
      <xdr:spPr>
        <a:xfrm>
          <a:off x="19545300" y="629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30" name="n_1aveValue【試験研究機関】&#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31" name="n_2aveValue【試験研究機関】&#10;一人当たり面積"/>
        <xdr:cNvSpPr txBox="1"/>
      </xdr:nvSpPr>
      <xdr:spPr>
        <a:xfrm>
          <a:off x="20199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32" name="n_3aveValue【試験研究機関】&#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73677</xdr:rowOff>
    </xdr:from>
    <xdr:ext cx="469744" cy="259045"/>
    <xdr:sp macro="" textlink="">
      <xdr:nvSpPr>
        <xdr:cNvPr id="533" name="n_1mainValue【試験研究機関】&#10;一人当たり面積"/>
        <xdr:cNvSpPr txBox="1"/>
      </xdr:nvSpPr>
      <xdr:spPr>
        <a:xfrm>
          <a:off x="21075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34" name="n_2mainValue【試験研究機関】&#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22877</xdr:rowOff>
    </xdr:from>
    <xdr:ext cx="469744" cy="259045"/>
    <xdr:sp macro="" textlink="">
      <xdr:nvSpPr>
        <xdr:cNvPr id="535" name="n_3mainValue【試験研究機関】&#10;一人当たり面積"/>
        <xdr:cNvSpPr txBox="1"/>
      </xdr:nvSpPr>
      <xdr:spPr>
        <a:xfrm>
          <a:off x="193104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58" name="直線コネクタ 557"/>
        <xdr:cNvCxnSpPr/>
      </xdr:nvCxnSpPr>
      <xdr:spPr>
        <a:xfrm flipV="1">
          <a:off x="16317595" y="95123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59" name="【警察施設】&#10;有形固定資産減価償却率最小値テキスト"/>
        <xdr:cNvSpPr txBox="1"/>
      </xdr:nvSpPr>
      <xdr:spPr>
        <a:xfrm>
          <a:off x="16370300" y="1104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60" name="直線コネクタ 559"/>
        <xdr:cNvCxnSpPr/>
      </xdr:nvCxnSpPr>
      <xdr:spPr>
        <a:xfrm>
          <a:off x="16230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61" name="【警察施設】&#10;有形固定資産減価償却率最大値テキスト"/>
        <xdr:cNvSpPr txBox="1"/>
      </xdr:nvSpPr>
      <xdr:spPr>
        <a:xfrm>
          <a:off x="163703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62" name="直線コネクタ 561"/>
        <xdr:cNvCxnSpPr/>
      </xdr:nvCxnSpPr>
      <xdr:spPr>
        <a:xfrm>
          <a:off x="16230600" y="95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73677</xdr:rowOff>
    </xdr:from>
    <xdr:ext cx="405111" cy="259045"/>
    <xdr:sp macro="" textlink="">
      <xdr:nvSpPr>
        <xdr:cNvPr id="563" name="【警察施設】&#10;有形固定資産減価償却率平均値テキスト"/>
        <xdr:cNvSpPr txBox="1"/>
      </xdr:nvSpPr>
      <xdr:spPr>
        <a:xfrm>
          <a:off x="16370300" y="10532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64" name="フローチャート: 判断 563"/>
        <xdr:cNvSpPr/>
      </xdr:nvSpPr>
      <xdr:spPr>
        <a:xfrm>
          <a:off x="162687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65" name="フローチャート: 判断 564"/>
        <xdr:cNvSpPr/>
      </xdr:nvSpPr>
      <xdr:spPr>
        <a:xfrm>
          <a:off x="1543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66" name="フローチャート: 判断 565"/>
        <xdr:cNvSpPr/>
      </xdr:nvSpPr>
      <xdr:spPr>
        <a:xfrm>
          <a:off x="145415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67" name="フローチャート: 判断 566"/>
        <xdr:cNvSpPr/>
      </xdr:nvSpPr>
      <xdr:spPr>
        <a:xfrm>
          <a:off x="1365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0</xdr:rowOff>
    </xdr:from>
    <xdr:to>
      <xdr:col>85</xdr:col>
      <xdr:colOff>177800</xdr:colOff>
      <xdr:row>58</xdr:row>
      <xdr:rowOff>101600</xdr:rowOff>
    </xdr:to>
    <xdr:sp macro="" textlink="">
      <xdr:nvSpPr>
        <xdr:cNvPr id="573" name="楕円 572"/>
        <xdr:cNvSpPr/>
      </xdr:nvSpPr>
      <xdr:spPr>
        <a:xfrm>
          <a:off x="16268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22877</xdr:rowOff>
    </xdr:from>
    <xdr:ext cx="405111" cy="259045"/>
    <xdr:sp macro="" textlink="">
      <xdr:nvSpPr>
        <xdr:cNvPr id="574" name="【警察施設】&#10;有形固定資産減価償却率該当値テキスト"/>
        <xdr:cNvSpPr txBox="1"/>
      </xdr:nvSpPr>
      <xdr:spPr>
        <a:xfrm>
          <a:off x="16370300"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75" name="楕円 574"/>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50800</xdr:rowOff>
    </xdr:from>
    <xdr:to>
      <xdr:col>85</xdr:col>
      <xdr:colOff>127000</xdr:colOff>
      <xdr:row>60</xdr:row>
      <xdr:rowOff>38100</xdr:rowOff>
    </xdr:to>
    <xdr:cxnSp macro="">
      <xdr:nvCxnSpPr>
        <xdr:cNvPr id="576" name="直線コネクタ 575"/>
        <xdr:cNvCxnSpPr/>
      </xdr:nvCxnSpPr>
      <xdr:spPr>
        <a:xfrm flipV="1">
          <a:off x="15481300" y="99949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114300</xdr:rowOff>
    </xdr:from>
    <xdr:to>
      <xdr:col>76</xdr:col>
      <xdr:colOff>165100</xdr:colOff>
      <xdr:row>59</xdr:row>
      <xdr:rowOff>44450</xdr:rowOff>
    </xdr:to>
    <xdr:sp macro="" textlink="">
      <xdr:nvSpPr>
        <xdr:cNvPr id="577" name="楕円 576"/>
        <xdr:cNvSpPr/>
      </xdr:nvSpPr>
      <xdr:spPr>
        <a:xfrm>
          <a:off x="14541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165100</xdr:rowOff>
    </xdr:from>
    <xdr:to>
      <xdr:col>81</xdr:col>
      <xdr:colOff>50800</xdr:colOff>
      <xdr:row>60</xdr:row>
      <xdr:rowOff>38100</xdr:rowOff>
    </xdr:to>
    <xdr:cxnSp macro="">
      <xdr:nvCxnSpPr>
        <xdr:cNvPr id="578" name="直線コネクタ 577"/>
        <xdr:cNvCxnSpPr/>
      </xdr:nvCxnSpPr>
      <xdr:spPr>
        <a:xfrm>
          <a:off x="14592300" y="10109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79" name="楕円 578"/>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165100</xdr:rowOff>
    </xdr:to>
    <xdr:cxnSp macro="">
      <xdr:nvCxnSpPr>
        <xdr:cNvPr id="580" name="直線コネクタ 579"/>
        <xdr:cNvCxnSpPr/>
      </xdr:nvCxnSpPr>
      <xdr:spPr>
        <a:xfrm>
          <a:off x="13703300" y="998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81" name="n_1aveValue【警察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162577</xdr:rowOff>
    </xdr:from>
    <xdr:ext cx="405111" cy="259045"/>
    <xdr:sp macro="" textlink="">
      <xdr:nvSpPr>
        <xdr:cNvPr id="582" name="n_2aveValue【警察施設】&#10;有形固定資産減価償却率"/>
        <xdr:cNvSpPr txBox="1"/>
      </xdr:nvSpPr>
      <xdr:spPr>
        <a:xfrm>
          <a:off x="14389744" y="1062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83" name="n_3aveValue【警察施設】&#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84" name="n_1mainValue【警察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60977</xdr:rowOff>
    </xdr:from>
    <xdr:ext cx="405111" cy="259045"/>
    <xdr:sp macro="" textlink="">
      <xdr:nvSpPr>
        <xdr:cNvPr id="585" name="n_2mainValue【警察施設】&#10;有形固定資産減価償却率"/>
        <xdr:cNvSpPr txBox="1"/>
      </xdr:nvSpPr>
      <xdr:spPr>
        <a:xfrm>
          <a:off x="14389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86" name="n_3mainValue【警察施設】&#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09" name="直線コネクタ 608"/>
        <xdr:cNvCxnSpPr/>
      </xdr:nvCxnSpPr>
      <xdr:spPr>
        <a:xfrm flipV="1">
          <a:off x="22159595" y="95631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10" name="【警察施設】&#10;一人当たり面積最小値テキスト"/>
        <xdr:cNvSpPr txBox="1"/>
      </xdr:nvSpPr>
      <xdr:spPr>
        <a:xfrm>
          <a:off x="222123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11" name="直線コネクタ 610"/>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12" name="【警察施設】&#10;一人当たり面積最大値テキスト"/>
        <xdr:cNvSpPr txBox="1"/>
      </xdr:nvSpPr>
      <xdr:spPr>
        <a:xfrm>
          <a:off x="222123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13" name="直線コネクタ 612"/>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29227</xdr:rowOff>
    </xdr:from>
    <xdr:ext cx="469744" cy="259045"/>
    <xdr:sp macro="" textlink="">
      <xdr:nvSpPr>
        <xdr:cNvPr id="614" name="【警察施設】&#10;一人当たり面積平均値テキスト"/>
        <xdr:cNvSpPr txBox="1"/>
      </xdr:nvSpPr>
      <xdr:spPr>
        <a:xfrm>
          <a:off x="222123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15" name="フローチャート: 判断 614"/>
        <xdr:cNvSpPr/>
      </xdr:nvSpPr>
      <xdr:spPr>
        <a:xfrm>
          <a:off x="22110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6" name="フローチャート: 判断 615"/>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17" name="フローチャート: 判断 616"/>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8" name="フローチャート: 判断 617"/>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24" name="楕円 623"/>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3827</xdr:rowOff>
    </xdr:from>
    <xdr:ext cx="469744" cy="259045"/>
    <xdr:sp macro="" textlink="">
      <xdr:nvSpPr>
        <xdr:cNvPr id="625" name="【警察施設】&#10;一人当たり面積該当値テキスト"/>
        <xdr:cNvSpPr txBox="1"/>
      </xdr:nvSpPr>
      <xdr:spPr>
        <a:xfrm>
          <a:off x="22212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26" name="楕円 625"/>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114300</xdr:rowOff>
    </xdr:to>
    <xdr:cxnSp macro="">
      <xdr:nvCxnSpPr>
        <xdr:cNvPr id="627" name="直線コネクタ 626"/>
        <xdr:cNvCxnSpPr/>
      </xdr:nvCxnSpPr>
      <xdr:spPr>
        <a:xfrm flipV="1">
          <a:off x="21323300" y="10877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28" name="楕円 627"/>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29" name="直線コネクタ 628"/>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30" name="楕円 629"/>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31" name="直線コネクタ 630"/>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32" name="n_1aveValue【警察施設】&#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33" name="n_2aveValue【警察施設】&#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34" name="n_3aveValue【警察施設】&#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35" name="n_1mainValue【警察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36" name="n_2mainValue【警察施設】&#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37" name="n_3mainValue【警察施設】&#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6" name="テキスト ボックス 6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8" name="テキスト ボックス 64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58" name="直線コネクタ 657"/>
        <xdr:cNvCxnSpPr/>
      </xdr:nvCxnSpPr>
      <xdr:spPr>
        <a:xfrm flipV="1">
          <a:off x="16317595" y="13365480"/>
          <a:ext cx="1269"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59" name="【庁舎】&#10;有形固定資産減価償却率最小値テキスト"/>
        <xdr:cNvSpPr txBox="1"/>
      </xdr:nvSpPr>
      <xdr:spPr>
        <a:xfrm>
          <a:off x="163703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60" name="直線コネクタ 659"/>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61" name="【庁舎】&#10;有形固定資産減価償却率最大値テキスト"/>
        <xdr:cNvSpPr txBox="1"/>
      </xdr:nvSpPr>
      <xdr:spPr>
        <a:xfrm>
          <a:off x="163703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62" name="直線コネクタ 661"/>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63" name="【庁舎】&#10;有形固定資産減価償却率平均値テキスト"/>
        <xdr:cNvSpPr txBox="1"/>
      </xdr:nvSpPr>
      <xdr:spPr>
        <a:xfrm>
          <a:off x="163703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4" name="フローチャート: 判断 663"/>
        <xdr:cNvSpPr/>
      </xdr:nvSpPr>
      <xdr:spPr>
        <a:xfrm>
          <a:off x="16268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65" name="フローチャート: 判断 664"/>
        <xdr:cNvSpPr/>
      </xdr:nvSpPr>
      <xdr:spPr>
        <a:xfrm>
          <a:off x="15430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66" name="フローチャート: 判断 665"/>
        <xdr:cNvSpPr/>
      </xdr:nvSpPr>
      <xdr:spPr>
        <a:xfrm>
          <a:off x="14541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67" name="フローチャート: 判断 666"/>
        <xdr:cNvSpPr/>
      </xdr:nvSpPr>
      <xdr:spPr>
        <a:xfrm>
          <a:off x="13652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73" name="楕円 672"/>
        <xdr:cNvSpPr/>
      </xdr:nvSpPr>
      <xdr:spPr>
        <a:xfrm>
          <a:off x="16268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115333</xdr:rowOff>
    </xdr:from>
    <xdr:ext cx="405111" cy="259045"/>
    <xdr:sp macro="" textlink="">
      <xdr:nvSpPr>
        <xdr:cNvPr id="674" name="【庁舎】&#10;有形固定資産減価償却率該当値テキスト"/>
        <xdr:cNvSpPr txBox="1"/>
      </xdr:nvSpPr>
      <xdr:spPr>
        <a:xfrm>
          <a:off x="16370300" y="136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37592</xdr:rowOff>
    </xdr:from>
    <xdr:to>
      <xdr:col>81</xdr:col>
      <xdr:colOff>101600</xdr:colOff>
      <xdr:row>80</xdr:row>
      <xdr:rowOff>139192</xdr:rowOff>
    </xdr:to>
    <xdr:sp macro="" textlink="">
      <xdr:nvSpPr>
        <xdr:cNvPr id="675" name="楕円 674"/>
        <xdr:cNvSpPr/>
      </xdr:nvSpPr>
      <xdr:spPr>
        <a:xfrm>
          <a:off x="1543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88392</xdr:rowOff>
    </xdr:from>
    <xdr:to>
      <xdr:col>85</xdr:col>
      <xdr:colOff>127000</xdr:colOff>
      <xdr:row>80</xdr:row>
      <xdr:rowOff>143256</xdr:rowOff>
    </xdr:to>
    <xdr:cxnSp macro="">
      <xdr:nvCxnSpPr>
        <xdr:cNvPr id="676" name="直線コネクタ 675"/>
        <xdr:cNvCxnSpPr/>
      </xdr:nvCxnSpPr>
      <xdr:spPr>
        <a:xfrm>
          <a:off x="15481300" y="13804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117602</xdr:rowOff>
    </xdr:from>
    <xdr:to>
      <xdr:col>76</xdr:col>
      <xdr:colOff>165100</xdr:colOff>
      <xdr:row>80</xdr:row>
      <xdr:rowOff>47752</xdr:rowOff>
    </xdr:to>
    <xdr:sp macro="" textlink="">
      <xdr:nvSpPr>
        <xdr:cNvPr id="677" name="楕円 676"/>
        <xdr:cNvSpPr/>
      </xdr:nvSpPr>
      <xdr:spPr>
        <a:xfrm>
          <a:off x="14541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168402</xdr:rowOff>
    </xdr:from>
    <xdr:to>
      <xdr:col>81</xdr:col>
      <xdr:colOff>50800</xdr:colOff>
      <xdr:row>80</xdr:row>
      <xdr:rowOff>88392</xdr:rowOff>
    </xdr:to>
    <xdr:cxnSp macro="">
      <xdr:nvCxnSpPr>
        <xdr:cNvPr id="678" name="直線コネクタ 677"/>
        <xdr:cNvCxnSpPr/>
      </xdr:nvCxnSpPr>
      <xdr:spPr>
        <a:xfrm>
          <a:off x="14592300" y="137129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30735</xdr:rowOff>
    </xdr:from>
    <xdr:to>
      <xdr:col>72</xdr:col>
      <xdr:colOff>38100</xdr:colOff>
      <xdr:row>79</xdr:row>
      <xdr:rowOff>132335</xdr:rowOff>
    </xdr:to>
    <xdr:sp macro="" textlink="">
      <xdr:nvSpPr>
        <xdr:cNvPr id="679" name="楕円 678"/>
        <xdr:cNvSpPr/>
      </xdr:nvSpPr>
      <xdr:spPr>
        <a:xfrm>
          <a:off x="1365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81535</xdr:rowOff>
    </xdr:from>
    <xdr:to>
      <xdr:col>76</xdr:col>
      <xdr:colOff>114300</xdr:colOff>
      <xdr:row>79</xdr:row>
      <xdr:rowOff>168402</xdr:rowOff>
    </xdr:to>
    <xdr:cxnSp macro="">
      <xdr:nvCxnSpPr>
        <xdr:cNvPr id="680" name="直線コネクタ 679"/>
        <xdr:cNvCxnSpPr/>
      </xdr:nvCxnSpPr>
      <xdr:spPr>
        <a:xfrm>
          <a:off x="13703300" y="136260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6875</xdr:rowOff>
    </xdr:from>
    <xdr:ext cx="405111" cy="259045"/>
    <xdr:sp macro="" textlink="">
      <xdr:nvSpPr>
        <xdr:cNvPr id="681" name="n_1aveValue【庁舎】&#10;有形固定資産減価償却率"/>
        <xdr:cNvSpPr txBox="1"/>
      </xdr:nvSpPr>
      <xdr:spPr>
        <a:xfrm>
          <a:off x="15266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128033</xdr:rowOff>
    </xdr:from>
    <xdr:ext cx="405111" cy="259045"/>
    <xdr:sp macro="" textlink="">
      <xdr:nvSpPr>
        <xdr:cNvPr id="682" name="n_2aveValue【庁舎】&#10;有形固定資産減価償却率"/>
        <xdr:cNvSpPr txBox="1"/>
      </xdr:nvSpPr>
      <xdr:spPr>
        <a:xfrm>
          <a:off x="14389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98314</xdr:rowOff>
    </xdr:from>
    <xdr:ext cx="405111" cy="259045"/>
    <xdr:sp macro="" textlink="">
      <xdr:nvSpPr>
        <xdr:cNvPr id="683" name="n_3aveValue【庁舎】&#10;有形固定資産減価償却率"/>
        <xdr:cNvSpPr txBox="1"/>
      </xdr:nvSpPr>
      <xdr:spPr>
        <a:xfrm>
          <a:off x="13500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155719</xdr:rowOff>
    </xdr:from>
    <xdr:ext cx="405111" cy="259045"/>
    <xdr:sp macro="" textlink="">
      <xdr:nvSpPr>
        <xdr:cNvPr id="684" name="n_1mainValue【庁舎】&#10;有形固定資産減価償却率"/>
        <xdr:cNvSpPr txBox="1"/>
      </xdr:nvSpPr>
      <xdr:spPr>
        <a:xfrm>
          <a:off x="15266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64279</xdr:rowOff>
    </xdr:from>
    <xdr:ext cx="405111" cy="259045"/>
    <xdr:sp macro="" textlink="">
      <xdr:nvSpPr>
        <xdr:cNvPr id="685" name="n_2mainValue【庁舎】&#10;有形固定資産減価償却率"/>
        <xdr:cNvSpPr txBox="1"/>
      </xdr:nvSpPr>
      <xdr:spPr>
        <a:xfrm>
          <a:off x="14389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148862</xdr:rowOff>
    </xdr:from>
    <xdr:ext cx="405111" cy="259045"/>
    <xdr:sp macro="" textlink="">
      <xdr:nvSpPr>
        <xdr:cNvPr id="686" name="n_3mainValue【庁舎】&#10;有形固定資産減価償却率"/>
        <xdr:cNvSpPr txBox="1"/>
      </xdr:nvSpPr>
      <xdr:spPr>
        <a:xfrm>
          <a:off x="13500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09" name="直線コネクタ 708"/>
        <xdr:cNvCxnSpPr/>
      </xdr:nvCxnSpPr>
      <xdr:spPr>
        <a:xfrm flipV="1">
          <a:off x="22159595" y="13220700"/>
          <a:ext cx="1269"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10" name="【庁舎】&#10;一人当たり面積最小値テキスト"/>
        <xdr:cNvSpPr txBox="1"/>
      </xdr:nvSpPr>
      <xdr:spPr>
        <a:xfrm>
          <a:off x="222123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11" name="直線コネクタ 710"/>
        <xdr:cNvCxnSpPr/>
      </xdr:nvCxnSpPr>
      <xdr:spPr>
        <a:xfrm>
          <a:off x="22072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12" name="【庁舎】&#10;一人当たり面積最大値テキスト"/>
        <xdr:cNvSpPr txBox="1"/>
      </xdr:nvSpPr>
      <xdr:spPr>
        <a:xfrm>
          <a:off x="222123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54627</xdr:rowOff>
    </xdr:from>
    <xdr:ext cx="469744" cy="259045"/>
    <xdr:sp macro="" textlink="">
      <xdr:nvSpPr>
        <xdr:cNvPr id="714" name="【庁舎】&#10;一人当たり面積平均値テキスト"/>
        <xdr:cNvSpPr txBox="1"/>
      </xdr:nvSpPr>
      <xdr:spPr>
        <a:xfrm>
          <a:off x="222123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5" name="フローチャート: 判断 714"/>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18" name="フローチャート: 判断 717"/>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724" name="楕円 723"/>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118127</xdr:rowOff>
    </xdr:from>
    <xdr:ext cx="469744" cy="259045"/>
    <xdr:sp macro="" textlink="">
      <xdr:nvSpPr>
        <xdr:cNvPr id="725" name="【庁舎】&#10;一人当たり面積該当値テキスト"/>
        <xdr:cNvSpPr txBox="1"/>
      </xdr:nvSpPr>
      <xdr:spPr>
        <a:xfrm>
          <a:off x="222123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6" name="楕円 72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82550</xdr:rowOff>
    </xdr:to>
    <xdr:cxnSp macro="">
      <xdr:nvCxnSpPr>
        <xdr:cNvPr id="727" name="直線コネクタ 726"/>
        <xdr:cNvCxnSpPr/>
      </xdr:nvCxnSpPr>
      <xdr:spPr>
        <a:xfrm>
          <a:off x="21323300" y="1463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8" name="楕円 727"/>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729" name="直線コネクタ 728"/>
        <xdr:cNvCxnSpPr/>
      </xdr:nvCxnSpPr>
      <xdr:spPr>
        <a:xfrm flipV="1">
          <a:off x="20434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30" name="楕円 729"/>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31" name="直線コネクタ 730"/>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庁舎】&#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33" name="n_2aveValue【庁舎】&#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34" name="n_3aveValue【庁舎】&#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庁舎】&#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6" name="n_2mainValue【庁舎】&#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7" name="n_3mainValue【庁舎】&#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類似団体と比較して有形固定資産減価償却率が高い施設は、体育館・プール、県民会館となっている。</a:t>
          </a:r>
        </a:p>
        <a:p>
          <a:r>
            <a:rPr kumimoji="1" lang="ja-JP" altLang="en-US" sz="1300">
              <a:latin typeface="ＭＳ Ｐゴシック" panose="020B0600070205080204" pitchFamily="50" charset="-128"/>
              <a:ea typeface="ＭＳ Ｐゴシック" panose="020B0600070205080204" pitchFamily="50" charset="-128"/>
            </a:rPr>
            <a:t>体育館・プールは、いずれも主要な設備が整備から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年以上経過し、また、県民会館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年以上経過するなど、老朽化が進んでいる。</a:t>
          </a:r>
        </a:p>
        <a:p>
          <a:r>
            <a:rPr kumimoji="1" lang="ja-JP" altLang="en-US" sz="1300">
              <a:latin typeface="ＭＳ Ｐゴシック" panose="020B0600070205080204" pitchFamily="50" charset="-128"/>
              <a:ea typeface="ＭＳ Ｐゴシック" panose="020B0600070205080204" pitchFamily="50" charset="-128"/>
            </a:rPr>
            <a:t>一方で、有形固定資産減価償却率が特に低い施設は、陸上競技場・野球場・球技場、警察施設、保健所となっている。</a:t>
          </a:r>
        </a:p>
        <a:p>
          <a:r>
            <a:rPr kumimoji="1" lang="ja-JP" altLang="en-US" sz="1300">
              <a:latin typeface="ＭＳ Ｐゴシック" panose="020B0600070205080204" pitchFamily="50" charset="-128"/>
              <a:ea typeface="ＭＳ Ｐゴシック" panose="020B0600070205080204" pitchFamily="50" charset="-128"/>
            </a:rPr>
            <a:t>陸上競技場・野球場・球技場は、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年に開催した愛顔つなぐえひめ国体・えひめ大会の開催に向けて集中的な施設整備を実施、警察施設は元年度の警察署建替え、保健所は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年代に庁舎の建替えが進んだことなどにより類似団体と比較して特に低い水準となっている。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1&#27770;&#31639;/03)&#27770;&#31639;&#20844;&#34920;/05)&#36001;&#25919;&#29366;&#27841;&#36039;&#26009;&#38598;/02)&#21508;&#25285;&#24403;&#12408;&#20381;&#38972;/&#35506;&#20869;/02_&#22238;&#31572;/&#12304;&#65297;&#20418;&#12305;_380008_&#24859;&#23195;&#3047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26618</v>
          </cell>
          <cell r="C72">
            <v>17243</v>
          </cell>
          <cell r="D72">
            <v>20498</v>
          </cell>
        </row>
        <row r="73">
          <cell r="A73" t="str">
            <v>減債基金</v>
          </cell>
          <cell r="B73">
            <v>18980</v>
          </cell>
          <cell r="C73">
            <v>17985</v>
          </cell>
          <cell r="D73">
            <v>17990</v>
          </cell>
        </row>
        <row r="74">
          <cell r="A74" t="str">
            <v>その他特定目的基金</v>
          </cell>
          <cell r="B74">
            <v>43879</v>
          </cell>
          <cell r="C74">
            <v>47491</v>
          </cell>
          <cell r="D74">
            <v>44418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617" t="s">
        <v>78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75" thickBot="1">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618" t="s">
        <v>80</v>
      </c>
      <c r="C3" s="589"/>
      <c r="D3" s="590"/>
      <c r="E3" s="590"/>
      <c r="F3" s="590"/>
      <c r="G3" s="590"/>
      <c r="H3" s="590"/>
      <c r="I3" s="590"/>
      <c r="J3" s="590"/>
      <c r="K3" s="590"/>
      <c r="L3" s="590" t="s">
        <v>81</v>
      </c>
      <c r="M3" s="590"/>
      <c r="N3" s="590"/>
      <c r="O3" s="590"/>
      <c r="P3" s="590"/>
      <c r="Q3" s="590"/>
      <c r="R3" s="591"/>
      <c r="S3" s="591"/>
      <c r="T3" s="591"/>
      <c r="U3" s="591"/>
      <c r="V3" s="592"/>
      <c r="W3" s="620" t="s">
        <v>82</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1</v>
      </c>
      <c r="BA3" s="487"/>
      <c r="BB3" s="487"/>
      <c r="BC3" s="487"/>
      <c r="BD3" s="487"/>
      <c r="BE3" s="487"/>
      <c r="BF3" s="487"/>
      <c r="BG3" s="487"/>
      <c r="BH3" s="487"/>
      <c r="BI3" s="487"/>
      <c r="BJ3" s="487"/>
      <c r="BK3" s="487"/>
      <c r="BL3" s="487"/>
      <c r="BM3" s="623"/>
      <c r="BN3" s="587" t="s">
        <v>83</v>
      </c>
      <c r="BO3" s="588"/>
      <c r="BP3" s="588"/>
      <c r="BQ3" s="588"/>
      <c r="BR3" s="588"/>
      <c r="BS3" s="588"/>
      <c r="BT3" s="588"/>
      <c r="BU3" s="624"/>
      <c r="BV3" s="587" t="s">
        <v>84</v>
      </c>
      <c r="BW3" s="588"/>
      <c r="BX3" s="588"/>
      <c r="BY3" s="588"/>
      <c r="BZ3" s="588"/>
      <c r="CA3" s="588"/>
      <c r="CB3" s="588"/>
      <c r="CC3" s="624"/>
      <c r="CD3" s="486" t="s">
        <v>1</v>
      </c>
      <c r="CE3" s="487"/>
      <c r="CF3" s="487"/>
      <c r="CG3" s="487"/>
      <c r="CH3" s="487"/>
      <c r="CI3" s="487"/>
      <c r="CJ3" s="487"/>
      <c r="CK3" s="487"/>
      <c r="CL3" s="487"/>
      <c r="CM3" s="487"/>
      <c r="CN3" s="487"/>
      <c r="CO3" s="487"/>
      <c r="CP3" s="487"/>
      <c r="CQ3" s="487"/>
      <c r="CR3" s="487"/>
      <c r="CS3" s="623"/>
      <c r="CT3" s="587" t="s">
        <v>85</v>
      </c>
      <c r="CU3" s="588"/>
      <c r="CV3" s="588"/>
      <c r="CW3" s="588"/>
      <c r="CX3" s="588"/>
      <c r="CY3" s="588"/>
      <c r="CZ3" s="588"/>
      <c r="DA3" s="624"/>
      <c r="DB3" s="587" t="s">
        <v>86</v>
      </c>
      <c r="DC3" s="588"/>
      <c r="DD3" s="588"/>
      <c r="DE3" s="588"/>
      <c r="DF3" s="588"/>
      <c r="DG3" s="588"/>
      <c r="DH3" s="588"/>
      <c r="DI3" s="624"/>
      <c r="DJ3" s="158"/>
      <c r="DK3" s="158"/>
      <c r="DL3" s="158"/>
      <c r="DM3" s="158"/>
      <c r="DN3" s="158"/>
      <c r="DO3" s="158"/>
    </row>
    <row r="4" spans="1:119" ht="18.75" customHeight="1">
      <c r="A4" s="159"/>
      <c r="B4" s="619"/>
      <c r="C4" s="577"/>
      <c r="D4" s="593"/>
      <c r="E4" s="593"/>
      <c r="F4" s="593"/>
      <c r="G4" s="593"/>
      <c r="H4" s="593"/>
      <c r="I4" s="593"/>
      <c r="J4" s="593"/>
      <c r="K4" s="593"/>
      <c r="L4" s="593"/>
      <c r="M4" s="593"/>
      <c r="N4" s="593"/>
      <c r="O4" s="593"/>
      <c r="P4" s="593"/>
      <c r="Q4" s="593"/>
      <c r="R4" s="594"/>
      <c r="S4" s="594"/>
      <c r="T4" s="594"/>
      <c r="U4" s="594"/>
      <c r="V4" s="595"/>
      <c r="W4" s="539" t="s">
        <v>87</v>
      </c>
      <c r="X4" s="540"/>
      <c r="Y4" s="541"/>
      <c r="Z4" s="548" t="s">
        <v>1</v>
      </c>
      <c r="AA4" s="549"/>
      <c r="AB4" s="549"/>
      <c r="AC4" s="549"/>
      <c r="AD4" s="549"/>
      <c r="AE4" s="549"/>
      <c r="AF4" s="549"/>
      <c r="AG4" s="549"/>
      <c r="AH4" s="550"/>
      <c r="AI4" s="548" t="s">
        <v>88</v>
      </c>
      <c r="AJ4" s="598"/>
      <c r="AK4" s="598"/>
      <c r="AL4" s="598"/>
      <c r="AM4" s="598"/>
      <c r="AN4" s="598"/>
      <c r="AO4" s="598"/>
      <c r="AP4" s="599"/>
      <c r="AQ4" s="554" t="s">
        <v>89</v>
      </c>
      <c r="AR4" s="555"/>
      <c r="AS4" s="598"/>
      <c r="AT4" s="598"/>
      <c r="AU4" s="598"/>
      <c r="AV4" s="598"/>
      <c r="AW4" s="598"/>
      <c r="AX4" s="598"/>
      <c r="AY4" s="603"/>
      <c r="AZ4" s="460" t="s">
        <v>90</v>
      </c>
      <c r="BA4" s="461"/>
      <c r="BB4" s="461"/>
      <c r="BC4" s="461"/>
      <c r="BD4" s="461"/>
      <c r="BE4" s="461"/>
      <c r="BF4" s="461"/>
      <c r="BG4" s="461"/>
      <c r="BH4" s="461"/>
      <c r="BI4" s="461"/>
      <c r="BJ4" s="461"/>
      <c r="BK4" s="461"/>
      <c r="BL4" s="461"/>
      <c r="BM4" s="462"/>
      <c r="BN4" s="463">
        <v>638787137</v>
      </c>
      <c r="BO4" s="464"/>
      <c r="BP4" s="464"/>
      <c r="BQ4" s="464"/>
      <c r="BR4" s="464"/>
      <c r="BS4" s="464"/>
      <c r="BT4" s="464"/>
      <c r="BU4" s="465"/>
      <c r="BV4" s="463">
        <v>638820473</v>
      </c>
      <c r="BW4" s="464"/>
      <c r="BX4" s="464"/>
      <c r="BY4" s="464"/>
      <c r="BZ4" s="464"/>
      <c r="CA4" s="464"/>
      <c r="CB4" s="464"/>
      <c r="CC4" s="465"/>
      <c r="CD4" s="572" t="s">
        <v>91</v>
      </c>
      <c r="CE4" s="573"/>
      <c r="CF4" s="573"/>
      <c r="CG4" s="573"/>
      <c r="CH4" s="573"/>
      <c r="CI4" s="573"/>
      <c r="CJ4" s="573"/>
      <c r="CK4" s="573"/>
      <c r="CL4" s="573"/>
      <c r="CM4" s="573"/>
      <c r="CN4" s="573"/>
      <c r="CO4" s="573"/>
      <c r="CP4" s="573"/>
      <c r="CQ4" s="573"/>
      <c r="CR4" s="573"/>
      <c r="CS4" s="574"/>
      <c r="CT4" s="625">
        <v>0.5</v>
      </c>
      <c r="CU4" s="626"/>
      <c r="CV4" s="626"/>
      <c r="CW4" s="626"/>
      <c r="CX4" s="626"/>
      <c r="CY4" s="626"/>
      <c r="CZ4" s="626"/>
      <c r="DA4" s="627"/>
      <c r="DB4" s="625">
        <v>0.6</v>
      </c>
      <c r="DC4" s="626"/>
      <c r="DD4" s="626"/>
      <c r="DE4" s="626"/>
      <c r="DF4" s="626"/>
      <c r="DG4" s="626"/>
      <c r="DH4" s="626"/>
      <c r="DI4" s="627"/>
      <c r="DJ4" s="158"/>
      <c r="DK4" s="158"/>
      <c r="DL4" s="158"/>
      <c r="DM4" s="158"/>
      <c r="DN4" s="158"/>
      <c r="DO4" s="158"/>
    </row>
    <row r="5" spans="1:119" ht="18.75" customHeight="1" thickBot="1">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92</v>
      </c>
      <c r="BA5" s="467"/>
      <c r="BB5" s="467"/>
      <c r="BC5" s="467"/>
      <c r="BD5" s="467"/>
      <c r="BE5" s="467"/>
      <c r="BF5" s="467"/>
      <c r="BG5" s="467"/>
      <c r="BH5" s="467"/>
      <c r="BI5" s="467"/>
      <c r="BJ5" s="467"/>
      <c r="BK5" s="467"/>
      <c r="BL5" s="467"/>
      <c r="BM5" s="468"/>
      <c r="BN5" s="469">
        <v>623659855</v>
      </c>
      <c r="BO5" s="470"/>
      <c r="BP5" s="470"/>
      <c r="BQ5" s="470"/>
      <c r="BR5" s="470"/>
      <c r="BS5" s="470"/>
      <c r="BT5" s="470"/>
      <c r="BU5" s="471"/>
      <c r="BV5" s="469">
        <v>620655222</v>
      </c>
      <c r="BW5" s="470"/>
      <c r="BX5" s="470"/>
      <c r="BY5" s="470"/>
      <c r="BZ5" s="470"/>
      <c r="CA5" s="470"/>
      <c r="CB5" s="470"/>
      <c r="CC5" s="471"/>
      <c r="CD5" s="516" t="s">
        <v>93</v>
      </c>
      <c r="CE5" s="517"/>
      <c r="CF5" s="517"/>
      <c r="CG5" s="517"/>
      <c r="CH5" s="517"/>
      <c r="CI5" s="517"/>
      <c r="CJ5" s="517"/>
      <c r="CK5" s="517"/>
      <c r="CL5" s="517"/>
      <c r="CM5" s="517"/>
      <c r="CN5" s="517"/>
      <c r="CO5" s="517"/>
      <c r="CP5" s="517"/>
      <c r="CQ5" s="517"/>
      <c r="CR5" s="517"/>
      <c r="CS5" s="518"/>
      <c r="CT5" s="448">
        <v>90.2</v>
      </c>
      <c r="CU5" s="449"/>
      <c r="CV5" s="449"/>
      <c r="CW5" s="449"/>
      <c r="CX5" s="449"/>
      <c r="CY5" s="449"/>
      <c r="CZ5" s="449"/>
      <c r="DA5" s="450"/>
      <c r="DB5" s="448">
        <v>90.9</v>
      </c>
      <c r="DC5" s="449"/>
      <c r="DD5" s="449"/>
      <c r="DE5" s="449"/>
      <c r="DF5" s="449"/>
      <c r="DG5" s="449"/>
      <c r="DH5" s="449"/>
      <c r="DI5" s="450"/>
      <c r="DJ5" s="158"/>
      <c r="DK5" s="158"/>
      <c r="DL5" s="158"/>
      <c r="DM5" s="158"/>
      <c r="DN5" s="158"/>
      <c r="DO5" s="158"/>
    </row>
    <row r="6" spans="1:119" ht="18.75" customHeight="1">
      <c r="A6" s="159"/>
      <c r="B6" s="587" t="s">
        <v>94</v>
      </c>
      <c r="C6" s="588"/>
      <c r="D6" s="588"/>
      <c r="E6" s="588"/>
      <c r="F6" s="588"/>
      <c r="G6" s="588"/>
      <c r="H6" s="588"/>
      <c r="I6" s="588"/>
      <c r="J6" s="588"/>
      <c r="K6" s="589"/>
      <c r="L6" s="590" t="s">
        <v>95</v>
      </c>
      <c r="M6" s="590"/>
      <c r="N6" s="590"/>
      <c r="O6" s="590"/>
      <c r="P6" s="590"/>
      <c r="Q6" s="590"/>
      <c r="R6" s="591"/>
      <c r="S6" s="591"/>
      <c r="T6" s="591"/>
      <c r="U6" s="591"/>
      <c r="V6" s="592"/>
      <c r="W6" s="542"/>
      <c r="X6" s="543"/>
      <c r="Y6" s="544"/>
      <c r="Z6" s="569" t="s">
        <v>96</v>
      </c>
      <c r="AA6" s="570"/>
      <c r="AB6" s="570"/>
      <c r="AC6" s="570"/>
      <c r="AD6" s="570"/>
      <c r="AE6" s="570"/>
      <c r="AF6" s="570"/>
      <c r="AG6" s="570"/>
      <c r="AH6" s="571"/>
      <c r="AI6" s="494">
        <v>1</v>
      </c>
      <c r="AJ6" s="495"/>
      <c r="AK6" s="495"/>
      <c r="AL6" s="495"/>
      <c r="AM6" s="495"/>
      <c r="AN6" s="495"/>
      <c r="AO6" s="495"/>
      <c r="AP6" s="496"/>
      <c r="AQ6" s="494">
        <v>11880</v>
      </c>
      <c r="AR6" s="495"/>
      <c r="AS6" s="495"/>
      <c r="AT6" s="495"/>
      <c r="AU6" s="495"/>
      <c r="AV6" s="495"/>
      <c r="AW6" s="495"/>
      <c r="AX6" s="495"/>
      <c r="AY6" s="497"/>
      <c r="AZ6" s="466" t="s">
        <v>97</v>
      </c>
      <c r="BA6" s="467"/>
      <c r="BB6" s="467"/>
      <c r="BC6" s="467"/>
      <c r="BD6" s="467"/>
      <c r="BE6" s="467"/>
      <c r="BF6" s="467"/>
      <c r="BG6" s="467"/>
      <c r="BH6" s="467"/>
      <c r="BI6" s="467"/>
      <c r="BJ6" s="467"/>
      <c r="BK6" s="467"/>
      <c r="BL6" s="467"/>
      <c r="BM6" s="468"/>
      <c r="BN6" s="469">
        <v>15127282</v>
      </c>
      <c r="BO6" s="470"/>
      <c r="BP6" s="470"/>
      <c r="BQ6" s="470"/>
      <c r="BR6" s="470"/>
      <c r="BS6" s="470"/>
      <c r="BT6" s="470"/>
      <c r="BU6" s="471"/>
      <c r="BV6" s="469">
        <v>18165251</v>
      </c>
      <c r="BW6" s="470"/>
      <c r="BX6" s="470"/>
      <c r="BY6" s="470"/>
      <c r="BZ6" s="470"/>
      <c r="CA6" s="470"/>
      <c r="CB6" s="470"/>
      <c r="CC6" s="471"/>
      <c r="CD6" s="516" t="s">
        <v>98</v>
      </c>
      <c r="CE6" s="517"/>
      <c r="CF6" s="517"/>
      <c r="CG6" s="517"/>
      <c r="CH6" s="517"/>
      <c r="CI6" s="517"/>
      <c r="CJ6" s="517"/>
      <c r="CK6" s="517"/>
      <c r="CL6" s="517"/>
      <c r="CM6" s="517"/>
      <c r="CN6" s="517"/>
      <c r="CO6" s="517"/>
      <c r="CP6" s="517"/>
      <c r="CQ6" s="517"/>
      <c r="CR6" s="517"/>
      <c r="CS6" s="518"/>
      <c r="CT6" s="614">
        <v>96.8</v>
      </c>
      <c r="CU6" s="615"/>
      <c r="CV6" s="615"/>
      <c r="CW6" s="615"/>
      <c r="CX6" s="615"/>
      <c r="CY6" s="615"/>
      <c r="CZ6" s="615"/>
      <c r="DA6" s="616"/>
      <c r="DB6" s="614">
        <v>98.5</v>
      </c>
      <c r="DC6" s="615"/>
      <c r="DD6" s="615"/>
      <c r="DE6" s="615"/>
      <c r="DF6" s="615"/>
      <c r="DG6" s="615"/>
      <c r="DH6" s="615"/>
      <c r="DI6" s="616"/>
      <c r="DJ6" s="158"/>
      <c r="DK6" s="158"/>
      <c r="DL6" s="158"/>
      <c r="DM6" s="158"/>
      <c r="DN6" s="158"/>
      <c r="DO6" s="158"/>
    </row>
    <row r="7" spans="1:119" ht="18.75" customHeight="1">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99</v>
      </c>
      <c r="AA7" s="570"/>
      <c r="AB7" s="570"/>
      <c r="AC7" s="570"/>
      <c r="AD7" s="570"/>
      <c r="AE7" s="570"/>
      <c r="AF7" s="570"/>
      <c r="AG7" s="570"/>
      <c r="AH7" s="571"/>
      <c r="AI7" s="494">
        <v>2</v>
      </c>
      <c r="AJ7" s="495"/>
      <c r="AK7" s="495"/>
      <c r="AL7" s="495"/>
      <c r="AM7" s="495"/>
      <c r="AN7" s="495"/>
      <c r="AO7" s="495"/>
      <c r="AP7" s="496"/>
      <c r="AQ7" s="494">
        <v>9494</v>
      </c>
      <c r="AR7" s="495"/>
      <c r="AS7" s="495"/>
      <c r="AT7" s="495"/>
      <c r="AU7" s="495"/>
      <c r="AV7" s="495"/>
      <c r="AW7" s="495"/>
      <c r="AX7" s="495"/>
      <c r="AY7" s="497"/>
      <c r="AZ7" s="466" t="s">
        <v>100</v>
      </c>
      <c r="BA7" s="467"/>
      <c r="BB7" s="467"/>
      <c r="BC7" s="467"/>
      <c r="BD7" s="467"/>
      <c r="BE7" s="467"/>
      <c r="BF7" s="467"/>
      <c r="BG7" s="467"/>
      <c r="BH7" s="467"/>
      <c r="BI7" s="467"/>
      <c r="BJ7" s="467"/>
      <c r="BK7" s="467"/>
      <c r="BL7" s="467"/>
      <c r="BM7" s="468"/>
      <c r="BN7" s="469">
        <v>13237736</v>
      </c>
      <c r="BO7" s="470"/>
      <c r="BP7" s="470"/>
      <c r="BQ7" s="470"/>
      <c r="BR7" s="470"/>
      <c r="BS7" s="470"/>
      <c r="BT7" s="470"/>
      <c r="BU7" s="471"/>
      <c r="BV7" s="469">
        <v>15947449</v>
      </c>
      <c r="BW7" s="470"/>
      <c r="BX7" s="470"/>
      <c r="BY7" s="470"/>
      <c r="BZ7" s="470"/>
      <c r="CA7" s="470"/>
      <c r="CB7" s="470"/>
      <c r="CC7" s="471"/>
      <c r="CD7" s="516" t="s">
        <v>101</v>
      </c>
      <c r="CE7" s="517"/>
      <c r="CF7" s="517"/>
      <c r="CG7" s="517"/>
      <c r="CH7" s="517"/>
      <c r="CI7" s="517"/>
      <c r="CJ7" s="517"/>
      <c r="CK7" s="517"/>
      <c r="CL7" s="517"/>
      <c r="CM7" s="517"/>
      <c r="CN7" s="517"/>
      <c r="CO7" s="517"/>
      <c r="CP7" s="517"/>
      <c r="CQ7" s="517"/>
      <c r="CR7" s="517"/>
      <c r="CS7" s="518"/>
      <c r="CT7" s="469">
        <v>349948129</v>
      </c>
      <c r="CU7" s="470"/>
      <c r="CV7" s="470"/>
      <c r="CW7" s="470"/>
      <c r="CX7" s="470"/>
      <c r="CY7" s="470"/>
      <c r="CZ7" s="470"/>
      <c r="DA7" s="471"/>
      <c r="DB7" s="469">
        <v>351897534</v>
      </c>
      <c r="DC7" s="470"/>
      <c r="DD7" s="470"/>
      <c r="DE7" s="470"/>
      <c r="DF7" s="470"/>
      <c r="DG7" s="470"/>
      <c r="DH7" s="470"/>
      <c r="DI7" s="471"/>
      <c r="DJ7" s="158"/>
      <c r="DK7" s="158"/>
      <c r="DL7" s="158"/>
      <c r="DM7" s="158"/>
      <c r="DN7" s="158"/>
      <c r="DO7" s="158"/>
    </row>
    <row r="8" spans="1:119" ht="18.75" customHeight="1" thickBot="1">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102</v>
      </c>
      <c r="AA8" s="570"/>
      <c r="AB8" s="570"/>
      <c r="AC8" s="570"/>
      <c r="AD8" s="570"/>
      <c r="AE8" s="570"/>
      <c r="AF8" s="570"/>
      <c r="AG8" s="570"/>
      <c r="AH8" s="571"/>
      <c r="AI8" s="494">
        <v>1</v>
      </c>
      <c r="AJ8" s="495"/>
      <c r="AK8" s="495"/>
      <c r="AL8" s="495"/>
      <c r="AM8" s="495"/>
      <c r="AN8" s="495"/>
      <c r="AO8" s="495"/>
      <c r="AP8" s="496"/>
      <c r="AQ8" s="494">
        <v>8360</v>
      </c>
      <c r="AR8" s="495"/>
      <c r="AS8" s="495"/>
      <c r="AT8" s="495"/>
      <c r="AU8" s="495"/>
      <c r="AV8" s="495"/>
      <c r="AW8" s="495"/>
      <c r="AX8" s="495"/>
      <c r="AY8" s="497"/>
      <c r="AZ8" s="466" t="s">
        <v>103</v>
      </c>
      <c r="BA8" s="467"/>
      <c r="BB8" s="467"/>
      <c r="BC8" s="467"/>
      <c r="BD8" s="467"/>
      <c r="BE8" s="467"/>
      <c r="BF8" s="467"/>
      <c r="BG8" s="467"/>
      <c r="BH8" s="467"/>
      <c r="BI8" s="467"/>
      <c r="BJ8" s="467"/>
      <c r="BK8" s="467"/>
      <c r="BL8" s="467"/>
      <c r="BM8" s="468"/>
      <c r="BN8" s="469">
        <v>1889546</v>
      </c>
      <c r="BO8" s="470"/>
      <c r="BP8" s="470"/>
      <c r="BQ8" s="470"/>
      <c r="BR8" s="470"/>
      <c r="BS8" s="470"/>
      <c r="BT8" s="470"/>
      <c r="BU8" s="471"/>
      <c r="BV8" s="469">
        <v>2217802</v>
      </c>
      <c r="BW8" s="470"/>
      <c r="BX8" s="470"/>
      <c r="BY8" s="470"/>
      <c r="BZ8" s="470"/>
      <c r="CA8" s="470"/>
      <c r="CB8" s="470"/>
      <c r="CC8" s="471"/>
      <c r="CD8" s="516" t="s">
        <v>104</v>
      </c>
      <c r="CE8" s="517"/>
      <c r="CF8" s="517"/>
      <c r="CG8" s="517"/>
      <c r="CH8" s="517"/>
      <c r="CI8" s="517"/>
      <c r="CJ8" s="517"/>
      <c r="CK8" s="517"/>
      <c r="CL8" s="517"/>
      <c r="CM8" s="517"/>
      <c r="CN8" s="517"/>
      <c r="CO8" s="517"/>
      <c r="CP8" s="517"/>
      <c r="CQ8" s="517"/>
      <c r="CR8" s="517"/>
      <c r="CS8" s="518"/>
      <c r="CT8" s="611">
        <v>0.44285000000000002</v>
      </c>
      <c r="CU8" s="612"/>
      <c r="CV8" s="612"/>
      <c r="CW8" s="612"/>
      <c r="CX8" s="612"/>
      <c r="CY8" s="612"/>
      <c r="CZ8" s="612"/>
      <c r="DA8" s="613"/>
      <c r="DB8" s="611">
        <v>0.43852000000000002</v>
      </c>
      <c r="DC8" s="612"/>
      <c r="DD8" s="612"/>
      <c r="DE8" s="612"/>
      <c r="DF8" s="612"/>
      <c r="DG8" s="612"/>
      <c r="DH8" s="612"/>
      <c r="DI8" s="613"/>
      <c r="DJ8" s="158"/>
      <c r="DK8" s="158"/>
      <c r="DL8" s="158"/>
      <c r="DM8" s="158"/>
      <c r="DN8" s="158"/>
      <c r="DO8" s="158"/>
    </row>
    <row r="9" spans="1:119" ht="18.75" customHeight="1" thickBot="1">
      <c r="A9" s="159"/>
      <c r="B9" s="575" t="s">
        <v>105</v>
      </c>
      <c r="C9" s="549"/>
      <c r="D9" s="549"/>
      <c r="E9" s="549"/>
      <c r="F9" s="549"/>
      <c r="G9" s="549"/>
      <c r="H9" s="549"/>
      <c r="I9" s="549"/>
      <c r="J9" s="549"/>
      <c r="K9" s="550"/>
      <c r="L9" s="581" t="s">
        <v>106</v>
      </c>
      <c r="M9" s="582"/>
      <c r="N9" s="582"/>
      <c r="O9" s="582"/>
      <c r="P9" s="582"/>
      <c r="Q9" s="583"/>
      <c r="R9" s="584">
        <v>1385262</v>
      </c>
      <c r="S9" s="585"/>
      <c r="T9" s="585"/>
      <c r="U9" s="585"/>
      <c r="V9" s="586"/>
      <c r="W9" s="542"/>
      <c r="X9" s="543"/>
      <c r="Y9" s="544"/>
      <c r="Z9" s="569" t="s">
        <v>107</v>
      </c>
      <c r="AA9" s="570"/>
      <c r="AB9" s="570"/>
      <c r="AC9" s="570"/>
      <c r="AD9" s="570"/>
      <c r="AE9" s="570"/>
      <c r="AF9" s="570"/>
      <c r="AG9" s="570"/>
      <c r="AH9" s="571"/>
      <c r="AI9" s="494">
        <v>1</v>
      </c>
      <c r="AJ9" s="495"/>
      <c r="AK9" s="495"/>
      <c r="AL9" s="495"/>
      <c r="AM9" s="495"/>
      <c r="AN9" s="495"/>
      <c r="AO9" s="495"/>
      <c r="AP9" s="496"/>
      <c r="AQ9" s="494">
        <v>9700</v>
      </c>
      <c r="AR9" s="495"/>
      <c r="AS9" s="495"/>
      <c r="AT9" s="495"/>
      <c r="AU9" s="495"/>
      <c r="AV9" s="495"/>
      <c r="AW9" s="495"/>
      <c r="AX9" s="495"/>
      <c r="AY9" s="497"/>
      <c r="AZ9" s="466" t="s">
        <v>108</v>
      </c>
      <c r="BA9" s="467"/>
      <c r="BB9" s="467"/>
      <c r="BC9" s="467"/>
      <c r="BD9" s="467"/>
      <c r="BE9" s="467"/>
      <c r="BF9" s="467"/>
      <c r="BG9" s="467"/>
      <c r="BH9" s="467"/>
      <c r="BI9" s="467"/>
      <c r="BJ9" s="467"/>
      <c r="BK9" s="467"/>
      <c r="BL9" s="467"/>
      <c r="BM9" s="468"/>
      <c r="BN9" s="469">
        <v>-328256</v>
      </c>
      <c r="BO9" s="470"/>
      <c r="BP9" s="470"/>
      <c r="BQ9" s="470"/>
      <c r="BR9" s="470"/>
      <c r="BS9" s="470"/>
      <c r="BT9" s="470"/>
      <c r="BU9" s="471"/>
      <c r="BV9" s="469">
        <v>119522</v>
      </c>
      <c r="BW9" s="470"/>
      <c r="BX9" s="470"/>
      <c r="BY9" s="470"/>
      <c r="BZ9" s="470"/>
      <c r="CA9" s="470"/>
      <c r="CB9" s="470"/>
      <c r="CC9" s="471"/>
      <c r="CD9" s="440" t="s">
        <v>109</v>
      </c>
      <c r="CE9" s="441"/>
      <c r="CF9" s="441"/>
      <c r="CG9" s="441"/>
      <c r="CH9" s="441"/>
      <c r="CI9" s="441"/>
      <c r="CJ9" s="441"/>
      <c r="CK9" s="441"/>
      <c r="CL9" s="441"/>
      <c r="CM9" s="441"/>
      <c r="CN9" s="441"/>
      <c r="CO9" s="441"/>
      <c r="CP9" s="441"/>
      <c r="CQ9" s="441"/>
      <c r="CR9" s="441"/>
      <c r="CS9" s="442"/>
      <c r="CT9" s="448">
        <v>20.5</v>
      </c>
      <c r="CU9" s="449"/>
      <c r="CV9" s="449"/>
      <c r="CW9" s="449"/>
      <c r="CX9" s="449"/>
      <c r="CY9" s="449"/>
      <c r="CZ9" s="449"/>
      <c r="DA9" s="450"/>
      <c r="DB9" s="448">
        <v>19.899999999999999</v>
      </c>
      <c r="DC9" s="449"/>
      <c r="DD9" s="449"/>
      <c r="DE9" s="449"/>
      <c r="DF9" s="449"/>
      <c r="DG9" s="449"/>
      <c r="DH9" s="449"/>
      <c r="DI9" s="450"/>
      <c r="DJ9" s="158"/>
      <c r="DK9" s="158"/>
      <c r="DL9" s="158"/>
      <c r="DM9" s="158"/>
      <c r="DN9" s="158"/>
      <c r="DO9" s="158"/>
    </row>
    <row r="10" spans="1:119" ht="18.75" customHeight="1">
      <c r="A10" s="159"/>
      <c r="B10" s="576"/>
      <c r="C10" s="439"/>
      <c r="D10" s="439"/>
      <c r="E10" s="439"/>
      <c r="F10" s="439"/>
      <c r="G10" s="439"/>
      <c r="H10" s="439"/>
      <c r="I10" s="439"/>
      <c r="J10" s="439"/>
      <c r="K10" s="577"/>
      <c r="L10" s="491" t="s">
        <v>110</v>
      </c>
      <c r="M10" s="492"/>
      <c r="N10" s="492"/>
      <c r="O10" s="492"/>
      <c r="P10" s="492"/>
      <c r="Q10" s="493"/>
      <c r="R10" s="494">
        <v>1431493</v>
      </c>
      <c r="S10" s="495"/>
      <c r="T10" s="495"/>
      <c r="U10" s="495"/>
      <c r="V10" s="497"/>
      <c r="W10" s="542"/>
      <c r="X10" s="543"/>
      <c r="Y10" s="544"/>
      <c r="Z10" s="569" t="s">
        <v>111</v>
      </c>
      <c r="AA10" s="570"/>
      <c r="AB10" s="570"/>
      <c r="AC10" s="570"/>
      <c r="AD10" s="570"/>
      <c r="AE10" s="570"/>
      <c r="AF10" s="570"/>
      <c r="AG10" s="570"/>
      <c r="AH10" s="571"/>
      <c r="AI10" s="494">
        <v>1</v>
      </c>
      <c r="AJ10" s="495"/>
      <c r="AK10" s="495"/>
      <c r="AL10" s="495"/>
      <c r="AM10" s="495"/>
      <c r="AN10" s="495"/>
      <c r="AO10" s="495"/>
      <c r="AP10" s="496"/>
      <c r="AQ10" s="494">
        <v>8700</v>
      </c>
      <c r="AR10" s="495"/>
      <c r="AS10" s="495"/>
      <c r="AT10" s="495"/>
      <c r="AU10" s="495"/>
      <c r="AV10" s="495"/>
      <c r="AW10" s="495"/>
      <c r="AX10" s="495"/>
      <c r="AY10" s="497"/>
      <c r="AZ10" s="466" t="s">
        <v>112</v>
      </c>
      <c r="BA10" s="467"/>
      <c r="BB10" s="467"/>
      <c r="BC10" s="467"/>
      <c r="BD10" s="467"/>
      <c r="BE10" s="467"/>
      <c r="BF10" s="467"/>
      <c r="BG10" s="467"/>
      <c r="BH10" s="467"/>
      <c r="BI10" s="467"/>
      <c r="BJ10" s="467"/>
      <c r="BK10" s="467"/>
      <c r="BL10" s="467"/>
      <c r="BM10" s="468"/>
      <c r="BN10" s="469">
        <v>3254615</v>
      </c>
      <c r="BO10" s="470"/>
      <c r="BP10" s="470"/>
      <c r="BQ10" s="470"/>
      <c r="BR10" s="470"/>
      <c r="BS10" s="470"/>
      <c r="BT10" s="470"/>
      <c r="BU10" s="471"/>
      <c r="BV10" s="469">
        <v>2214255</v>
      </c>
      <c r="BW10" s="470"/>
      <c r="BX10" s="470"/>
      <c r="BY10" s="470"/>
      <c r="BZ10" s="470"/>
      <c r="CA10" s="470"/>
      <c r="CB10" s="470"/>
      <c r="CC10" s="471"/>
      <c r="CD10" s="572" t="s">
        <v>113</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578"/>
      <c r="C11" s="579"/>
      <c r="D11" s="579"/>
      <c r="E11" s="579"/>
      <c r="F11" s="579"/>
      <c r="G11" s="579"/>
      <c r="H11" s="579"/>
      <c r="I11" s="579"/>
      <c r="J11" s="579"/>
      <c r="K11" s="580"/>
      <c r="L11" s="605" t="s">
        <v>114</v>
      </c>
      <c r="M11" s="606"/>
      <c r="N11" s="606"/>
      <c r="O11" s="606"/>
      <c r="P11" s="606"/>
      <c r="Q11" s="607"/>
      <c r="R11" s="608" t="s">
        <v>115</v>
      </c>
      <c r="S11" s="609"/>
      <c r="T11" s="609"/>
      <c r="U11" s="609"/>
      <c r="V11" s="610"/>
      <c r="W11" s="545"/>
      <c r="X11" s="546"/>
      <c r="Y11" s="547"/>
      <c r="Z11" s="569" t="s">
        <v>116</v>
      </c>
      <c r="AA11" s="570"/>
      <c r="AB11" s="570"/>
      <c r="AC11" s="570"/>
      <c r="AD11" s="570"/>
      <c r="AE11" s="570"/>
      <c r="AF11" s="570"/>
      <c r="AG11" s="570"/>
      <c r="AH11" s="571"/>
      <c r="AI11" s="494">
        <v>45</v>
      </c>
      <c r="AJ11" s="495"/>
      <c r="AK11" s="495"/>
      <c r="AL11" s="495"/>
      <c r="AM11" s="495"/>
      <c r="AN11" s="495"/>
      <c r="AO11" s="495"/>
      <c r="AP11" s="496"/>
      <c r="AQ11" s="494">
        <v>8200</v>
      </c>
      <c r="AR11" s="495"/>
      <c r="AS11" s="495"/>
      <c r="AT11" s="495"/>
      <c r="AU11" s="495"/>
      <c r="AV11" s="495"/>
      <c r="AW11" s="495"/>
      <c r="AX11" s="495"/>
      <c r="AY11" s="497"/>
      <c r="AZ11" s="466" t="s">
        <v>117</v>
      </c>
      <c r="BA11" s="467"/>
      <c r="BB11" s="467"/>
      <c r="BC11" s="467"/>
      <c r="BD11" s="467"/>
      <c r="BE11" s="467"/>
      <c r="BF11" s="467"/>
      <c r="BG11" s="467"/>
      <c r="BH11" s="467"/>
      <c r="BI11" s="467"/>
      <c r="BJ11" s="467"/>
      <c r="BK11" s="467"/>
      <c r="BL11" s="467"/>
      <c r="BM11" s="468"/>
      <c r="BN11" s="469">
        <v>0</v>
      </c>
      <c r="BO11" s="470"/>
      <c r="BP11" s="470"/>
      <c r="BQ11" s="470"/>
      <c r="BR11" s="470"/>
      <c r="BS11" s="470"/>
      <c r="BT11" s="470"/>
      <c r="BU11" s="471"/>
      <c r="BV11" s="469">
        <v>0</v>
      </c>
      <c r="BW11" s="470"/>
      <c r="BX11" s="470"/>
      <c r="BY11" s="470"/>
      <c r="BZ11" s="470"/>
      <c r="CA11" s="470"/>
      <c r="CB11" s="470"/>
      <c r="CC11" s="471"/>
      <c r="CD11" s="516" t="s">
        <v>118</v>
      </c>
      <c r="CE11" s="517"/>
      <c r="CF11" s="517"/>
      <c r="CG11" s="517"/>
      <c r="CH11" s="517"/>
      <c r="CI11" s="517"/>
      <c r="CJ11" s="517"/>
      <c r="CK11" s="517"/>
      <c r="CL11" s="517"/>
      <c r="CM11" s="517"/>
      <c r="CN11" s="517"/>
      <c r="CO11" s="517"/>
      <c r="CP11" s="517"/>
      <c r="CQ11" s="517"/>
      <c r="CR11" s="517"/>
      <c r="CS11" s="518"/>
      <c r="CT11" s="519" t="s">
        <v>119</v>
      </c>
      <c r="CU11" s="520"/>
      <c r="CV11" s="520"/>
      <c r="CW11" s="520"/>
      <c r="CX11" s="520"/>
      <c r="CY11" s="520"/>
      <c r="CZ11" s="520"/>
      <c r="DA11" s="521"/>
      <c r="DB11" s="519" t="s">
        <v>120</v>
      </c>
      <c r="DC11" s="520"/>
      <c r="DD11" s="520"/>
      <c r="DE11" s="520"/>
      <c r="DF11" s="520"/>
      <c r="DG11" s="520"/>
      <c r="DH11" s="520"/>
      <c r="DI11" s="521"/>
      <c r="DJ11" s="158"/>
      <c r="DK11" s="158"/>
      <c r="DL11" s="158"/>
      <c r="DM11" s="158"/>
      <c r="DN11" s="158"/>
      <c r="DO11" s="158"/>
    </row>
    <row r="12" spans="1:119" ht="18.75" customHeight="1">
      <c r="A12" s="159"/>
      <c r="B12" s="524" t="s">
        <v>121</v>
      </c>
      <c r="C12" s="525"/>
      <c r="D12" s="525"/>
      <c r="E12" s="525"/>
      <c r="F12" s="525"/>
      <c r="G12" s="525"/>
      <c r="H12" s="525"/>
      <c r="I12" s="525"/>
      <c r="J12" s="525"/>
      <c r="K12" s="526"/>
      <c r="L12" s="533" t="s">
        <v>122</v>
      </c>
      <c r="M12" s="534"/>
      <c r="N12" s="534"/>
      <c r="O12" s="534"/>
      <c r="P12" s="534"/>
      <c r="Q12" s="535"/>
      <c r="R12" s="536">
        <v>1369131</v>
      </c>
      <c r="S12" s="537"/>
      <c r="T12" s="537"/>
      <c r="U12" s="537"/>
      <c r="V12" s="538"/>
      <c r="W12" s="539" t="s">
        <v>123</v>
      </c>
      <c r="X12" s="540"/>
      <c r="Y12" s="541"/>
      <c r="Z12" s="548" t="s">
        <v>1</v>
      </c>
      <c r="AA12" s="549"/>
      <c r="AB12" s="549"/>
      <c r="AC12" s="549"/>
      <c r="AD12" s="549"/>
      <c r="AE12" s="549"/>
      <c r="AF12" s="549"/>
      <c r="AG12" s="549"/>
      <c r="AH12" s="550"/>
      <c r="AI12" s="554" t="s">
        <v>124</v>
      </c>
      <c r="AJ12" s="549"/>
      <c r="AK12" s="549"/>
      <c r="AL12" s="549"/>
      <c r="AM12" s="550"/>
      <c r="AN12" s="554" t="s">
        <v>125</v>
      </c>
      <c r="AO12" s="555"/>
      <c r="AP12" s="555"/>
      <c r="AQ12" s="555"/>
      <c r="AR12" s="555"/>
      <c r="AS12" s="556"/>
      <c r="AT12" s="563" t="s">
        <v>126</v>
      </c>
      <c r="AU12" s="564"/>
      <c r="AV12" s="564"/>
      <c r="AW12" s="564"/>
      <c r="AX12" s="564"/>
      <c r="AY12" s="565"/>
      <c r="AZ12" s="466" t="s">
        <v>127</v>
      </c>
      <c r="BA12" s="467"/>
      <c r="BB12" s="467"/>
      <c r="BC12" s="467"/>
      <c r="BD12" s="467"/>
      <c r="BE12" s="467"/>
      <c r="BF12" s="467"/>
      <c r="BG12" s="467"/>
      <c r="BH12" s="467"/>
      <c r="BI12" s="467"/>
      <c r="BJ12" s="467"/>
      <c r="BK12" s="467"/>
      <c r="BL12" s="467"/>
      <c r="BM12" s="468"/>
      <c r="BN12" s="469">
        <v>0</v>
      </c>
      <c r="BO12" s="470"/>
      <c r="BP12" s="470"/>
      <c r="BQ12" s="470"/>
      <c r="BR12" s="470"/>
      <c r="BS12" s="470"/>
      <c r="BT12" s="470"/>
      <c r="BU12" s="471"/>
      <c r="BV12" s="469">
        <v>11588857</v>
      </c>
      <c r="BW12" s="470"/>
      <c r="BX12" s="470"/>
      <c r="BY12" s="470"/>
      <c r="BZ12" s="470"/>
      <c r="CA12" s="470"/>
      <c r="CB12" s="470"/>
      <c r="CC12" s="471"/>
      <c r="CD12" s="516" t="s">
        <v>128</v>
      </c>
      <c r="CE12" s="517"/>
      <c r="CF12" s="517"/>
      <c r="CG12" s="517"/>
      <c r="CH12" s="517"/>
      <c r="CI12" s="517"/>
      <c r="CJ12" s="517"/>
      <c r="CK12" s="517"/>
      <c r="CL12" s="517"/>
      <c r="CM12" s="517"/>
      <c r="CN12" s="517"/>
      <c r="CO12" s="517"/>
      <c r="CP12" s="517"/>
      <c r="CQ12" s="517"/>
      <c r="CR12" s="517"/>
      <c r="CS12" s="518"/>
      <c r="CT12" s="519" t="s">
        <v>120</v>
      </c>
      <c r="CU12" s="520"/>
      <c r="CV12" s="520"/>
      <c r="CW12" s="520"/>
      <c r="CX12" s="520"/>
      <c r="CY12" s="520"/>
      <c r="CZ12" s="520"/>
      <c r="DA12" s="521"/>
      <c r="DB12" s="519" t="s">
        <v>119</v>
      </c>
      <c r="DC12" s="520"/>
      <c r="DD12" s="520"/>
      <c r="DE12" s="520"/>
      <c r="DF12" s="520"/>
      <c r="DG12" s="520"/>
      <c r="DH12" s="520"/>
      <c r="DI12" s="521"/>
      <c r="DJ12" s="158"/>
      <c r="DK12" s="158"/>
      <c r="DL12" s="158"/>
      <c r="DM12" s="158"/>
      <c r="DN12" s="158"/>
      <c r="DO12" s="158"/>
    </row>
    <row r="13" spans="1:119" ht="18.75" customHeight="1" thickBot="1">
      <c r="A13" s="159"/>
      <c r="B13" s="527"/>
      <c r="C13" s="528"/>
      <c r="D13" s="528"/>
      <c r="E13" s="528"/>
      <c r="F13" s="528"/>
      <c r="G13" s="528"/>
      <c r="H13" s="528"/>
      <c r="I13" s="528"/>
      <c r="J13" s="528"/>
      <c r="K13" s="529"/>
      <c r="L13" s="166"/>
      <c r="M13" s="510" t="s">
        <v>129</v>
      </c>
      <c r="N13" s="511"/>
      <c r="O13" s="511"/>
      <c r="P13" s="511"/>
      <c r="Q13" s="512"/>
      <c r="R13" s="560">
        <v>1355720</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130</v>
      </c>
      <c r="BA13" s="478"/>
      <c r="BB13" s="478"/>
      <c r="BC13" s="478"/>
      <c r="BD13" s="478"/>
      <c r="BE13" s="478"/>
      <c r="BF13" s="478"/>
      <c r="BG13" s="478"/>
      <c r="BH13" s="478"/>
      <c r="BI13" s="478"/>
      <c r="BJ13" s="478"/>
      <c r="BK13" s="478"/>
      <c r="BL13" s="478"/>
      <c r="BM13" s="479"/>
      <c r="BN13" s="469">
        <v>2926359</v>
      </c>
      <c r="BO13" s="470"/>
      <c r="BP13" s="470"/>
      <c r="BQ13" s="470"/>
      <c r="BR13" s="470"/>
      <c r="BS13" s="470"/>
      <c r="BT13" s="470"/>
      <c r="BU13" s="471"/>
      <c r="BV13" s="469">
        <v>-9255080</v>
      </c>
      <c r="BW13" s="470"/>
      <c r="BX13" s="470"/>
      <c r="BY13" s="470"/>
      <c r="BZ13" s="470"/>
      <c r="CA13" s="470"/>
      <c r="CB13" s="470"/>
      <c r="CC13" s="471"/>
      <c r="CD13" s="516" t="s">
        <v>131</v>
      </c>
      <c r="CE13" s="517"/>
      <c r="CF13" s="517"/>
      <c r="CG13" s="517"/>
      <c r="CH13" s="517"/>
      <c r="CI13" s="517"/>
      <c r="CJ13" s="517"/>
      <c r="CK13" s="517"/>
      <c r="CL13" s="517"/>
      <c r="CM13" s="517"/>
      <c r="CN13" s="517"/>
      <c r="CO13" s="517"/>
      <c r="CP13" s="517"/>
      <c r="CQ13" s="517"/>
      <c r="CR13" s="517"/>
      <c r="CS13" s="518"/>
      <c r="CT13" s="448">
        <v>10.199999999999999</v>
      </c>
      <c r="CU13" s="449"/>
      <c r="CV13" s="449"/>
      <c r="CW13" s="449"/>
      <c r="CX13" s="449"/>
      <c r="CY13" s="449"/>
      <c r="CZ13" s="449"/>
      <c r="DA13" s="450"/>
      <c r="DB13" s="448">
        <v>10.5</v>
      </c>
      <c r="DC13" s="449"/>
      <c r="DD13" s="449"/>
      <c r="DE13" s="449"/>
      <c r="DF13" s="449"/>
      <c r="DG13" s="449"/>
      <c r="DH13" s="449"/>
      <c r="DI13" s="450"/>
      <c r="DJ13" s="158"/>
      <c r="DK13" s="158"/>
      <c r="DL13" s="158"/>
      <c r="DM13" s="158"/>
      <c r="DN13" s="158"/>
      <c r="DO13" s="158"/>
    </row>
    <row r="14" spans="1:119" ht="18.75" customHeight="1" thickBot="1">
      <c r="A14" s="159"/>
      <c r="B14" s="527"/>
      <c r="C14" s="528"/>
      <c r="D14" s="528"/>
      <c r="E14" s="528"/>
      <c r="F14" s="528"/>
      <c r="G14" s="528"/>
      <c r="H14" s="528"/>
      <c r="I14" s="528"/>
      <c r="J14" s="528"/>
      <c r="K14" s="529"/>
      <c r="L14" s="504" t="s">
        <v>132</v>
      </c>
      <c r="M14" s="522"/>
      <c r="N14" s="522"/>
      <c r="O14" s="522"/>
      <c r="P14" s="522"/>
      <c r="Q14" s="523"/>
      <c r="R14" s="513">
        <v>1381761</v>
      </c>
      <c r="S14" s="514"/>
      <c r="T14" s="514"/>
      <c r="U14" s="514"/>
      <c r="V14" s="515"/>
      <c r="W14" s="542"/>
      <c r="X14" s="543"/>
      <c r="Y14" s="544"/>
      <c r="Z14" s="491" t="s">
        <v>133</v>
      </c>
      <c r="AA14" s="492"/>
      <c r="AB14" s="492"/>
      <c r="AC14" s="492"/>
      <c r="AD14" s="492"/>
      <c r="AE14" s="492"/>
      <c r="AF14" s="492"/>
      <c r="AG14" s="492"/>
      <c r="AH14" s="493"/>
      <c r="AI14" s="494">
        <v>5055</v>
      </c>
      <c r="AJ14" s="495"/>
      <c r="AK14" s="495"/>
      <c r="AL14" s="495"/>
      <c r="AM14" s="496"/>
      <c r="AN14" s="494">
        <v>16378200</v>
      </c>
      <c r="AO14" s="495"/>
      <c r="AP14" s="495"/>
      <c r="AQ14" s="495"/>
      <c r="AR14" s="495"/>
      <c r="AS14" s="496"/>
      <c r="AT14" s="494">
        <v>3240</v>
      </c>
      <c r="AU14" s="495"/>
      <c r="AV14" s="495"/>
      <c r="AW14" s="495"/>
      <c r="AX14" s="495"/>
      <c r="AY14" s="497"/>
      <c r="AZ14" s="460" t="s">
        <v>134</v>
      </c>
      <c r="BA14" s="461"/>
      <c r="BB14" s="461"/>
      <c r="BC14" s="461"/>
      <c r="BD14" s="461"/>
      <c r="BE14" s="461"/>
      <c r="BF14" s="461"/>
      <c r="BG14" s="461"/>
      <c r="BH14" s="461"/>
      <c r="BI14" s="461"/>
      <c r="BJ14" s="461"/>
      <c r="BK14" s="461"/>
      <c r="BL14" s="461"/>
      <c r="BM14" s="462"/>
      <c r="BN14" s="463">
        <v>131619782</v>
      </c>
      <c r="BO14" s="464"/>
      <c r="BP14" s="464"/>
      <c r="BQ14" s="464"/>
      <c r="BR14" s="464"/>
      <c r="BS14" s="464"/>
      <c r="BT14" s="464"/>
      <c r="BU14" s="465"/>
      <c r="BV14" s="463">
        <v>130735050</v>
      </c>
      <c r="BW14" s="464"/>
      <c r="BX14" s="464"/>
      <c r="BY14" s="464"/>
      <c r="BZ14" s="464"/>
      <c r="CA14" s="464"/>
      <c r="CB14" s="464"/>
      <c r="CC14" s="465"/>
      <c r="CD14" s="440" t="s">
        <v>135</v>
      </c>
      <c r="CE14" s="441"/>
      <c r="CF14" s="441"/>
      <c r="CG14" s="441"/>
      <c r="CH14" s="441"/>
      <c r="CI14" s="441"/>
      <c r="CJ14" s="441"/>
      <c r="CK14" s="441"/>
      <c r="CL14" s="441"/>
      <c r="CM14" s="441"/>
      <c r="CN14" s="441"/>
      <c r="CO14" s="441"/>
      <c r="CP14" s="441"/>
      <c r="CQ14" s="441"/>
      <c r="CR14" s="441"/>
      <c r="CS14" s="442"/>
      <c r="CT14" s="474">
        <v>149</v>
      </c>
      <c r="CU14" s="475"/>
      <c r="CV14" s="475"/>
      <c r="CW14" s="475"/>
      <c r="CX14" s="475"/>
      <c r="CY14" s="475"/>
      <c r="CZ14" s="475"/>
      <c r="DA14" s="476"/>
      <c r="DB14" s="474">
        <v>150</v>
      </c>
      <c r="DC14" s="475"/>
      <c r="DD14" s="475"/>
      <c r="DE14" s="475"/>
      <c r="DF14" s="475"/>
      <c r="DG14" s="475"/>
      <c r="DH14" s="475"/>
      <c r="DI14" s="476"/>
      <c r="DJ14" s="158"/>
      <c r="DK14" s="158"/>
      <c r="DL14" s="158"/>
      <c r="DM14" s="158"/>
      <c r="DN14" s="158"/>
      <c r="DO14" s="158"/>
    </row>
    <row r="15" spans="1:119" ht="18.75" customHeight="1">
      <c r="A15" s="159"/>
      <c r="B15" s="527"/>
      <c r="C15" s="528"/>
      <c r="D15" s="528"/>
      <c r="E15" s="528"/>
      <c r="F15" s="528"/>
      <c r="G15" s="528"/>
      <c r="H15" s="528"/>
      <c r="I15" s="528"/>
      <c r="J15" s="528"/>
      <c r="K15" s="529"/>
      <c r="L15" s="166"/>
      <c r="M15" s="510" t="s">
        <v>136</v>
      </c>
      <c r="N15" s="511"/>
      <c r="O15" s="511"/>
      <c r="P15" s="511"/>
      <c r="Q15" s="512"/>
      <c r="R15" s="513">
        <v>1369853</v>
      </c>
      <c r="S15" s="514"/>
      <c r="T15" s="514"/>
      <c r="U15" s="514"/>
      <c r="V15" s="515"/>
      <c r="W15" s="542"/>
      <c r="X15" s="543"/>
      <c r="Y15" s="544"/>
      <c r="Z15" s="491" t="s">
        <v>137</v>
      </c>
      <c r="AA15" s="492"/>
      <c r="AB15" s="492"/>
      <c r="AC15" s="492"/>
      <c r="AD15" s="492"/>
      <c r="AE15" s="492"/>
      <c r="AF15" s="492"/>
      <c r="AG15" s="492"/>
      <c r="AH15" s="493"/>
      <c r="AI15" s="494" t="s">
        <v>120</v>
      </c>
      <c r="AJ15" s="495"/>
      <c r="AK15" s="495"/>
      <c r="AL15" s="495"/>
      <c r="AM15" s="496"/>
      <c r="AN15" s="494" t="s">
        <v>120</v>
      </c>
      <c r="AO15" s="495"/>
      <c r="AP15" s="495"/>
      <c r="AQ15" s="495"/>
      <c r="AR15" s="495"/>
      <c r="AS15" s="496"/>
      <c r="AT15" s="494" t="s">
        <v>120</v>
      </c>
      <c r="AU15" s="495"/>
      <c r="AV15" s="495"/>
      <c r="AW15" s="495"/>
      <c r="AX15" s="495"/>
      <c r="AY15" s="497"/>
      <c r="AZ15" s="466" t="s">
        <v>138</v>
      </c>
      <c r="BA15" s="467"/>
      <c r="BB15" s="467"/>
      <c r="BC15" s="467"/>
      <c r="BD15" s="467"/>
      <c r="BE15" s="467"/>
      <c r="BF15" s="467"/>
      <c r="BG15" s="467"/>
      <c r="BH15" s="467"/>
      <c r="BI15" s="467"/>
      <c r="BJ15" s="467"/>
      <c r="BK15" s="467"/>
      <c r="BL15" s="467"/>
      <c r="BM15" s="468"/>
      <c r="BN15" s="469">
        <v>294741084</v>
      </c>
      <c r="BO15" s="470"/>
      <c r="BP15" s="470"/>
      <c r="BQ15" s="470"/>
      <c r="BR15" s="470"/>
      <c r="BS15" s="470"/>
      <c r="BT15" s="470"/>
      <c r="BU15" s="471"/>
      <c r="BV15" s="469">
        <v>291554642</v>
      </c>
      <c r="BW15" s="470"/>
      <c r="BX15" s="470"/>
      <c r="BY15" s="470"/>
      <c r="BZ15" s="470"/>
      <c r="CA15" s="470"/>
      <c r="CB15" s="470"/>
      <c r="CC15" s="471"/>
      <c r="CD15" s="507" t="s">
        <v>139</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27"/>
      <c r="C16" s="528"/>
      <c r="D16" s="528"/>
      <c r="E16" s="528"/>
      <c r="F16" s="528"/>
      <c r="G16" s="528"/>
      <c r="H16" s="528"/>
      <c r="I16" s="528"/>
      <c r="J16" s="528"/>
      <c r="K16" s="529"/>
      <c r="L16" s="504" t="s">
        <v>140</v>
      </c>
      <c r="M16" s="505"/>
      <c r="N16" s="505"/>
      <c r="O16" s="505"/>
      <c r="P16" s="505"/>
      <c r="Q16" s="506"/>
      <c r="R16" s="501" t="s">
        <v>141</v>
      </c>
      <c r="S16" s="502"/>
      <c r="T16" s="502"/>
      <c r="U16" s="502"/>
      <c r="V16" s="503"/>
      <c r="W16" s="542"/>
      <c r="X16" s="543"/>
      <c r="Y16" s="544"/>
      <c r="Z16" s="491" t="s">
        <v>142</v>
      </c>
      <c r="AA16" s="492"/>
      <c r="AB16" s="492"/>
      <c r="AC16" s="492"/>
      <c r="AD16" s="492"/>
      <c r="AE16" s="492"/>
      <c r="AF16" s="492"/>
      <c r="AG16" s="492"/>
      <c r="AH16" s="493"/>
      <c r="AI16" s="494">
        <v>212</v>
      </c>
      <c r="AJ16" s="495"/>
      <c r="AK16" s="495"/>
      <c r="AL16" s="495"/>
      <c r="AM16" s="496"/>
      <c r="AN16" s="494">
        <v>698116</v>
      </c>
      <c r="AO16" s="495"/>
      <c r="AP16" s="495"/>
      <c r="AQ16" s="495"/>
      <c r="AR16" s="495"/>
      <c r="AS16" s="496"/>
      <c r="AT16" s="494">
        <v>3293</v>
      </c>
      <c r="AU16" s="495"/>
      <c r="AV16" s="495"/>
      <c r="AW16" s="495"/>
      <c r="AX16" s="495"/>
      <c r="AY16" s="497"/>
      <c r="AZ16" s="466" t="s">
        <v>143</v>
      </c>
      <c r="BA16" s="467"/>
      <c r="BB16" s="467"/>
      <c r="BC16" s="467"/>
      <c r="BD16" s="467"/>
      <c r="BE16" s="467"/>
      <c r="BF16" s="467"/>
      <c r="BG16" s="467"/>
      <c r="BH16" s="467"/>
      <c r="BI16" s="467"/>
      <c r="BJ16" s="467"/>
      <c r="BK16" s="467"/>
      <c r="BL16" s="467"/>
      <c r="BM16" s="468"/>
      <c r="BN16" s="469">
        <v>164476769</v>
      </c>
      <c r="BO16" s="470"/>
      <c r="BP16" s="470"/>
      <c r="BQ16" s="470"/>
      <c r="BR16" s="470"/>
      <c r="BS16" s="470"/>
      <c r="BT16" s="470"/>
      <c r="BU16" s="471"/>
      <c r="BV16" s="469">
        <v>163717850</v>
      </c>
      <c r="BW16" s="470"/>
      <c r="BX16" s="470"/>
      <c r="BY16" s="470"/>
      <c r="BZ16" s="470"/>
      <c r="CA16" s="470"/>
      <c r="CB16" s="470"/>
      <c r="CC16" s="471"/>
      <c r="CD16" s="170"/>
      <c r="CE16" s="446"/>
      <c r="CF16" s="446"/>
      <c r="CG16" s="446"/>
      <c r="CH16" s="446"/>
      <c r="CI16" s="446"/>
      <c r="CJ16" s="446"/>
      <c r="CK16" s="446"/>
      <c r="CL16" s="446"/>
      <c r="CM16" s="446"/>
      <c r="CN16" s="446"/>
      <c r="CO16" s="446"/>
      <c r="CP16" s="446"/>
      <c r="CQ16" s="446"/>
      <c r="CR16" s="446"/>
      <c r="CS16" s="447"/>
      <c r="CT16" s="448"/>
      <c r="CU16" s="449"/>
      <c r="CV16" s="449"/>
      <c r="CW16" s="449"/>
      <c r="CX16" s="449"/>
      <c r="CY16" s="449"/>
      <c r="CZ16" s="449"/>
      <c r="DA16" s="450"/>
      <c r="DB16" s="448"/>
      <c r="DC16" s="449"/>
      <c r="DD16" s="449"/>
      <c r="DE16" s="449"/>
      <c r="DF16" s="449"/>
      <c r="DG16" s="449"/>
      <c r="DH16" s="449"/>
      <c r="DI16" s="450"/>
      <c r="DJ16" s="158"/>
      <c r="DK16" s="158"/>
      <c r="DL16" s="158"/>
      <c r="DM16" s="158"/>
      <c r="DN16" s="158"/>
      <c r="DO16" s="158"/>
    </row>
    <row r="17" spans="1:119" ht="18.75" customHeight="1" thickBot="1">
      <c r="A17" s="159"/>
      <c r="B17" s="530"/>
      <c r="C17" s="531"/>
      <c r="D17" s="531"/>
      <c r="E17" s="531"/>
      <c r="F17" s="531"/>
      <c r="G17" s="531"/>
      <c r="H17" s="531"/>
      <c r="I17" s="531"/>
      <c r="J17" s="531"/>
      <c r="K17" s="532"/>
      <c r="L17" s="171"/>
      <c r="M17" s="498" t="s">
        <v>144</v>
      </c>
      <c r="N17" s="499"/>
      <c r="O17" s="499"/>
      <c r="P17" s="499"/>
      <c r="Q17" s="500"/>
      <c r="R17" s="501" t="s">
        <v>145</v>
      </c>
      <c r="S17" s="502"/>
      <c r="T17" s="502"/>
      <c r="U17" s="502"/>
      <c r="V17" s="503"/>
      <c r="W17" s="542"/>
      <c r="X17" s="543"/>
      <c r="Y17" s="544"/>
      <c r="Z17" s="491" t="s">
        <v>146</v>
      </c>
      <c r="AA17" s="492"/>
      <c r="AB17" s="492"/>
      <c r="AC17" s="492"/>
      <c r="AD17" s="492"/>
      <c r="AE17" s="492"/>
      <c r="AF17" s="492"/>
      <c r="AG17" s="492"/>
      <c r="AH17" s="493"/>
      <c r="AI17" s="494">
        <v>2477</v>
      </c>
      <c r="AJ17" s="495"/>
      <c r="AK17" s="495"/>
      <c r="AL17" s="495"/>
      <c r="AM17" s="496"/>
      <c r="AN17" s="494">
        <v>8057681</v>
      </c>
      <c r="AO17" s="495"/>
      <c r="AP17" s="495"/>
      <c r="AQ17" s="495"/>
      <c r="AR17" s="495"/>
      <c r="AS17" s="496"/>
      <c r="AT17" s="494">
        <v>3253</v>
      </c>
      <c r="AU17" s="495"/>
      <c r="AV17" s="495"/>
      <c r="AW17" s="495"/>
      <c r="AX17" s="495"/>
      <c r="AY17" s="497"/>
      <c r="AZ17" s="466" t="s">
        <v>147</v>
      </c>
      <c r="BA17" s="467"/>
      <c r="BB17" s="467"/>
      <c r="BC17" s="467"/>
      <c r="BD17" s="467"/>
      <c r="BE17" s="467"/>
      <c r="BF17" s="467"/>
      <c r="BG17" s="467"/>
      <c r="BH17" s="467"/>
      <c r="BI17" s="467"/>
      <c r="BJ17" s="467"/>
      <c r="BK17" s="467"/>
      <c r="BL17" s="467"/>
      <c r="BM17" s="468"/>
      <c r="BN17" s="469">
        <v>319769476</v>
      </c>
      <c r="BO17" s="470"/>
      <c r="BP17" s="470"/>
      <c r="BQ17" s="470"/>
      <c r="BR17" s="470"/>
      <c r="BS17" s="470"/>
      <c r="BT17" s="470"/>
      <c r="BU17" s="471"/>
      <c r="BV17" s="469">
        <v>320184627</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c r="A18" s="159"/>
      <c r="B18" s="486" t="s">
        <v>148</v>
      </c>
      <c r="C18" s="487"/>
      <c r="D18" s="487"/>
      <c r="E18" s="487"/>
      <c r="F18" s="487"/>
      <c r="G18" s="487"/>
      <c r="H18" s="487"/>
      <c r="I18" s="487"/>
      <c r="J18" s="487"/>
      <c r="K18" s="488"/>
      <c r="L18" s="489">
        <v>5676</v>
      </c>
      <c r="M18" s="490"/>
      <c r="N18" s="490"/>
      <c r="O18" s="490"/>
      <c r="P18" s="490"/>
      <c r="Q18" s="490"/>
      <c r="R18" s="490"/>
      <c r="S18" s="490"/>
      <c r="T18" s="490"/>
      <c r="U18" s="490"/>
      <c r="V18" s="490"/>
      <c r="W18" s="542"/>
      <c r="X18" s="543"/>
      <c r="Y18" s="544"/>
      <c r="Z18" s="491" t="s">
        <v>149</v>
      </c>
      <c r="AA18" s="492"/>
      <c r="AB18" s="492"/>
      <c r="AC18" s="492"/>
      <c r="AD18" s="492"/>
      <c r="AE18" s="492"/>
      <c r="AF18" s="492"/>
      <c r="AG18" s="492"/>
      <c r="AH18" s="493"/>
      <c r="AI18" s="494">
        <v>10755</v>
      </c>
      <c r="AJ18" s="495"/>
      <c r="AK18" s="495"/>
      <c r="AL18" s="495"/>
      <c r="AM18" s="496"/>
      <c r="AN18" s="494">
        <v>39718953</v>
      </c>
      <c r="AO18" s="495"/>
      <c r="AP18" s="495"/>
      <c r="AQ18" s="495"/>
      <c r="AR18" s="495"/>
      <c r="AS18" s="496"/>
      <c r="AT18" s="494">
        <v>3693</v>
      </c>
      <c r="AU18" s="495"/>
      <c r="AV18" s="495"/>
      <c r="AW18" s="495"/>
      <c r="AX18" s="495"/>
      <c r="AY18" s="497"/>
      <c r="AZ18" s="477" t="s">
        <v>150</v>
      </c>
      <c r="BA18" s="478"/>
      <c r="BB18" s="478"/>
      <c r="BC18" s="478"/>
      <c r="BD18" s="478"/>
      <c r="BE18" s="478"/>
      <c r="BF18" s="478"/>
      <c r="BG18" s="478"/>
      <c r="BH18" s="478"/>
      <c r="BI18" s="478"/>
      <c r="BJ18" s="478"/>
      <c r="BK18" s="478"/>
      <c r="BL18" s="478"/>
      <c r="BM18" s="479"/>
      <c r="BN18" s="443">
        <v>399059611</v>
      </c>
      <c r="BO18" s="444"/>
      <c r="BP18" s="444"/>
      <c r="BQ18" s="444"/>
      <c r="BR18" s="444"/>
      <c r="BS18" s="444"/>
      <c r="BT18" s="444"/>
      <c r="BU18" s="445"/>
      <c r="BV18" s="443">
        <v>414573693</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c r="A19" s="159"/>
      <c r="B19" s="486" t="s">
        <v>151</v>
      </c>
      <c r="C19" s="487"/>
      <c r="D19" s="487"/>
      <c r="E19" s="487"/>
      <c r="F19" s="487"/>
      <c r="G19" s="487"/>
      <c r="H19" s="487"/>
      <c r="I19" s="487"/>
      <c r="J19" s="487"/>
      <c r="K19" s="488"/>
      <c r="L19" s="489">
        <v>241</v>
      </c>
      <c r="M19" s="490"/>
      <c r="N19" s="490"/>
      <c r="O19" s="490"/>
      <c r="P19" s="490"/>
      <c r="Q19" s="490"/>
      <c r="R19" s="490"/>
      <c r="S19" s="490"/>
      <c r="T19" s="490"/>
      <c r="U19" s="490"/>
      <c r="V19" s="490"/>
      <c r="W19" s="542"/>
      <c r="X19" s="543"/>
      <c r="Y19" s="544"/>
      <c r="Z19" s="491" t="s">
        <v>152</v>
      </c>
      <c r="AA19" s="492"/>
      <c r="AB19" s="492"/>
      <c r="AC19" s="492"/>
      <c r="AD19" s="492"/>
      <c r="AE19" s="492"/>
      <c r="AF19" s="492"/>
      <c r="AG19" s="492"/>
      <c r="AH19" s="493"/>
      <c r="AI19" s="494" t="s">
        <v>119</v>
      </c>
      <c r="AJ19" s="495"/>
      <c r="AK19" s="495"/>
      <c r="AL19" s="495"/>
      <c r="AM19" s="496"/>
      <c r="AN19" s="494" t="s">
        <v>120</v>
      </c>
      <c r="AO19" s="495"/>
      <c r="AP19" s="495"/>
      <c r="AQ19" s="495"/>
      <c r="AR19" s="495"/>
      <c r="AS19" s="496"/>
      <c r="AT19" s="494" t="s">
        <v>120</v>
      </c>
      <c r="AU19" s="495"/>
      <c r="AV19" s="495"/>
      <c r="AW19" s="495"/>
      <c r="AX19" s="495"/>
      <c r="AY19" s="497"/>
      <c r="AZ19" s="460" t="s">
        <v>153</v>
      </c>
      <c r="BA19" s="461"/>
      <c r="BB19" s="461"/>
      <c r="BC19" s="461"/>
      <c r="BD19" s="461"/>
      <c r="BE19" s="461"/>
      <c r="BF19" s="461"/>
      <c r="BG19" s="461"/>
      <c r="BH19" s="461"/>
      <c r="BI19" s="461"/>
      <c r="BJ19" s="461"/>
      <c r="BK19" s="461"/>
      <c r="BL19" s="461"/>
      <c r="BM19" s="462"/>
      <c r="BN19" s="463">
        <v>1026875931</v>
      </c>
      <c r="BO19" s="464"/>
      <c r="BP19" s="464"/>
      <c r="BQ19" s="464"/>
      <c r="BR19" s="464"/>
      <c r="BS19" s="464"/>
      <c r="BT19" s="464"/>
      <c r="BU19" s="465"/>
      <c r="BV19" s="463">
        <v>1034724708</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c r="A20" s="159"/>
      <c r="B20" s="486" t="s">
        <v>154</v>
      </c>
      <c r="C20" s="487"/>
      <c r="D20" s="487"/>
      <c r="E20" s="487"/>
      <c r="F20" s="487"/>
      <c r="G20" s="487"/>
      <c r="H20" s="487"/>
      <c r="I20" s="487"/>
      <c r="J20" s="487"/>
      <c r="K20" s="488"/>
      <c r="L20" s="489">
        <v>591972</v>
      </c>
      <c r="M20" s="490"/>
      <c r="N20" s="490"/>
      <c r="O20" s="490"/>
      <c r="P20" s="490"/>
      <c r="Q20" s="490"/>
      <c r="R20" s="490"/>
      <c r="S20" s="490"/>
      <c r="T20" s="490"/>
      <c r="U20" s="490"/>
      <c r="V20" s="490"/>
      <c r="W20" s="545"/>
      <c r="X20" s="546"/>
      <c r="Y20" s="547"/>
      <c r="Z20" s="491" t="s">
        <v>155</v>
      </c>
      <c r="AA20" s="492"/>
      <c r="AB20" s="492"/>
      <c r="AC20" s="492"/>
      <c r="AD20" s="492"/>
      <c r="AE20" s="492"/>
      <c r="AF20" s="492"/>
      <c r="AG20" s="492"/>
      <c r="AH20" s="493"/>
      <c r="AI20" s="494">
        <v>18287</v>
      </c>
      <c r="AJ20" s="495"/>
      <c r="AK20" s="495"/>
      <c r="AL20" s="495"/>
      <c r="AM20" s="496"/>
      <c r="AN20" s="494">
        <v>64154834</v>
      </c>
      <c r="AO20" s="495"/>
      <c r="AP20" s="495"/>
      <c r="AQ20" s="495"/>
      <c r="AR20" s="495"/>
      <c r="AS20" s="496"/>
      <c r="AT20" s="494">
        <v>3508</v>
      </c>
      <c r="AU20" s="495"/>
      <c r="AV20" s="495"/>
      <c r="AW20" s="495"/>
      <c r="AX20" s="495"/>
      <c r="AY20" s="497"/>
      <c r="AZ20" s="477" t="s">
        <v>156</v>
      </c>
      <c r="BA20" s="478"/>
      <c r="BB20" s="478"/>
      <c r="BC20" s="478"/>
      <c r="BD20" s="478"/>
      <c r="BE20" s="478"/>
      <c r="BF20" s="478"/>
      <c r="BG20" s="478"/>
      <c r="BH20" s="478"/>
      <c r="BI20" s="478"/>
      <c r="BJ20" s="478"/>
      <c r="BK20" s="478"/>
      <c r="BL20" s="478"/>
      <c r="BM20" s="479"/>
      <c r="BN20" s="443">
        <v>296298791</v>
      </c>
      <c r="BO20" s="444"/>
      <c r="BP20" s="444"/>
      <c r="BQ20" s="444"/>
      <c r="BR20" s="444"/>
      <c r="BS20" s="444"/>
      <c r="BT20" s="444"/>
      <c r="BU20" s="445"/>
      <c r="BV20" s="443">
        <v>307058224</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157</v>
      </c>
      <c r="X21" s="481"/>
      <c r="Y21" s="481"/>
      <c r="Z21" s="481"/>
      <c r="AA21" s="481"/>
      <c r="AB21" s="481"/>
      <c r="AC21" s="481"/>
      <c r="AD21" s="481"/>
      <c r="AE21" s="481"/>
      <c r="AF21" s="481"/>
      <c r="AG21" s="481"/>
      <c r="AH21" s="482"/>
      <c r="AI21" s="483">
        <v>98.6</v>
      </c>
      <c r="AJ21" s="484"/>
      <c r="AK21" s="484"/>
      <c r="AL21" s="484"/>
      <c r="AM21" s="484"/>
      <c r="AN21" s="484"/>
      <c r="AO21" s="484"/>
      <c r="AP21" s="484"/>
      <c r="AQ21" s="484"/>
      <c r="AR21" s="484"/>
      <c r="AS21" s="484"/>
      <c r="AT21" s="484"/>
      <c r="AU21" s="484"/>
      <c r="AV21" s="484"/>
      <c r="AW21" s="484"/>
      <c r="AX21" s="484"/>
      <c r="AY21" s="485"/>
      <c r="AZ21" s="460" t="s">
        <v>158</v>
      </c>
      <c r="BA21" s="461"/>
      <c r="BB21" s="461"/>
      <c r="BC21" s="461"/>
      <c r="BD21" s="461"/>
      <c r="BE21" s="461"/>
      <c r="BF21" s="461"/>
      <c r="BG21" s="461"/>
      <c r="BH21" s="461"/>
      <c r="BI21" s="461"/>
      <c r="BJ21" s="461"/>
      <c r="BK21" s="461"/>
      <c r="BL21" s="461"/>
      <c r="BM21" s="462"/>
      <c r="BN21" s="463">
        <v>20981031</v>
      </c>
      <c r="BO21" s="464"/>
      <c r="BP21" s="464"/>
      <c r="BQ21" s="464"/>
      <c r="BR21" s="464"/>
      <c r="BS21" s="464"/>
      <c r="BT21" s="464"/>
      <c r="BU21" s="465"/>
      <c r="BV21" s="463">
        <v>28402452</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159</v>
      </c>
      <c r="BA22" s="467"/>
      <c r="BB22" s="467"/>
      <c r="BC22" s="467"/>
      <c r="BD22" s="467"/>
      <c r="BE22" s="467"/>
      <c r="BF22" s="467"/>
      <c r="BG22" s="467"/>
      <c r="BH22" s="467"/>
      <c r="BI22" s="467"/>
      <c r="BJ22" s="467"/>
      <c r="BK22" s="467"/>
      <c r="BL22" s="467"/>
      <c r="BM22" s="468"/>
      <c r="BN22" s="469">
        <v>3466133</v>
      </c>
      <c r="BO22" s="470"/>
      <c r="BP22" s="470"/>
      <c r="BQ22" s="470"/>
      <c r="BR22" s="470"/>
      <c r="BS22" s="470"/>
      <c r="BT22" s="470"/>
      <c r="BU22" s="471"/>
      <c r="BV22" s="469">
        <v>4050461</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160</v>
      </c>
      <c r="BA23" s="467"/>
      <c r="BB23" s="467"/>
      <c r="BC23" s="467"/>
      <c r="BD23" s="467"/>
      <c r="BE23" s="467"/>
      <c r="BF23" s="467"/>
      <c r="BG23" s="467"/>
      <c r="BH23" s="467"/>
      <c r="BI23" s="467"/>
      <c r="BJ23" s="467"/>
      <c r="BK23" s="467"/>
      <c r="BL23" s="467"/>
      <c r="BM23" s="468"/>
      <c r="BN23" s="469">
        <v>28314063</v>
      </c>
      <c r="BO23" s="470"/>
      <c r="BP23" s="470"/>
      <c r="BQ23" s="470"/>
      <c r="BR23" s="470"/>
      <c r="BS23" s="470"/>
      <c r="BT23" s="470"/>
      <c r="BU23" s="471"/>
      <c r="BV23" s="469">
        <v>28313568</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161</v>
      </c>
      <c r="BA24" s="441"/>
      <c r="BB24" s="441"/>
      <c r="BC24" s="441"/>
      <c r="BD24" s="441"/>
      <c r="BE24" s="441"/>
      <c r="BF24" s="441"/>
      <c r="BG24" s="441"/>
      <c r="BH24" s="441"/>
      <c r="BI24" s="441"/>
      <c r="BJ24" s="441"/>
      <c r="BK24" s="441"/>
      <c r="BL24" s="441"/>
      <c r="BM24" s="442"/>
      <c r="BN24" s="443">
        <v>6530000</v>
      </c>
      <c r="BO24" s="444"/>
      <c r="BP24" s="444"/>
      <c r="BQ24" s="444"/>
      <c r="BR24" s="444"/>
      <c r="BS24" s="444"/>
      <c r="BT24" s="444"/>
      <c r="BU24" s="445"/>
      <c r="BV24" s="443">
        <v>6530000</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162</v>
      </c>
      <c r="BA25" s="452"/>
      <c r="BB25" s="452"/>
      <c r="BC25" s="453"/>
      <c r="BD25" s="460" t="s">
        <v>45</v>
      </c>
      <c r="BE25" s="461"/>
      <c r="BF25" s="461"/>
      <c r="BG25" s="461"/>
      <c r="BH25" s="461"/>
      <c r="BI25" s="461"/>
      <c r="BJ25" s="461"/>
      <c r="BK25" s="461"/>
      <c r="BL25" s="461"/>
      <c r="BM25" s="462"/>
      <c r="BN25" s="463">
        <v>20498058</v>
      </c>
      <c r="BO25" s="464"/>
      <c r="BP25" s="464"/>
      <c r="BQ25" s="464"/>
      <c r="BR25" s="464"/>
      <c r="BS25" s="464"/>
      <c r="BT25" s="464"/>
      <c r="BU25" s="465"/>
      <c r="BV25" s="463">
        <v>17243443</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163</v>
      </c>
      <c r="BE26" s="467"/>
      <c r="BF26" s="467"/>
      <c r="BG26" s="467"/>
      <c r="BH26" s="467"/>
      <c r="BI26" s="467"/>
      <c r="BJ26" s="467"/>
      <c r="BK26" s="467"/>
      <c r="BL26" s="467"/>
      <c r="BM26" s="468"/>
      <c r="BN26" s="469">
        <v>17989705</v>
      </c>
      <c r="BO26" s="470"/>
      <c r="BP26" s="470"/>
      <c r="BQ26" s="470"/>
      <c r="BR26" s="470"/>
      <c r="BS26" s="470"/>
      <c r="BT26" s="470"/>
      <c r="BU26" s="471"/>
      <c r="BV26" s="469">
        <v>17985128</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47</v>
      </c>
      <c r="BE27" s="478"/>
      <c r="BF27" s="478"/>
      <c r="BG27" s="478"/>
      <c r="BH27" s="478"/>
      <c r="BI27" s="478"/>
      <c r="BJ27" s="478"/>
      <c r="BK27" s="478"/>
      <c r="BL27" s="478"/>
      <c r="BM27" s="479"/>
      <c r="BN27" s="443">
        <v>44417687</v>
      </c>
      <c r="BO27" s="444"/>
      <c r="BP27" s="444"/>
      <c r="BQ27" s="444"/>
      <c r="BR27" s="444"/>
      <c r="BS27" s="444"/>
      <c r="BT27" s="444"/>
      <c r="BU27" s="445"/>
      <c r="BV27" s="443">
        <v>47490896</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438" t="s">
        <v>170</v>
      </c>
      <c r="D30" s="438"/>
      <c r="E30" s="439" t="s">
        <v>171</v>
      </c>
      <c r="F30" s="439"/>
      <c r="G30" s="439"/>
      <c r="H30" s="439"/>
      <c r="I30" s="439"/>
      <c r="J30" s="439"/>
      <c r="K30" s="439"/>
      <c r="L30" s="439"/>
      <c r="M30" s="439"/>
      <c r="N30" s="439"/>
      <c r="O30" s="439"/>
      <c r="P30" s="439"/>
      <c r="Q30" s="439"/>
      <c r="R30" s="439"/>
      <c r="S30" s="439"/>
      <c r="T30" s="176"/>
      <c r="U30" s="438" t="s">
        <v>170</v>
      </c>
      <c r="V30" s="438"/>
      <c r="W30" s="439" t="s">
        <v>172</v>
      </c>
      <c r="X30" s="439"/>
      <c r="Y30" s="439"/>
      <c r="Z30" s="439"/>
      <c r="AA30" s="439"/>
      <c r="AB30" s="439"/>
      <c r="AC30" s="439"/>
      <c r="AD30" s="439"/>
      <c r="AE30" s="439"/>
      <c r="AF30" s="439"/>
      <c r="AG30" s="439"/>
      <c r="AH30" s="439"/>
      <c r="AI30" s="439"/>
      <c r="AJ30" s="439"/>
      <c r="AK30" s="439"/>
      <c r="AL30" s="176"/>
      <c r="AM30" s="438" t="s">
        <v>170</v>
      </c>
      <c r="AN30" s="438"/>
      <c r="AO30" s="439" t="s">
        <v>173</v>
      </c>
      <c r="AP30" s="439"/>
      <c r="AQ30" s="439"/>
      <c r="AR30" s="439"/>
      <c r="AS30" s="439"/>
      <c r="AT30" s="439"/>
      <c r="AU30" s="439"/>
      <c r="AV30" s="439"/>
      <c r="AW30" s="439"/>
      <c r="AX30" s="439"/>
      <c r="AY30" s="439"/>
      <c r="AZ30" s="439"/>
      <c r="BA30" s="439"/>
      <c r="BB30" s="439"/>
      <c r="BC30" s="439"/>
      <c r="BD30" s="201"/>
      <c r="BE30" s="438" t="s">
        <v>174</v>
      </c>
      <c r="BF30" s="438"/>
      <c r="BG30" s="439" t="s">
        <v>173</v>
      </c>
      <c r="BH30" s="439"/>
      <c r="BI30" s="439"/>
      <c r="BJ30" s="439"/>
      <c r="BK30" s="439"/>
      <c r="BL30" s="439"/>
      <c r="BM30" s="439"/>
      <c r="BN30" s="439"/>
      <c r="BO30" s="439"/>
      <c r="BP30" s="439"/>
      <c r="BQ30" s="439"/>
      <c r="BR30" s="439"/>
      <c r="BS30" s="439"/>
      <c r="BT30" s="439"/>
      <c r="BU30" s="439"/>
      <c r="BV30" s="202"/>
      <c r="BW30" s="438" t="s">
        <v>170</v>
      </c>
      <c r="BX30" s="438"/>
      <c r="BY30" s="439" t="s">
        <v>175</v>
      </c>
      <c r="BZ30" s="439"/>
      <c r="CA30" s="439"/>
      <c r="CB30" s="439"/>
      <c r="CC30" s="439"/>
      <c r="CD30" s="439"/>
      <c r="CE30" s="439"/>
      <c r="CF30" s="439"/>
      <c r="CG30" s="439"/>
      <c r="CH30" s="439"/>
      <c r="CI30" s="439"/>
      <c r="CJ30" s="439"/>
      <c r="CK30" s="439"/>
      <c r="CL30" s="439"/>
      <c r="CM30" s="439"/>
      <c r="CN30" s="176"/>
      <c r="CO30" s="438" t="s">
        <v>174</v>
      </c>
      <c r="CP30" s="438"/>
      <c r="CQ30" s="439" t="s">
        <v>176</v>
      </c>
      <c r="CR30" s="439"/>
      <c r="CS30" s="439"/>
      <c r="CT30" s="439"/>
      <c r="CU30" s="439"/>
      <c r="CV30" s="439"/>
      <c r="CW30" s="439"/>
      <c r="CX30" s="439"/>
      <c r="CY30" s="439"/>
      <c r="CZ30" s="439"/>
      <c r="DA30" s="439"/>
      <c r="DB30" s="439"/>
      <c r="DC30" s="439"/>
      <c r="DD30" s="439"/>
      <c r="DE30" s="439"/>
      <c r="DF30" s="176"/>
      <c r="DG30" s="437" t="s">
        <v>177</v>
      </c>
      <c r="DH30" s="437"/>
      <c r="DI30" s="203"/>
      <c r="DJ30" s="158"/>
      <c r="DK30" s="158"/>
      <c r="DL30" s="158"/>
      <c r="DM30" s="158"/>
      <c r="DN30" s="158"/>
      <c r="DO30" s="158"/>
    </row>
    <row r="31" spans="1:119" ht="32.25" customHeight="1">
      <c r="A31" s="159"/>
      <c r="B31" s="199"/>
      <c r="C31" s="435">
        <f>IF(E31="","",1)</f>
        <v>1</v>
      </c>
      <c r="D31" s="435"/>
      <c r="E31" s="434" t="str">
        <f>IF('各会計、関係団体の財政状況及び健全化判断比率'!B7="","",'各会計、関係団体の財政状況及び健全化判断比率'!B7)</f>
        <v>一般会計</v>
      </c>
      <c r="F31" s="434"/>
      <c r="G31" s="434"/>
      <c r="H31" s="434"/>
      <c r="I31" s="434"/>
      <c r="J31" s="434"/>
      <c r="K31" s="434"/>
      <c r="L31" s="434"/>
      <c r="M31" s="434"/>
      <c r="N31" s="434"/>
      <c r="O31" s="434"/>
      <c r="P31" s="434"/>
      <c r="Q31" s="434"/>
      <c r="R31" s="434"/>
      <c r="S31" s="434"/>
      <c r="T31" s="200"/>
      <c r="U31" s="435">
        <f>IF(W31="","",MAX(C31:D40)+1)</f>
        <v>11</v>
      </c>
      <c r="V31" s="435"/>
      <c r="W31" s="434" t="str">
        <f>IF('各会計、関係団体の財政状況及び健全化判断比率'!B28="","",'各会計、関係団体の財政状況及び健全化判断比率'!B28)</f>
        <v>国民健康保険事業</v>
      </c>
      <c r="X31" s="434"/>
      <c r="Y31" s="434"/>
      <c r="Z31" s="434"/>
      <c r="AA31" s="434"/>
      <c r="AB31" s="434"/>
      <c r="AC31" s="434"/>
      <c r="AD31" s="434"/>
      <c r="AE31" s="434"/>
      <c r="AF31" s="434"/>
      <c r="AG31" s="434"/>
      <c r="AH31" s="434"/>
      <c r="AI31" s="434"/>
      <c r="AJ31" s="434"/>
      <c r="AK31" s="434"/>
      <c r="AL31" s="200"/>
      <c r="AM31" s="435">
        <f>IF(AO31="","",MAX(C31:D40,U31:V40)+1)</f>
        <v>12</v>
      </c>
      <c r="AN31" s="435"/>
      <c r="AO31" s="434" t="str">
        <f>IF('各会計、関係団体の財政状況及び健全化判断比率'!B29="","",'各会計、関係団体の財政状況及び健全化判断比率'!B29)</f>
        <v>電気事業会計</v>
      </c>
      <c r="AP31" s="434"/>
      <c r="AQ31" s="434"/>
      <c r="AR31" s="434"/>
      <c r="AS31" s="434"/>
      <c r="AT31" s="434"/>
      <c r="AU31" s="434"/>
      <c r="AV31" s="434"/>
      <c r="AW31" s="434"/>
      <c r="AX31" s="434"/>
      <c r="AY31" s="434"/>
      <c r="AZ31" s="434"/>
      <c r="BA31" s="434"/>
      <c r="BB31" s="434"/>
      <c r="BC31" s="434"/>
      <c r="BD31" s="200"/>
      <c r="BE31" s="435">
        <f>IF(BG31="","",MAX(C31:D40,U31:V40,AM31:AN40)+1)</f>
        <v>15</v>
      </c>
      <c r="BF31" s="435"/>
      <c r="BG31" s="434" t="str">
        <f>IF('各会計、関係団体の財政状況及び健全化判断比率'!B32="","",'各会計、関係団体の財政状況及び健全化判断比率'!B32)</f>
        <v>港湾施設整備事業特別会計</v>
      </c>
      <c r="BH31" s="434"/>
      <c r="BI31" s="434"/>
      <c r="BJ31" s="434"/>
      <c r="BK31" s="434"/>
      <c r="BL31" s="434"/>
      <c r="BM31" s="434"/>
      <c r="BN31" s="434"/>
      <c r="BO31" s="434"/>
      <c r="BP31" s="434"/>
      <c r="BQ31" s="434"/>
      <c r="BR31" s="434"/>
      <c r="BS31" s="434"/>
      <c r="BT31" s="434"/>
      <c r="BU31" s="434"/>
      <c r="BV31" s="200"/>
      <c r="BW31" s="435" t="str">
        <f>IF(BY31="","",MAX(C31:D40,U31:V40,AM31:AN40,BE31:BF40)+1)</f>
        <v/>
      </c>
      <c r="BX31" s="435"/>
      <c r="BY31" s="434" t="str">
        <f>IF('各会計、関係団体の財政状況及び健全化判断比率'!B68="","",'各会計、関係団体の財政状況及び健全化判断比率'!B68)</f>
        <v/>
      </c>
      <c r="BZ31" s="434"/>
      <c r="CA31" s="434"/>
      <c r="CB31" s="434"/>
      <c r="CC31" s="434"/>
      <c r="CD31" s="434"/>
      <c r="CE31" s="434"/>
      <c r="CF31" s="434"/>
      <c r="CG31" s="434"/>
      <c r="CH31" s="434"/>
      <c r="CI31" s="434"/>
      <c r="CJ31" s="434"/>
      <c r="CK31" s="434"/>
      <c r="CL31" s="434"/>
      <c r="CM31" s="434"/>
      <c r="CN31" s="200"/>
      <c r="CO31" s="435">
        <f>IF(CQ31="","",MAX(C31:D40,U31:V40,AM31:AN40,BE31:BF40,BW31:BX40)+1)</f>
        <v>16</v>
      </c>
      <c r="CP31" s="435"/>
      <c r="CQ31" s="434" t="str">
        <f>IF('各会計、関係団体の財政状況及び健全化判断比率'!BS7="","",'各会計、関係団体の財政状況及び健全化判断比率'!BS7)</f>
        <v>（公財）愛媛県文化振興財団</v>
      </c>
      <c r="CR31" s="434"/>
      <c r="CS31" s="434"/>
      <c r="CT31" s="434"/>
      <c r="CU31" s="434"/>
      <c r="CV31" s="434"/>
      <c r="CW31" s="434"/>
      <c r="CX31" s="434"/>
      <c r="CY31" s="434"/>
      <c r="CZ31" s="434"/>
      <c r="DA31" s="434"/>
      <c r="DB31" s="434"/>
      <c r="DC31" s="434"/>
      <c r="DD31" s="434"/>
      <c r="DE31" s="434"/>
      <c r="DF31" s="192"/>
      <c r="DG31" s="436" t="str">
        <f>IF('各会計、関係団体の財政状況及び健全化判断比率'!BR7="","",'各会計、関係団体の財政状況及び健全化判断比率'!BR7)</f>
        <v/>
      </c>
      <c r="DH31" s="436"/>
      <c r="DI31" s="203"/>
      <c r="DJ31" s="158"/>
      <c r="DK31" s="158"/>
      <c r="DL31" s="158"/>
      <c r="DM31" s="158"/>
      <c r="DN31" s="158"/>
      <c r="DO31" s="158"/>
    </row>
    <row r="32" spans="1:119" ht="32.25" customHeight="1">
      <c r="A32" s="159"/>
      <c r="B32" s="199"/>
      <c r="C32" s="435">
        <f>IF(E32="","",C31+1)</f>
        <v>2</v>
      </c>
      <c r="D32" s="435"/>
      <c r="E32" s="434" t="str">
        <f>IF('各会計、関係団体の財政状況及び健全化判断比率'!B8="","",'各会計、関係団体の財政状況及び健全化判断比率'!B8)</f>
        <v>災害救助基金</v>
      </c>
      <c r="F32" s="434"/>
      <c r="G32" s="434"/>
      <c r="H32" s="434"/>
      <c r="I32" s="434"/>
      <c r="J32" s="434"/>
      <c r="K32" s="434"/>
      <c r="L32" s="434"/>
      <c r="M32" s="434"/>
      <c r="N32" s="434"/>
      <c r="O32" s="434"/>
      <c r="P32" s="434"/>
      <c r="Q32" s="434"/>
      <c r="R32" s="434"/>
      <c r="S32" s="434"/>
      <c r="T32" s="200"/>
      <c r="U32" s="435" t="str">
        <f t="shared" ref="U32:U40" si="0">IF(W32="","",U31+1)</f>
        <v/>
      </c>
      <c r="V32" s="435"/>
      <c r="W32" s="434"/>
      <c r="X32" s="434"/>
      <c r="Y32" s="434"/>
      <c r="Z32" s="434"/>
      <c r="AA32" s="434"/>
      <c r="AB32" s="434"/>
      <c r="AC32" s="434"/>
      <c r="AD32" s="434"/>
      <c r="AE32" s="434"/>
      <c r="AF32" s="434"/>
      <c r="AG32" s="434"/>
      <c r="AH32" s="434"/>
      <c r="AI32" s="434"/>
      <c r="AJ32" s="434"/>
      <c r="AK32" s="434"/>
      <c r="AL32" s="200"/>
      <c r="AM32" s="435">
        <f t="shared" ref="AM32:AM40" si="1">IF(AO32="","",AM31+1)</f>
        <v>13</v>
      </c>
      <c r="AN32" s="435"/>
      <c r="AO32" s="434" t="str">
        <f>IF('各会計、関係団体の財政状況及び健全化判断比率'!B30="","",'各会計、関係団体の財政状況及び健全化判断比率'!B30)</f>
        <v>病院事業会計</v>
      </c>
      <c r="AP32" s="434"/>
      <c r="AQ32" s="434"/>
      <c r="AR32" s="434"/>
      <c r="AS32" s="434"/>
      <c r="AT32" s="434"/>
      <c r="AU32" s="434"/>
      <c r="AV32" s="434"/>
      <c r="AW32" s="434"/>
      <c r="AX32" s="434"/>
      <c r="AY32" s="434"/>
      <c r="AZ32" s="434"/>
      <c r="BA32" s="434"/>
      <c r="BB32" s="434"/>
      <c r="BC32" s="434"/>
      <c r="BD32" s="200"/>
      <c r="BE32" s="435" t="str">
        <f t="shared" ref="BE32:BE40" si="2">IF(BG32="","",BE31+1)</f>
        <v/>
      </c>
      <c r="BF32" s="435"/>
      <c r="BG32" s="434"/>
      <c r="BH32" s="434"/>
      <c r="BI32" s="434"/>
      <c r="BJ32" s="434"/>
      <c r="BK32" s="434"/>
      <c r="BL32" s="434"/>
      <c r="BM32" s="434"/>
      <c r="BN32" s="434"/>
      <c r="BO32" s="434"/>
      <c r="BP32" s="434"/>
      <c r="BQ32" s="434"/>
      <c r="BR32" s="434"/>
      <c r="BS32" s="434"/>
      <c r="BT32" s="434"/>
      <c r="BU32" s="434"/>
      <c r="BV32" s="200"/>
      <c r="BW32" s="435" t="str">
        <f t="shared" ref="BW32:BW40" si="3">IF(BY32="","",BW31+1)</f>
        <v/>
      </c>
      <c r="BX32" s="435"/>
      <c r="BY32" s="434" t="str">
        <f>IF('各会計、関係団体の財政状況及び健全化判断比率'!B69="","",'各会計、関係団体の財政状況及び健全化判断比率'!B69)</f>
        <v/>
      </c>
      <c r="BZ32" s="434"/>
      <c r="CA32" s="434"/>
      <c r="CB32" s="434"/>
      <c r="CC32" s="434"/>
      <c r="CD32" s="434"/>
      <c r="CE32" s="434"/>
      <c r="CF32" s="434"/>
      <c r="CG32" s="434"/>
      <c r="CH32" s="434"/>
      <c r="CI32" s="434"/>
      <c r="CJ32" s="434"/>
      <c r="CK32" s="434"/>
      <c r="CL32" s="434"/>
      <c r="CM32" s="434"/>
      <c r="CN32" s="200"/>
      <c r="CO32" s="435">
        <f t="shared" ref="CO32:CO40" si="4">IF(CQ32="","",CO31+1)</f>
        <v>17</v>
      </c>
      <c r="CP32" s="435"/>
      <c r="CQ32" s="434" t="str">
        <f>IF('各会計、関係団体の財政状況及び健全化判断比率'!BS8="","",'各会計、関係団体の財政状況及び健全化判断比率'!BS8)</f>
        <v>（公財）愛媛県スポーツ振興事業団</v>
      </c>
      <c r="CR32" s="434"/>
      <c r="CS32" s="434"/>
      <c r="CT32" s="434"/>
      <c r="CU32" s="434"/>
      <c r="CV32" s="434"/>
      <c r="CW32" s="434"/>
      <c r="CX32" s="434"/>
      <c r="CY32" s="434"/>
      <c r="CZ32" s="434"/>
      <c r="DA32" s="434"/>
      <c r="DB32" s="434"/>
      <c r="DC32" s="434"/>
      <c r="DD32" s="434"/>
      <c r="DE32" s="434"/>
      <c r="DF32" s="192"/>
      <c r="DG32" s="436" t="str">
        <f>IF('各会計、関係団体の財政状況及び健全化判断比率'!BR8="","",'各会計、関係団体の財政状況及び健全化判断比率'!BR8)</f>
        <v/>
      </c>
      <c r="DH32" s="436"/>
      <c r="DI32" s="203"/>
      <c r="DJ32" s="158"/>
      <c r="DK32" s="158"/>
      <c r="DL32" s="158"/>
      <c r="DM32" s="158"/>
      <c r="DN32" s="158"/>
      <c r="DO32" s="158"/>
    </row>
    <row r="33" spans="1:119" ht="32.25" customHeight="1">
      <c r="A33" s="159"/>
      <c r="B33" s="199"/>
      <c r="C33" s="435">
        <f>IF(E33="","",C32+1)</f>
        <v>3</v>
      </c>
      <c r="D33" s="435"/>
      <c r="E33" s="434" t="str">
        <f>IF('各会計、関係団体の財政状況及び健全化判断比率'!B9="","",'各会計、関係団体の財政状況及び健全化判断比率'!B9)</f>
        <v>母子父子寡婦福祉資金</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14</v>
      </c>
      <c r="AN33" s="435"/>
      <c r="AO33" s="434" t="str">
        <f>IF('各会計、関係団体の財政状況及び健全化判断比率'!B31="","",'各会計、関係団体の財政状況及び健全化判断比率'!B31)</f>
        <v>工業用水道事業会計</v>
      </c>
      <c r="AP33" s="434"/>
      <c r="AQ33" s="434"/>
      <c r="AR33" s="434"/>
      <c r="AS33" s="434"/>
      <c r="AT33" s="434"/>
      <c r="AU33" s="434"/>
      <c r="AV33" s="434"/>
      <c r="AW33" s="434"/>
      <c r="AX33" s="434"/>
      <c r="AY33" s="434"/>
      <c r="AZ33" s="434"/>
      <c r="BA33" s="434"/>
      <c r="BB33" s="434"/>
      <c r="BC33" s="434"/>
      <c r="BD33" s="200"/>
      <c r="BE33" s="435" t="str">
        <f t="shared" si="2"/>
        <v/>
      </c>
      <c r="BF33" s="435"/>
      <c r="BG33" s="434"/>
      <c r="BH33" s="434"/>
      <c r="BI33" s="434"/>
      <c r="BJ33" s="434"/>
      <c r="BK33" s="434"/>
      <c r="BL33" s="434"/>
      <c r="BM33" s="434"/>
      <c r="BN33" s="434"/>
      <c r="BO33" s="434"/>
      <c r="BP33" s="434"/>
      <c r="BQ33" s="434"/>
      <c r="BR33" s="434"/>
      <c r="BS33" s="434"/>
      <c r="BT33" s="434"/>
      <c r="BU33" s="434"/>
      <c r="BV33" s="200"/>
      <c r="BW33" s="435" t="str">
        <f t="shared" si="3"/>
        <v/>
      </c>
      <c r="BX33" s="435"/>
      <c r="BY33" s="434" t="str">
        <f>IF('各会計、関係団体の財政状況及び健全化判断比率'!B70="","",'各会計、関係団体の財政状況及び健全化判断比率'!B70)</f>
        <v/>
      </c>
      <c r="BZ33" s="434"/>
      <c r="CA33" s="434"/>
      <c r="CB33" s="434"/>
      <c r="CC33" s="434"/>
      <c r="CD33" s="434"/>
      <c r="CE33" s="434"/>
      <c r="CF33" s="434"/>
      <c r="CG33" s="434"/>
      <c r="CH33" s="434"/>
      <c r="CI33" s="434"/>
      <c r="CJ33" s="434"/>
      <c r="CK33" s="434"/>
      <c r="CL33" s="434"/>
      <c r="CM33" s="434"/>
      <c r="CN33" s="200"/>
      <c r="CO33" s="435">
        <f t="shared" si="4"/>
        <v>18</v>
      </c>
      <c r="CP33" s="435"/>
      <c r="CQ33" s="434" t="str">
        <f>IF('各会計、関係団体の財政状況及び健全化判断比率'!BS9="","",'各会計、関係団体の財政状況及び健全化判断比率'!BS9)</f>
        <v>（公財）えひめ女性財団</v>
      </c>
      <c r="CR33" s="434"/>
      <c r="CS33" s="434"/>
      <c r="CT33" s="434"/>
      <c r="CU33" s="434"/>
      <c r="CV33" s="434"/>
      <c r="CW33" s="434"/>
      <c r="CX33" s="434"/>
      <c r="CY33" s="434"/>
      <c r="CZ33" s="434"/>
      <c r="DA33" s="434"/>
      <c r="DB33" s="434"/>
      <c r="DC33" s="434"/>
      <c r="DD33" s="434"/>
      <c r="DE33" s="434"/>
      <c r="DF33" s="192"/>
      <c r="DG33" s="436" t="str">
        <f>IF('各会計、関係団体の財政状況及び健全化判断比率'!BR9="","",'各会計、関係団体の財政状況及び健全化判断比率'!BR9)</f>
        <v/>
      </c>
      <c r="DH33" s="436"/>
      <c r="DI33" s="203"/>
      <c r="DJ33" s="158"/>
      <c r="DK33" s="158"/>
      <c r="DL33" s="158"/>
      <c r="DM33" s="158"/>
      <c r="DN33" s="158"/>
      <c r="DO33" s="158"/>
    </row>
    <row r="34" spans="1:119" ht="32.25" customHeight="1">
      <c r="A34" s="159"/>
      <c r="B34" s="199"/>
      <c r="C34" s="435">
        <f>IF(E34="","",C33+1)</f>
        <v>4</v>
      </c>
      <c r="D34" s="435"/>
      <c r="E34" s="434" t="str">
        <f>IF('各会計、関係団体の財政状況及び健全化判断比率'!B10="","",'各会計、関係団体の財政状況及び健全化判断比率'!B10)</f>
        <v>中小企業振興資金</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t="str">
        <f t="shared" si="1"/>
        <v/>
      </c>
      <c r="AN34" s="435"/>
      <c r="AO34" s="434"/>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t="str">
        <f t="shared" si="3"/>
        <v/>
      </c>
      <c r="BX34" s="435"/>
      <c r="BY34" s="434" t="str">
        <f>IF('各会計、関係団体の財政状況及び健全化判断比率'!B71="","",'各会計、関係団体の財政状況及び健全化判断比率'!B71)</f>
        <v/>
      </c>
      <c r="BZ34" s="434"/>
      <c r="CA34" s="434"/>
      <c r="CB34" s="434"/>
      <c r="CC34" s="434"/>
      <c r="CD34" s="434"/>
      <c r="CE34" s="434"/>
      <c r="CF34" s="434"/>
      <c r="CG34" s="434"/>
      <c r="CH34" s="434"/>
      <c r="CI34" s="434"/>
      <c r="CJ34" s="434"/>
      <c r="CK34" s="434"/>
      <c r="CL34" s="434"/>
      <c r="CM34" s="434"/>
      <c r="CN34" s="200"/>
      <c r="CO34" s="435">
        <f t="shared" si="4"/>
        <v>19</v>
      </c>
      <c r="CP34" s="435"/>
      <c r="CQ34" s="434" t="str">
        <f>IF('各会計、関係団体の財政状況及び健全化判断比率'!BS10="","",'各会計、関係団体の財政状況及び健全化判断比率'!BS10)</f>
        <v>（一財）愛媛県廃棄物処理センター</v>
      </c>
      <c r="CR34" s="434"/>
      <c r="CS34" s="434"/>
      <c r="CT34" s="434"/>
      <c r="CU34" s="434"/>
      <c r="CV34" s="434"/>
      <c r="CW34" s="434"/>
      <c r="CX34" s="434"/>
      <c r="CY34" s="434"/>
      <c r="CZ34" s="434"/>
      <c r="DA34" s="434"/>
      <c r="DB34" s="434"/>
      <c r="DC34" s="434"/>
      <c r="DD34" s="434"/>
      <c r="DE34" s="434"/>
      <c r="DF34" s="192"/>
      <c r="DG34" s="436" t="str">
        <f>IF('各会計、関係団体の財政状況及び健全化判断比率'!BR10="","",'各会計、関係団体の財政状況及び健全化判断比率'!BR10)</f>
        <v>○</v>
      </c>
      <c r="DH34" s="436"/>
      <c r="DI34" s="203"/>
      <c r="DJ34" s="158"/>
      <c r="DK34" s="158"/>
      <c r="DL34" s="158"/>
      <c r="DM34" s="158"/>
      <c r="DN34" s="158"/>
      <c r="DO34" s="158"/>
    </row>
    <row r="35" spans="1:119" ht="32.25" customHeight="1">
      <c r="A35" s="159"/>
      <c r="B35" s="199"/>
      <c r="C35" s="435">
        <f t="shared" ref="C35:C40" si="5">IF(E35="","",C34+1)</f>
        <v>5</v>
      </c>
      <c r="D35" s="435"/>
      <c r="E35" s="434" t="str">
        <f>IF('各会計、関係団体の財政状況及び健全化判断比率'!B11="","",'各会計、関係団体の財政状況及び健全化判断比率'!B11)</f>
        <v>農業改良資金</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t="str">
        <f t="shared" si="1"/>
        <v/>
      </c>
      <c r="AN35" s="435"/>
      <c r="AO35" s="434"/>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t="str">
        <f t="shared" si="3"/>
        <v/>
      </c>
      <c r="BX35" s="435"/>
      <c r="BY35" s="434" t="str">
        <f>IF('各会計、関係団体の財政状況及び健全化判断比率'!B72="","",'各会計、関係団体の財政状況及び健全化判断比率'!B72)</f>
        <v/>
      </c>
      <c r="BZ35" s="434"/>
      <c r="CA35" s="434"/>
      <c r="CB35" s="434"/>
      <c r="CC35" s="434"/>
      <c r="CD35" s="434"/>
      <c r="CE35" s="434"/>
      <c r="CF35" s="434"/>
      <c r="CG35" s="434"/>
      <c r="CH35" s="434"/>
      <c r="CI35" s="434"/>
      <c r="CJ35" s="434"/>
      <c r="CK35" s="434"/>
      <c r="CL35" s="434"/>
      <c r="CM35" s="434"/>
      <c r="CN35" s="200"/>
      <c r="CO35" s="435">
        <f t="shared" si="4"/>
        <v>20</v>
      </c>
      <c r="CP35" s="435"/>
      <c r="CQ35" s="434" t="str">
        <f>IF('各会計、関係団体の財政状況及び健全化判断比率'!BS11="","",'各会計、関係団体の財政状況及び健全化判断比率'!BS11)</f>
        <v>（公財）伊方原子力広報センター</v>
      </c>
      <c r="CR35" s="434"/>
      <c r="CS35" s="434"/>
      <c r="CT35" s="434"/>
      <c r="CU35" s="434"/>
      <c r="CV35" s="434"/>
      <c r="CW35" s="434"/>
      <c r="CX35" s="434"/>
      <c r="CY35" s="434"/>
      <c r="CZ35" s="434"/>
      <c r="DA35" s="434"/>
      <c r="DB35" s="434"/>
      <c r="DC35" s="434"/>
      <c r="DD35" s="434"/>
      <c r="DE35" s="434"/>
      <c r="DF35" s="192"/>
      <c r="DG35" s="436" t="str">
        <f>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c r="A36" s="159"/>
      <c r="B36" s="199"/>
      <c r="C36" s="435">
        <f t="shared" si="5"/>
        <v>6</v>
      </c>
      <c r="D36" s="435"/>
      <c r="E36" s="434" t="str">
        <f>IF('各会計、関係団体の財政状況及び健全化判断比率'!B12="","",'各会計、関係団体の財政状況及び健全化判断比率'!B12)</f>
        <v>国営農業水利事業負担金</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t="str">
        <f t="shared" si="1"/>
        <v/>
      </c>
      <c r="AN36" s="435"/>
      <c r="AO36" s="434"/>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t="str">
        <f t="shared" si="3"/>
        <v/>
      </c>
      <c r="BX36" s="435"/>
      <c r="BY36" s="434" t="str">
        <f>IF('各会計、関係団体の財政状況及び健全化判断比率'!B73="","",'各会計、関係団体の財政状況及び健全化判断比率'!B73)</f>
        <v/>
      </c>
      <c r="BZ36" s="434"/>
      <c r="CA36" s="434"/>
      <c r="CB36" s="434"/>
      <c r="CC36" s="434"/>
      <c r="CD36" s="434"/>
      <c r="CE36" s="434"/>
      <c r="CF36" s="434"/>
      <c r="CG36" s="434"/>
      <c r="CH36" s="434"/>
      <c r="CI36" s="434"/>
      <c r="CJ36" s="434"/>
      <c r="CK36" s="434"/>
      <c r="CL36" s="434"/>
      <c r="CM36" s="434"/>
      <c r="CN36" s="200"/>
      <c r="CO36" s="435">
        <f t="shared" si="4"/>
        <v>21</v>
      </c>
      <c r="CP36" s="435"/>
      <c r="CQ36" s="434" t="str">
        <f>IF('各会計、関係団体の財政状況及び健全化判断比率'!BS12="","",'各会計、関係団体の財政状況及び健全化判断比率'!BS12)</f>
        <v>（公財）えひめ産業振興財団</v>
      </c>
      <c r="CR36" s="434"/>
      <c r="CS36" s="434"/>
      <c r="CT36" s="434"/>
      <c r="CU36" s="434"/>
      <c r="CV36" s="434"/>
      <c r="CW36" s="434"/>
      <c r="CX36" s="434"/>
      <c r="CY36" s="434"/>
      <c r="CZ36" s="434"/>
      <c r="DA36" s="434"/>
      <c r="DB36" s="434"/>
      <c r="DC36" s="434"/>
      <c r="DD36" s="434"/>
      <c r="DE36" s="434"/>
      <c r="DF36" s="192"/>
      <c r="DG36" s="436" t="str">
        <f>IF('各会計、関係団体の財政状況及び健全化判断比率'!BR12="","",'各会計、関係団体の財政状況及び健全化判断比率'!BR12)</f>
        <v/>
      </c>
      <c r="DH36" s="436"/>
      <c r="DI36" s="203"/>
      <c r="DJ36" s="158"/>
      <c r="DK36" s="158"/>
      <c r="DL36" s="158"/>
      <c r="DM36" s="158"/>
      <c r="DN36" s="158"/>
      <c r="DO36" s="158"/>
    </row>
    <row r="37" spans="1:119" ht="32.25" customHeight="1">
      <c r="A37" s="159"/>
      <c r="B37" s="199"/>
      <c r="C37" s="435">
        <f t="shared" si="5"/>
        <v>7</v>
      </c>
      <c r="D37" s="435"/>
      <c r="E37" s="434" t="str">
        <f>IF('各会計、関係団体の財政状況及び健全化判断比率'!B13="","",'各会計、関係団体の財政状況及び健全化判断比率'!B13)</f>
        <v>県有林経営事業</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t="str">
        <f t="shared" si="1"/>
        <v/>
      </c>
      <c r="AN37" s="435"/>
      <c r="AO37" s="434"/>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22</v>
      </c>
      <c r="CP37" s="435"/>
      <c r="CQ37" s="434" t="str">
        <f>IF('各会計、関係団体の財政状況及び健全化判断比率'!BS13="","",'各会計、関係団体の財政状況及び健全化判断比率'!BS13)</f>
        <v>（公財）松山観光コンベンション協会</v>
      </c>
      <c r="CR37" s="434"/>
      <c r="CS37" s="434"/>
      <c r="CT37" s="434"/>
      <c r="CU37" s="434"/>
      <c r="CV37" s="434"/>
      <c r="CW37" s="434"/>
      <c r="CX37" s="434"/>
      <c r="CY37" s="434"/>
      <c r="CZ37" s="434"/>
      <c r="DA37" s="434"/>
      <c r="DB37" s="434"/>
      <c r="DC37" s="434"/>
      <c r="DD37" s="434"/>
      <c r="DE37" s="434"/>
      <c r="DF37" s="192"/>
      <c r="DG37" s="436" t="str">
        <f>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c r="A38" s="159"/>
      <c r="B38" s="199"/>
      <c r="C38" s="435">
        <f t="shared" si="5"/>
        <v>8</v>
      </c>
      <c r="D38" s="435"/>
      <c r="E38" s="434" t="str">
        <f>IF('各会計、関係団体の財政状況及び健全化判断比率'!B14="","",'各会計、関係団体の財政状況及び健全化判断比率'!B14)</f>
        <v>林業改善資金</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t="str">
        <f t="shared" si="1"/>
        <v/>
      </c>
      <c r="AN38" s="435"/>
      <c r="AO38" s="434"/>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23</v>
      </c>
      <c r="CP38" s="435"/>
      <c r="CQ38" s="434" t="str">
        <f>IF('各会計、関係団体の財政状況及び健全化判断比率'!BS14="","",'各会計、関係団体の財政状況及び健全化判断比率'!BS14)</f>
        <v>（公財）愛媛県国際交流協会</v>
      </c>
      <c r="CR38" s="434"/>
      <c r="CS38" s="434"/>
      <c r="CT38" s="434"/>
      <c r="CU38" s="434"/>
      <c r="CV38" s="434"/>
      <c r="CW38" s="434"/>
      <c r="CX38" s="434"/>
      <c r="CY38" s="434"/>
      <c r="CZ38" s="434"/>
      <c r="DA38" s="434"/>
      <c r="DB38" s="434"/>
      <c r="DC38" s="434"/>
      <c r="DD38" s="434"/>
      <c r="DE38" s="434"/>
      <c r="DF38" s="192"/>
      <c r="DG38" s="436" t="str">
        <f>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c r="A39" s="159"/>
      <c r="B39" s="199"/>
      <c r="C39" s="435">
        <f t="shared" si="5"/>
        <v>9</v>
      </c>
      <c r="D39" s="435"/>
      <c r="E39" s="434" t="str">
        <f>IF('各会計、関係団体の財政状況及び健全化判断比率'!B15="","",'各会計、関係団体の財政状況及び健全化判断比率'!B15)</f>
        <v>沿岸漁業改善資金</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t="str">
        <f t="shared" si="1"/>
        <v/>
      </c>
      <c r="AN39" s="435"/>
      <c r="AO39" s="434"/>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24</v>
      </c>
      <c r="CP39" s="435"/>
      <c r="CQ39" s="434" t="str">
        <f>IF('各会計、関係団体の財政状況及び健全化判断比率'!BS15="","",'各会計、関係団体の財政状況及び健全化判断比率'!BS15)</f>
        <v>（公財）えひめ農林漁業振興機構</v>
      </c>
      <c r="CR39" s="434"/>
      <c r="CS39" s="434"/>
      <c r="CT39" s="434"/>
      <c r="CU39" s="434"/>
      <c r="CV39" s="434"/>
      <c r="CW39" s="434"/>
      <c r="CX39" s="434"/>
      <c r="CY39" s="434"/>
      <c r="CZ39" s="434"/>
      <c r="DA39" s="434"/>
      <c r="DB39" s="434"/>
      <c r="DC39" s="434"/>
      <c r="DD39" s="434"/>
      <c r="DE39" s="434"/>
      <c r="DF39" s="192"/>
      <c r="DG39" s="436" t="str">
        <f>IF('各会計、関係団体の財政状況及び健全化判断比率'!BR15="","",'各会計、関係団体の財政状況及び健全化判断比率'!BR15)</f>
        <v>○</v>
      </c>
      <c r="DH39" s="436"/>
      <c r="DI39" s="203"/>
      <c r="DJ39" s="158"/>
      <c r="DK39" s="158"/>
      <c r="DL39" s="158"/>
      <c r="DM39" s="158"/>
      <c r="DN39" s="158"/>
      <c r="DO39" s="158"/>
    </row>
    <row r="40" spans="1:119" ht="32.25" customHeight="1">
      <c r="A40" s="159"/>
      <c r="B40" s="199"/>
      <c r="C40" s="435">
        <f t="shared" si="5"/>
        <v>10</v>
      </c>
      <c r="D40" s="435"/>
      <c r="E40" s="434" t="str">
        <f>IF('各会計、関係団体の財政状況及び健全化判断比率'!B16="","",'各会計、関係団体の財政状況及び健全化判断比率'!B16)</f>
        <v>公共用地整備事業</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t="str">
        <f t="shared" si="1"/>
        <v/>
      </c>
      <c r="AN40" s="435"/>
      <c r="AO40" s="434"/>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25</v>
      </c>
      <c r="CP40" s="435"/>
      <c r="CQ40" s="434" t="str">
        <f>IF('各会計、関係団体の財政状況及び健全化判断比率'!BS16="","",'各会計、関係団体の財政状況及び健全化判断比率'!BS16)</f>
        <v>（公財）愛媛の森林基金</v>
      </c>
      <c r="CR40" s="434"/>
      <c r="CS40" s="434"/>
      <c r="CT40" s="434"/>
      <c r="CU40" s="434"/>
      <c r="CV40" s="434"/>
      <c r="CW40" s="434"/>
      <c r="CX40" s="434"/>
      <c r="CY40" s="434"/>
      <c r="CZ40" s="434"/>
      <c r="DA40" s="434"/>
      <c r="DB40" s="434"/>
      <c r="DC40" s="434"/>
      <c r="DD40" s="434"/>
      <c r="DE40" s="434"/>
      <c r="DF40" s="192"/>
      <c r="DG40" s="436" t="str">
        <f>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183</v>
      </c>
    </row>
    <row r="48" spans="1:119">
      <c r="E48" s="160" t="s">
        <v>184</v>
      </c>
    </row>
    <row r="49"/>
    <row r="50"/>
    <row r="51"/>
    <row r="52"/>
    <row r="53"/>
    <row r="54"/>
    <row r="55"/>
    <row r="56"/>
    <row r="57" hidden="1"/>
    <row r="58" hidden="1"/>
    <row r="59" hidden="1"/>
  </sheetData>
  <sheetProtection algorithmName="SHA-512" hashValue="yCfjD/k6e++V0blFI1qbHIa/LbIpnu8K1AmBKgP5ULUVtKpxGPu3bEtXKQzENKSWNkOJDZ4kL6KIkZluE7sGiA==" saltValue="YniOz/WWxVsaTqe7crub3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8" t="s">
        <v>185</v>
      </c>
      <c r="DD1" s="739"/>
      <c r="DE1" s="739"/>
      <c r="DF1" s="739"/>
      <c r="DG1" s="739"/>
      <c r="DH1" s="739"/>
      <c r="DI1" s="740"/>
      <c r="DK1" s="738" t="s">
        <v>186</v>
      </c>
      <c r="DL1" s="739"/>
      <c r="DM1" s="739"/>
      <c r="DN1" s="739"/>
      <c r="DO1" s="739"/>
      <c r="DP1" s="739"/>
      <c r="DQ1" s="739"/>
      <c r="DR1" s="739"/>
      <c r="DS1" s="739"/>
      <c r="DT1" s="739"/>
      <c r="DU1" s="739"/>
      <c r="DV1" s="739"/>
      <c r="DW1" s="739"/>
      <c r="DX1" s="740"/>
      <c r="DY1" s="208"/>
      <c r="DZ1" s="208"/>
      <c r="EA1" s="208"/>
      <c r="EB1" s="208"/>
      <c r="EC1" s="208"/>
      <c r="ED1" s="208"/>
      <c r="EE1" s="208"/>
      <c r="EF1" s="208"/>
      <c r="EG1" s="208"/>
      <c r="EH1" s="208"/>
    </row>
    <row r="2" spans="2:138" ht="22.5" customHeight="1">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711" t="s">
        <v>188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189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3"/>
      <c r="BY3" s="711" t="s">
        <v>190</v>
      </c>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3"/>
    </row>
    <row r="4" spans="2:138" ht="11.25" customHeight="1">
      <c r="B4" s="711" t="s">
        <v>1</v>
      </c>
      <c r="C4" s="712"/>
      <c r="D4" s="712"/>
      <c r="E4" s="712"/>
      <c r="F4" s="712"/>
      <c r="G4" s="712"/>
      <c r="H4" s="712"/>
      <c r="I4" s="712"/>
      <c r="J4" s="712"/>
      <c r="K4" s="712"/>
      <c r="L4" s="712"/>
      <c r="M4" s="712"/>
      <c r="N4" s="712"/>
      <c r="O4" s="712"/>
      <c r="P4" s="712"/>
      <c r="Q4" s="713"/>
      <c r="R4" s="711" t="s">
        <v>191</v>
      </c>
      <c r="S4" s="712"/>
      <c r="T4" s="712"/>
      <c r="U4" s="712"/>
      <c r="V4" s="712"/>
      <c r="W4" s="712"/>
      <c r="X4" s="712"/>
      <c r="Y4" s="713"/>
      <c r="Z4" s="711" t="s">
        <v>192</v>
      </c>
      <c r="AA4" s="712"/>
      <c r="AB4" s="712"/>
      <c r="AC4" s="713"/>
      <c r="AD4" s="711" t="s">
        <v>193</v>
      </c>
      <c r="AE4" s="712"/>
      <c r="AF4" s="712"/>
      <c r="AG4" s="712"/>
      <c r="AH4" s="712"/>
      <c r="AI4" s="712"/>
      <c r="AJ4" s="712"/>
      <c r="AK4" s="713"/>
      <c r="AL4" s="711" t="s">
        <v>192</v>
      </c>
      <c r="AM4" s="712"/>
      <c r="AN4" s="712"/>
      <c r="AO4" s="713"/>
      <c r="AP4" s="741" t="s">
        <v>194</v>
      </c>
      <c r="AQ4" s="741"/>
      <c r="AR4" s="741"/>
      <c r="AS4" s="741"/>
      <c r="AT4" s="741"/>
      <c r="AU4" s="741"/>
      <c r="AV4" s="741"/>
      <c r="AW4" s="741"/>
      <c r="AX4" s="741"/>
      <c r="AY4" s="741"/>
      <c r="AZ4" s="741"/>
      <c r="BA4" s="741"/>
      <c r="BB4" s="741"/>
      <c r="BC4" s="741"/>
      <c r="BD4" s="741" t="s">
        <v>195</v>
      </c>
      <c r="BE4" s="741"/>
      <c r="BF4" s="741"/>
      <c r="BG4" s="741"/>
      <c r="BH4" s="741"/>
      <c r="BI4" s="741"/>
      <c r="BJ4" s="741"/>
      <c r="BK4" s="741"/>
      <c r="BL4" s="741" t="s">
        <v>192</v>
      </c>
      <c r="BM4" s="741"/>
      <c r="BN4" s="741"/>
      <c r="BO4" s="741"/>
      <c r="BP4" s="741" t="s">
        <v>196</v>
      </c>
      <c r="BQ4" s="741"/>
      <c r="BR4" s="741"/>
      <c r="BS4" s="741"/>
      <c r="BT4" s="741"/>
      <c r="BU4" s="741"/>
      <c r="BV4" s="741"/>
      <c r="BW4" s="741"/>
      <c r="BY4" s="711" t="s">
        <v>197</v>
      </c>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3"/>
    </row>
    <row r="5" spans="2:138" s="213" customFormat="1" ht="11.25" customHeight="1">
      <c r="B5" s="703" t="s">
        <v>198</v>
      </c>
      <c r="C5" s="704"/>
      <c r="D5" s="704"/>
      <c r="E5" s="704"/>
      <c r="F5" s="704"/>
      <c r="G5" s="704"/>
      <c r="H5" s="704"/>
      <c r="I5" s="704"/>
      <c r="J5" s="704"/>
      <c r="K5" s="704"/>
      <c r="L5" s="704"/>
      <c r="M5" s="704"/>
      <c r="N5" s="704"/>
      <c r="O5" s="704"/>
      <c r="P5" s="704"/>
      <c r="Q5" s="705"/>
      <c r="R5" s="724">
        <v>170322579</v>
      </c>
      <c r="S5" s="725"/>
      <c r="T5" s="725"/>
      <c r="U5" s="725"/>
      <c r="V5" s="725"/>
      <c r="W5" s="725"/>
      <c r="X5" s="725"/>
      <c r="Y5" s="726"/>
      <c r="Z5" s="736">
        <v>26.7</v>
      </c>
      <c r="AA5" s="736"/>
      <c r="AB5" s="736"/>
      <c r="AC5" s="736"/>
      <c r="AD5" s="737">
        <v>140921841</v>
      </c>
      <c r="AE5" s="737"/>
      <c r="AF5" s="737"/>
      <c r="AG5" s="737"/>
      <c r="AH5" s="737"/>
      <c r="AI5" s="737"/>
      <c r="AJ5" s="737"/>
      <c r="AK5" s="737"/>
      <c r="AL5" s="721">
        <v>42.7</v>
      </c>
      <c r="AM5" s="722"/>
      <c r="AN5" s="722"/>
      <c r="AO5" s="723"/>
      <c r="AP5" s="703" t="s">
        <v>199</v>
      </c>
      <c r="AQ5" s="704"/>
      <c r="AR5" s="704"/>
      <c r="AS5" s="704"/>
      <c r="AT5" s="704"/>
      <c r="AU5" s="704"/>
      <c r="AV5" s="704"/>
      <c r="AW5" s="704"/>
      <c r="AX5" s="704"/>
      <c r="AY5" s="704"/>
      <c r="AZ5" s="704"/>
      <c r="BA5" s="704"/>
      <c r="BB5" s="704"/>
      <c r="BC5" s="705"/>
      <c r="BD5" s="650">
        <v>170016624</v>
      </c>
      <c r="BE5" s="651"/>
      <c r="BF5" s="651"/>
      <c r="BG5" s="651"/>
      <c r="BH5" s="651"/>
      <c r="BI5" s="651"/>
      <c r="BJ5" s="651"/>
      <c r="BK5" s="652"/>
      <c r="BL5" s="714">
        <v>99.8</v>
      </c>
      <c r="BM5" s="714"/>
      <c r="BN5" s="714"/>
      <c r="BO5" s="714"/>
      <c r="BP5" s="709">
        <v>1359741</v>
      </c>
      <c r="BQ5" s="709"/>
      <c r="BR5" s="709"/>
      <c r="BS5" s="709"/>
      <c r="BT5" s="709"/>
      <c r="BU5" s="709"/>
      <c r="BV5" s="709"/>
      <c r="BW5" s="710"/>
      <c r="BY5" s="711" t="s">
        <v>194</v>
      </c>
      <c r="BZ5" s="712"/>
      <c r="CA5" s="712"/>
      <c r="CB5" s="712"/>
      <c r="CC5" s="712"/>
      <c r="CD5" s="712"/>
      <c r="CE5" s="712"/>
      <c r="CF5" s="712"/>
      <c r="CG5" s="712"/>
      <c r="CH5" s="712"/>
      <c r="CI5" s="712"/>
      <c r="CJ5" s="712"/>
      <c r="CK5" s="712"/>
      <c r="CL5" s="713"/>
      <c r="CM5" s="711" t="s">
        <v>200</v>
      </c>
      <c r="CN5" s="712"/>
      <c r="CO5" s="712"/>
      <c r="CP5" s="712"/>
      <c r="CQ5" s="712"/>
      <c r="CR5" s="712"/>
      <c r="CS5" s="712"/>
      <c r="CT5" s="713"/>
      <c r="CU5" s="711" t="s">
        <v>192</v>
      </c>
      <c r="CV5" s="712"/>
      <c r="CW5" s="712"/>
      <c r="CX5" s="713"/>
      <c r="CY5" s="711" t="s">
        <v>201</v>
      </c>
      <c r="CZ5" s="712"/>
      <c r="DA5" s="712"/>
      <c r="DB5" s="712"/>
      <c r="DC5" s="712"/>
      <c r="DD5" s="712"/>
      <c r="DE5" s="712"/>
      <c r="DF5" s="712"/>
      <c r="DG5" s="712"/>
      <c r="DH5" s="712"/>
      <c r="DI5" s="712"/>
      <c r="DJ5" s="712"/>
      <c r="DK5" s="713"/>
      <c r="DL5" s="711" t="s">
        <v>202</v>
      </c>
      <c r="DM5" s="712"/>
      <c r="DN5" s="712"/>
      <c r="DO5" s="712"/>
      <c r="DP5" s="712"/>
      <c r="DQ5" s="712"/>
      <c r="DR5" s="712"/>
      <c r="DS5" s="712"/>
      <c r="DT5" s="712"/>
      <c r="DU5" s="712"/>
      <c r="DV5" s="712"/>
      <c r="DW5" s="712"/>
      <c r="DX5" s="713"/>
    </row>
    <row r="6" spans="2:138" ht="11.25" customHeight="1">
      <c r="B6" s="647" t="s">
        <v>203</v>
      </c>
      <c r="C6" s="648"/>
      <c r="D6" s="648"/>
      <c r="E6" s="648"/>
      <c r="F6" s="648"/>
      <c r="G6" s="648"/>
      <c r="H6" s="648"/>
      <c r="I6" s="648"/>
      <c r="J6" s="648"/>
      <c r="K6" s="648"/>
      <c r="L6" s="648"/>
      <c r="M6" s="648"/>
      <c r="N6" s="648"/>
      <c r="O6" s="648"/>
      <c r="P6" s="648"/>
      <c r="Q6" s="649"/>
      <c r="R6" s="650">
        <v>24332773</v>
      </c>
      <c r="S6" s="651"/>
      <c r="T6" s="651"/>
      <c r="U6" s="651"/>
      <c r="V6" s="651"/>
      <c r="W6" s="651"/>
      <c r="X6" s="651"/>
      <c r="Y6" s="652"/>
      <c r="Z6" s="714">
        <v>3.8</v>
      </c>
      <c r="AA6" s="714"/>
      <c r="AB6" s="714"/>
      <c r="AC6" s="714"/>
      <c r="AD6" s="709">
        <v>24332773</v>
      </c>
      <c r="AE6" s="709"/>
      <c r="AF6" s="709"/>
      <c r="AG6" s="709"/>
      <c r="AH6" s="709"/>
      <c r="AI6" s="709"/>
      <c r="AJ6" s="709"/>
      <c r="AK6" s="709"/>
      <c r="AL6" s="653">
        <v>7.4</v>
      </c>
      <c r="AM6" s="715"/>
      <c r="AN6" s="715"/>
      <c r="AO6" s="716"/>
      <c r="AP6" s="647" t="s">
        <v>204</v>
      </c>
      <c r="AQ6" s="648"/>
      <c r="AR6" s="648"/>
      <c r="AS6" s="648"/>
      <c r="AT6" s="648"/>
      <c r="AU6" s="648"/>
      <c r="AV6" s="648"/>
      <c r="AW6" s="648"/>
      <c r="AX6" s="648"/>
      <c r="AY6" s="648"/>
      <c r="AZ6" s="648"/>
      <c r="BA6" s="648"/>
      <c r="BB6" s="648"/>
      <c r="BC6" s="649"/>
      <c r="BD6" s="650">
        <v>168845832</v>
      </c>
      <c r="BE6" s="651"/>
      <c r="BF6" s="651"/>
      <c r="BG6" s="651"/>
      <c r="BH6" s="651"/>
      <c r="BI6" s="651"/>
      <c r="BJ6" s="651"/>
      <c r="BK6" s="652"/>
      <c r="BL6" s="714">
        <v>99.1</v>
      </c>
      <c r="BM6" s="714"/>
      <c r="BN6" s="714"/>
      <c r="BO6" s="714"/>
      <c r="BP6" s="709">
        <v>1359741</v>
      </c>
      <c r="BQ6" s="709"/>
      <c r="BR6" s="709"/>
      <c r="BS6" s="709"/>
      <c r="BT6" s="709"/>
      <c r="BU6" s="709"/>
      <c r="BV6" s="709"/>
      <c r="BW6" s="710"/>
      <c r="BY6" s="703" t="s">
        <v>205</v>
      </c>
      <c r="BZ6" s="704"/>
      <c r="CA6" s="704"/>
      <c r="CB6" s="704"/>
      <c r="CC6" s="704"/>
      <c r="CD6" s="704"/>
      <c r="CE6" s="704"/>
      <c r="CF6" s="704"/>
      <c r="CG6" s="704"/>
      <c r="CH6" s="704"/>
      <c r="CI6" s="704"/>
      <c r="CJ6" s="704"/>
      <c r="CK6" s="704"/>
      <c r="CL6" s="705"/>
      <c r="CM6" s="650">
        <v>1252535</v>
      </c>
      <c r="CN6" s="651"/>
      <c r="CO6" s="651"/>
      <c r="CP6" s="651"/>
      <c r="CQ6" s="651"/>
      <c r="CR6" s="651"/>
      <c r="CS6" s="651"/>
      <c r="CT6" s="652"/>
      <c r="CU6" s="714">
        <v>0.2</v>
      </c>
      <c r="CV6" s="714"/>
      <c r="CW6" s="714"/>
      <c r="CX6" s="714"/>
      <c r="CY6" s="656" t="s">
        <v>206</v>
      </c>
      <c r="CZ6" s="651"/>
      <c r="DA6" s="651"/>
      <c r="DB6" s="651"/>
      <c r="DC6" s="651"/>
      <c r="DD6" s="651"/>
      <c r="DE6" s="651"/>
      <c r="DF6" s="651"/>
      <c r="DG6" s="651"/>
      <c r="DH6" s="651"/>
      <c r="DI6" s="651"/>
      <c r="DJ6" s="651"/>
      <c r="DK6" s="652"/>
      <c r="DL6" s="656">
        <v>1252491</v>
      </c>
      <c r="DM6" s="651"/>
      <c r="DN6" s="651"/>
      <c r="DO6" s="651"/>
      <c r="DP6" s="651"/>
      <c r="DQ6" s="651"/>
      <c r="DR6" s="651"/>
      <c r="DS6" s="651"/>
      <c r="DT6" s="651"/>
      <c r="DU6" s="651"/>
      <c r="DV6" s="651"/>
      <c r="DW6" s="651"/>
      <c r="DX6" s="734"/>
    </row>
    <row r="7" spans="2:138" ht="11.25" customHeight="1">
      <c r="B7" s="647" t="s">
        <v>207</v>
      </c>
      <c r="C7" s="648"/>
      <c r="D7" s="648"/>
      <c r="E7" s="648"/>
      <c r="F7" s="648"/>
      <c r="G7" s="648"/>
      <c r="H7" s="648"/>
      <c r="I7" s="648"/>
      <c r="J7" s="648"/>
      <c r="K7" s="648"/>
      <c r="L7" s="648"/>
      <c r="M7" s="648"/>
      <c r="N7" s="648"/>
      <c r="O7" s="648"/>
      <c r="P7" s="648"/>
      <c r="Q7" s="649"/>
      <c r="R7" s="650">
        <v>2440534</v>
      </c>
      <c r="S7" s="651"/>
      <c r="T7" s="651"/>
      <c r="U7" s="651"/>
      <c r="V7" s="651"/>
      <c r="W7" s="651"/>
      <c r="X7" s="651"/>
      <c r="Y7" s="652"/>
      <c r="Z7" s="714">
        <v>0.4</v>
      </c>
      <c r="AA7" s="714"/>
      <c r="AB7" s="714"/>
      <c r="AC7" s="714"/>
      <c r="AD7" s="709">
        <v>2440534</v>
      </c>
      <c r="AE7" s="709"/>
      <c r="AF7" s="709"/>
      <c r="AG7" s="709"/>
      <c r="AH7" s="709"/>
      <c r="AI7" s="709"/>
      <c r="AJ7" s="709"/>
      <c r="AK7" s="709"/>
      <c r="AL7" s="653">
        <v>0.7</v>
      </c>
      <c r="AM7" s="715"/>
      <c r="AN7" s="715"/>
      <c r="AO7" s="716"/>
      <c r="AP7" s="647" t="s">
        <v>208</v>
      </c>
      <c r="AQ7" s="648"/>
      <c r="AR7" s="648"/>
      <c r="AS7" s="648"/>
      <c r="AT7" s="648"/>
      <c r="AU7" s="648"/>
      <c r="AV7" s="648"/>
      <c r="AW7" s="648"/>
      <c r="AX7" s="648"/>
      <c r="AY7" s="648"/>
      <c r="AZ7" s="648"/>
      <c r="BA7" s="648"/>
      <c r="BB7" s="648"/>
      <c r="BC7" s="649"/>
      <c r="BD7" s="650">
        <v>48968184</v>
      </c>
      <c r="BE7" s="651"/>
      <c r="BF7" s="651"/>
      <c r="BG7" s="651"/>
      <c r="BH7" s="651"/>
      <c r="BI7" s="651"/>
      <c r="BJ7" s="651"/>
      <c r="BK7" s="652"/>
      <c r="BL7" s="714">
        <v>28.8</v>
      </c>
      <c r="BM7" s="714"/>
      <c r="BN7" s="714"/>
      <c r="BO7" s="714"/>
      <c r="BP7" s="709">
        <v>1359741</v>
      </c>
      <c r="BQ7" s="709"/>
      <c r="BR7" s="709"/>
      <c r="BS7" s="709"/>
      <c r="BT7" s="709"/>
      <c r="BU7" s="709"/>
      <c r="BV7" s="709"/>
      <c r="BW7" s="710"/>
      <c r="BY7" s="647" t="s">
        <v>209</v>
      </c>
      <c r="BZ7" s="648"/>
      <c r="CA7" s="648"/>
      <c r="CB7" s="648"/>
      <c r="CC7" s="648"/>
      <c r="CD7" s="648"/>
      <c r="CE7" s="648"/>
      <c r="CF7" s="648"/>
      <c r="CG7" s="648"/>
      <c r="CH7" s="648"/>
      <c r="CI7" s="648"/>
      <c r="CJ7" s="648"/>
      <c r="CK7" s="648"/>
      <c r="CL7" s="649"/>
      <c r="CM7" s="650">
        <v>30774884</v>
      </c>
      <c r="CN7" s="651"/>
      <c r="CO7" s="651"/>
      <c r="CP7" s="651"/>
      <c r="CQ7" s="651"/>
      <c r="CR7" s="651"/>
      <c r="CS7" s="651"/>
      <c r="CT7" s="652"/>
      <c r="CU7" s="714">
        <v>4.9000000000000004</v>
      </c>
      <c r="CV7" s="714"/>
      <c r="CW7" s="714"/>
      <c r="CX7" s="714"/>
      <c r="CY7" s="656">
        <v>4177867</v>
      </c>
      <c r="CZ7" s="651"/>
      <c r="DA7" s="651"/>
      <c r="DB7" s="651"/>
      <c r="DC7" s="651"/>
      <c r="DD7" s="651"/>
      <c r="DE7" s="651"/>
      <c r="DF7" s="651"/>
      <c r="DG7" s="651"/>
      <c r="DH7" s="651"/>
      <c r="DI7" s="651"/>
      <c r="DJ7" s="651"/>
      <c r="DK7" s="652"/>
      <c r="DL7" s="656">
        <v>24413619</v>
      </c>
      <c r="DM7" s="651"/>
      <c r="DN7" s="651"/>
      <c r="DO7" s="651"/>
      <c r="DP7" s="651"/>
      <c r="DQ7" s="651"/>
      <c r="DR7" s="651"/>
      <c r="DS7" s="651"/>
      <c r="DT7" s="651"/>
      <c r="DU7" s="651"/>
      <c r="DV7" s="651"/>
      <c r="DW7" s="651"/>
      <c r="DX7" s="734"/>
    </row>
    <row r="8" spans="2:138" ht="11.25" customHeight="1">
      <c r="B8" s="647" t="s">
        <v>210</v>
      </c>
      <c r="C8" s="648"/>
      <c r="D8" s="648"/>
      <c r="E8" s="648"/>
      <c r="F8" s="648"/>
      <c r="G8" s="648"/>
      <c r="H8" s="648"/>
      <c r="I8" s="648"/>
      <c r="J8" s="648"/>
      <c r="K8" s="648"/>
      <c r="L8" s="648"/>
      <c r="M8" s="648"/>
      <c r="N8" s="648"/>
      <c r="O8" s="648"/>
      <c r="P8" s="648"/>
      <c r="Q8" s="649"/>
      <c r="R8" s="650">
        <v>1</v>
      </c>
      <c r="S8" s="651"/>
      <c r="T8" s="651"/>
      <c r="U8" s="651"/>
      <c r="V8" s="651"/>
      <c r="W8" s="651"/>
      <c r="X8" s="651"/>
      <c r="Y8" s="652"/>
      <c r="Z8" s="714">
        <v>0</v>
      </c>
      <c r="AA8" s="714"/>
      <c r="AB8" s="714"/>
      <c r="AC8" s="714"/>
      <c r="AD8" s="709">
        <v>1</v>
      </c>
      <c r="AE8" s="709"/>
      <c r="AF8" s="709"/>
      <c r="AG8" s="709"/>
      <c r="AH8" s="709"/>
      <c r="AI8" s="709"/>
      <c r="AJ8" s="709"/>
      <c r="AK8" s="709"/>
      <c r="AL8" s="653">
        <v>0</v>
      </c>
      <c r="AM8" s="715"/>
      <c r="AN8" s="715"/>
      <c r="AO8" s="716"/>
      <c r="AP8" s="647" t="s">
        <v>211</v>
      </c>
      <c r="AQ8" s="648"/>
      <c r="AR8" s="648"/>
      <c r="AS8" s="648"/>
      <c r="AT8" s="648"/>
      <c r="AU8" s="648"/>
      <c r="AV8" s="648"/>
      <c r="AW8" s="648"/>
      <c r="AX8" s="648"/>
      <c r="AY8" s="648"/>
      <c r="AZ8" s="648"/>
      <c r="BA8" s="648"/>
      <c r="BB8" s="648"/>
      <c r="BC8" s="649"/>
      <c r="BD8" s="650">
        <v>1397521</v>
      </c>
      <c r="BE8" s="651"/>
      <c r="BF8" s="651"/>
      <c r="BG8" s="651"/>
      <c r="BH8" s="651"/>
      <c r="BI8" s="651"/>
      <c r="BJ8" s="651"/>
      <c r="BK8" s="652"/>
      <c r="BL8" s="714">
        <v>0.8</v>
      </c>
      <c r="BM8" s="714"/>
      <c r="BN8" s="714"/>
      <c r="BO8" s="714"/>
      <c r="BP8" s="709">
        <v>450284</v>
      </c>
      <c r="BQ8" s="709"/>
      <c r="BR8" s="709"/>
      <c r="BS8" s="709"/>
      <c r="BT8" s="709"/>
      <c r="BU8" s="709"/>
      <c r="BV8" s="709"/>
      <c r="BW8" s="710"/>
      <c r="BY8" s="647" t="s">
        <v>212</v>
      </c>
      <c r="BZ8" s="648"/>
      <c r="CA8" s="648"/>
      <c r="CB8" s="648"/>
      <c r="CC8" s="648"/>
      <c r="CD8" s="648"/>
      <c r="CE8" s="648"/>
      <c r="CF8" s="648"/>
      <c r="CG8" s="648"/>
      <c r="CH8" s="648"/>
      <c r="CI8" s="648"/>
      <c r="CJ8" s="648"/>
      <c r="CK8" s="648"/>
      <c r="CL8" s="649"/>
      <c r="CM8" s="650">
        <v>97319604</v>
      </c>
      <c r="CN8" s="651"/>
      <c r="CO8" s="651"/>
      <c r="CP8" s="651"/>
      <c r="CQ8" s="651"/>
      <c r="CR8" s="651"/>
      <c r="CS8" s="651"/>
      <c r="CT8" s="652"/>
      <c r="CU8" s="653">
        <v>15.6</v>
      </c>
      <c r="CV8" s="715"/>
      <c r="CW8" s="715"/>
      <c r="CX8" s="717"/>
      <c r="CY8" s="656">
        <v>1174276</v>
      </c>
      <c r="CZ8" s="651"/>
      <c r="DA8" s="651"/>
      <c r="DB8" s="651"/>
      <c r="DC8" s="651"/>
      <c r="DD8" s="651"/>
      <c r="DE8" s="651"/>
      <c r="DF8" s="651"/>
      <c r="DG8" s="651"/>
      <c r="DH8" s="651"/>
      <c r="DI8" s="651"/>
      <c r="DJ8" s="651"/>
      <c r="DK8" s="652"/>
      <c r="DL8" s="656">
        <v>86718680</v>
      </c>
      <c r="DM8" s="651"/>
      <c r="DN8" s="651"/>
      <c r="DO8" s="651"/>
      <c r="DP8" s="651"/>
      <c r="DQ8" s="651"/>
      <c r="DR8" s="651"/>
      <c r="DS8" s="651"/>
      <c r="DT8" s="651"/>
      <c r="DU8" s="651"/>
      <c r="DV8" s="651"/>
      <c r="DW8" s="651"/>
      <c r="DX8" s="734"/>
    </row>
    <row r="9" spans="2:138" ht="11.25" customHeight="1">
      <c r="B9" s="647" t="s">
        <v>213</v>
      </c>
      <c r="C9" s="648"/>
      <c r="D9" s="648"/>
      <c r="E9" s="648"/>
      <c r="F9" s="648"/>
      <c r="G9" s="648"/>
      <c r="H9" s="648"/>
      <c r="I9" s="648"/>
      <c r="J9" s="648"/>
      <c r="K9" s="648"/>
      <c r="L9" s="648"/>
      <c r="M9" s="648"/>
      <c r="N9" s="648"/>
      <c r="O9" s="648"/>
      <c r="P9" s="648"/>
      <c r="Q9" s="649"/>
      <c r="R9" s="650" t="s">
        <v>119</v>
      </c>
      <c r="S9" s="651"/>
      <c r="T9" s="651"/>
      <c r="U9" s="651"/>
      <c r="V9" s="651"/>
      <c r="W9" s="651"/>
      <c r="X9" s="651"/>
      <c r="Y9" s="652"/>
      <c r="Z9" s="714" t="s">
        <v>119</v>
      </c>
      <c r="AA9" s="714"/>
      <c r="AB9" s="714"/>
      <c r="AC9" s="714"/>
      <c r="AD9" s="709" t="s">
        <v>119</v>
      </c>
      <c r="AE9" s="709"/>
      <c r="AF9" s="709"/>
      <c r="AG9" s="709"/>
      <c r="AH9" s="709"/>
      <c r="AI9" s="709"/>
      <c r="AJ9" s="709"/>
      <c r="AK9" s="709"/>
      <c r="AL9" s="653" t="s">
        <v>119</v>
      </c>
      <c r="AM9" s="715"/>
      <c r="AN9" s="715"/>
      <c r="AO9" s="716"/>
      <c r="AP9" s="647" t="s">
        <v>214</v>
      </c>
      <c r="AQ9" s="648"/>
      <c r="AR9" s="648"/>
      <c r="AS9" s="648"/>
      <c r="AT9" s="648"/>
      <c r="AU9" s="648"/>
      <c r="AV9" s="648"/>
      <c r="AW9" s="648"/>
      <c r="AX9" s="648"/>
      <c r="AY9" s="648"/>
      <c r="AZ9" s="648"/>
      <c r="BA9" s="648"/>
      <c r="BB9" s="648"/>
      <c r="BC9" s="649"/>
      <c r="BD9" s="650">
        <v>39259973</v>
      </c>
      <c r="BE9" s="651"/>
      <c r="BF9" s="651"/>
      <c r="BG9" s="651"/>
      <c r="BH9" s="651"/>
      <c r="BI9" s="651"/>
      <c r="BJ9" s="651"/>
      <c r="BK9" s="652"/>
      <c r="BL9" s="714">
        <v>23.1</v>
      </c>
      <c r="BM9" s="714"/>
      <c r="BN9" s="714"/>
      <c r="BO9" s="714"/>
      <c r="BP9" s="709" t="s">
        <v>119</v>
      </c>
      <c r="BQ9" s="709"/>
      <c r="BR9" s="709"/>
      <c r="BS9" s="709"/>
      <c r="BT9" s="709"/>
      <c r="BU9" s="709"/>
      <c r="BV9" s="709"/>
      <c r="BW9" s="710"/>
      <c r="BY9" s="647" t="s">
        <v>215</v>
      </c>
      <c r="BZ9" s="648"/>
      <c r="CA9" s="648"/>
      <c r="CB9" s="648"/>
      <c r="CC9" s="648"/>
      <c r="CD9" s="648"/>
      <c r="CE9" s="648"/>
      <c r="CF9" s="648"/>
      <c r="CG9" s="648"/>
      <c r="CH9" s="648"/>
      <c r="CI9" s="648"/>
      <c r="CJ9" s="648"/>
      <c r="CK9" s="648"/>
      <c r="CL9" s="649"/>
      <c r="CM9" s="650">
        <v>30054302</v>
      </c>
      <c r="CN9" s="651"/>
      <c r="CO9" s="651"/>
      <c r="CP9" s="651"/>
      <c r="CQ9" s="651"/>
      <c r="CR9" s="651"/>
      <c r="CS9" s="651"/>
      <c r="CT9" s="652"/>
      <c r="CU9" s="653">
        <v>4.8</v>
      </c>
      <c r="CV9" s="715"/>
      <c r="CW9" s="715"/>
      <c r="CX9" s="717"/>
      <c r="CY9" s="656">
        <v>1539128</v>
      </c>
      <c r="CZ9" s="651"/>
      <c r="DA9" s="651"/>
      <c r="DB9" s="651"/>
      <c r="DC9" s="651"/>
      <c r="DD9" s="651"/>
      <c r="DE9" s="651"/>
      <c r="DF9" s="651"/>
      <c r="DG9" s="651"/>
      <c r="DH9" s="651"/>
      <c r="DI9" s="651"/>
      <c r="DJ9" s="651"/>
      <c r="DK9" s="652"/>
      <c r="DL9" s="656">
        <v>17449826</v>
      </c>
      <c r="DM9" s="651"/>
      <c r="DN9" s="651"/>
      <c r="DO9" s="651"/>
      <c r="DP9" s="651"/>
      <c r="DQ9" s="651"/>
      <c r="DR9" s="651"/>
      <c r="DS9" s="651"/>
      <c r="DT9" s="651"/>
      <c r="DU9" s="651"/>
      <c r="DV9" s="651"/>
      <c r="DW9" s="651"/>
      <c r="DX9" s="734"/>
    </row>
    <row r="10" spans="2:138" ht="11.25" customHeight="1">
      <c r="B10" s="647" t="s">
        <v>216</v>
      </c>
      <c r="C10" s="648"/>
      <c r="D10" s="648"/>
      <c r="E10" s="648"/>
      <c r="F10" s="648"/>
      <c r="G10" s="648"/>
      <c r="H10" s="648"/>
      <c r="I10" s="648"/>
      <c r="J10" s="648"/>
      <c r="K10" s="648"/>
      <c r="L10" s="648"/>
      <c r="M10" s="648"/>
      <c r="N10" s="648"/>
      <c r="O10" s="648"/>
      <c r="P10" s="648"/>
      <c r="Q10" s="649"/>
      <c r="R10" s="650">
        <v>98313</v>
      </c>
      <c r="S10" s="651"/>
      <c r="T10" s="651"/>
      <c r="U10" s="651"/>
      <c r="V10" s="651"/>
      <c r="W10" s="651"/>
      <c r="X10" s="651"/>
      <c r="Y10" s="652"/>
      <c r="Z10" s="714">
        <v>0</v>
      </c>
      <c r="AA10" s="714"/>
      <c r="AB10" s="714"/>
      <c r="AC10" s="714"/>
      <c r="AD10" s="709">
        <v>98313</v>
      </c>
      <c r="AE10" s="709"/>
      <c r="AF10" s="709"/>
      <c r="AG10" s="709"/>
      <c r="AH10" s="709"/>
      <c r="AI10" s="709"/>
      <c r="AJ10" s="709"/>
      <c r="AK10" s="709"/>
      <c r="AL10" s="653">
        <v>0</v>
      </c>
      <c r="AM10" s="715"/>
      <c r="AN10" s="715"/>
      <c r="AO10" s="716"/>
      <c r="AP10" s="647" t="s">
        <v>217</v>
      </c>
      <c r="AQ10" s="648"/>
      <c r="AR10" s="648"/>
      <c r="AS10" s="648"/>
      <c r="AT10" s="648"/>
      <c r="AU10" s="648"/>
      <c r="AV10" s="648"/>
      <c r="AW10" s="648"/>
      <c r="AX10" s="648"/>
      <c r="AY10" s="648"/>
      <c r="AZ10" s="648"/>
      <c r="BA10" s="648"/>
      <c r="BB10" s="648"/>
      <c r="BC10" s="649"/>
      <c r="BD10" s="650">
        <v>1675508</v>
      </c>
      <c r="BE10" s="651"/>
      <c r="BF10" s="651"/>
      <c r="BG10" s="651"/>
      <c r="BH10" s="651"/>
      <c r="BI10" s="651"/>
      <c r="BJ10" s="651"/>
      <c r="BK10" s="652"/>
      <c r="BL10" s="714">
        <v>1</v>
      </c>
      <c r="BM10" s="714"/>
      <c r="BN10" s="714"/>
      <c r="BO10" s="714"/>
      <c r="BP10" s="709">
        <v>109774</v>
      </c>
      <c r="BQ10" s="709"/>
      <c r="BR10" s="709"/>
      <c r="BS10" s="709"/>
      <c r="BT10" s="709"/>
      <c r="BU10" s="709"/>
      <c r="BV10" s="709"/>
      <c r="BW10" s="710"/>
      <c r="BY10" s="647" t="s">
        <v>218</v>
      </c>
      <c r="BZ10" s="648"/>
      <c r="CA10" s="648"/>
      <c r="CB10" s="648"/>
      <c r="CC10" s="648"/>
      <c r="CD10" s="648"/>
      <c r="CE10" s="648"/>
      <c r="CF10" s="648"/>
      <c r="CG10" s="648"/>
      <c r="CH10" s="648"/>
      <c r="CI10" s="648"/>
      <c r="CJ10" s="648"/>
      <c r="CK10" s="648"/>
      <c r="CL10" s="649"/>
      <c r="CM10" s="650">
        <v>1624569</v>
      </c>
      <c r="CN10" s="651"/>
      <c r="CO10" s="651"/>
      <c r="CP10" s="651"/>
      <c r="CQ10" s="651"/>
      <c r="CR10" s="651"/>
      <c r="CS10" s="651"/>
      <c r="CT10" s="652"/>
      <c r="CU10" s="653">
        <v>0.3</v>
      </c>
      <c r="CV10" s="715"/>
      <c r="CW10" s="715"/>
      <c r="CX10" s="717"/>
      <c r="CY10" s="656">
        <v>8153</v>
      </c>
      <c r="CZ10" s="651"/>
      <c r="DA10" s="651"/>
      <c r="DB10" s="651"/>
      <c r="DC10" s="651"/>
      <c r="DD10" s="651"/>
      <c r="DE10" s="651"/>
      <c r="DF10" s="651"/>
      <c r="DG10" s="651"/>
      <c r="DH10" s="651"/>
      <c r="DI10" s="651"/>
      <c r="DJ10" s="651"/>
      <c r="DK10" s="652"/>
      <c r="DL10" s="656">
        <v>856502</v>
      </c>
      <c r="DM10" s="651"/>
      <c r="DN10" s="651"/>
      <c r="DO10" s="651"/>
      <c r="DP10" s="651"/>
      <c r="DQ10" s="651"/>
      <c r="DR10" s="651"/>
      <c r="DS10" s="651"/>
      <c r="DT10" s="651"/>
      <c r="DU10" s="651"/>
      <c r="DV10" s="651"/>
      <c r="DW10" s="651"/>
      <c r="DX10" s="734"/>
    </row>
    <row r="11" spans="2:138" ht="11.25" customHeight="1">
      <c r="B11" s="647" t="s">
        <v>219</v>
      </c>
      <c r="C11" s="648"/>
      <c r="D11" s="648"/>
      <c r="E11" s="648"/>
      <c r="F11" s="648"/>
      <c r="G11" s="648"/>
      <c r="H11" s="648"/>
      <c r="I11" s="648"/>
      <c r="J11" s="648"/>
      <c r="K11" s="648"/>
      <c r="L11" s="648"/>
      <c r="M11" s="648"/>
      <c r="N11" s="648"/>
      <c r="O11" s="648"/>
      <c r="P11" s="648"/>
      <c r="Q11" s="649"/>
      <c r="R11" s="650">
        <v>82979</v>
      </c>
      <c r="S11" s="651"/>
      <c r="T11" s="651"/>
      <c r="U11" s="651"/>
      <c r="V11" s="651"/>
      <c r="W11" s="651"/>
      <c r="X11" s="651"/>
      <c r="Y11" s="652"/>
      <c r="Z11" s="714">
        <v>0</v>
      </c>
      <c r="AA11" s="714"/>
      <c r="AB11" s="714"/>
      <c r="AC11" s="714"/>
      <c r="AD11" s="709">
        <v>82979</v>
      </c>
      <c r="AE11" s="709"/>
      <c r="AF11" s="709"/>
      <c r="AG11" s="709"/>
      <c r="AH11" s="709"/>
      <c r="AI11" s="709"/>
      <c r="AJ11" s="709"/>
      <c r="AK11" s="709"/>
      <c r="AL11" s="653">
        <v>0</v>
      </c>
      <c r="AM11" s="715"/>
      <c r="AN11" s="715"/>
      <c r="AO11" s="716"/>
      <c r="AP11" s="647" t="s">
        <v>220</v>
      </c>
      <c r="AQ11" s="648"/>
      <c r="AR11" s="648"/>
      <c r="AS11" s="648"/>
      <c r="AT11" s="648"/>
      <c r="AU11" s="648"/>
      <c r="AV11" s="648"/>
      <c r="AW11" s="648"/>
      <c r="AX11" s="648"/>
      <c r="AY11" s="648"/>
      <c r="AZ11" s="648"/>
      <c r="BA11" s="648"/>
      <c r="BB11" s="648"/>
      <c r="BC11" s="649"/>
      <c r="BD11" s="650">
        <v>4345442</v>
      </c>
      <c r="BE11" s="651"/>
      <c r="BF11" s="651"/>
      <c r="BG11" s="651"/>
      <c r="BH11" s="651"/>
      <c r="BI11" s="651"/>
      <c r="BJ11" s="651"/>
      <c r="BK11" s="652"/>
      <c r="BL11" s="714">
        <v>2.6</v>
      </c>
      <c r="BM11" s="714"/>
      <c r="BN11" s="714"/>
      <c r="BO11" s="714"/>
      <c r="BP11" s="709">
        <v>799683</v>
      </c>
      <c r="BQ11" s="709"/>
      <c r="BR11" s="709"/>
      <c r="BS11" s="709"/>
      <c r="BT11" s="709"/>
      <c r="BU11" s="709"/>
      <c r="BV11" s="709"/>
      <c r="BW11" s="710"/>
      <c r="BY11" s="647" t="s">
        <v>221</v>
      </c>
      <c r="BZ11" s="648"/>
      <c r="CA11" s="648"/>
      <c r="CB11" s="648"/>
      <c r="CC11" s="648"/>
      <c r="CD11" s="648"/>
      <c r="CE11" s="648"/>
      <c r="CF11" s="648"/>
      <c r="CG11" s="648"/>
      <c r="CH11" s="648"/>
      <c r="CI11" s="648"/>
      <c r="CJ11" s="648"/>
      <c r="CK11" s="648"/>
      <c r="CL11" s="649"/>
      <c r="CM11" s="650">
        <v>38413959</v>
      </c>
      <c r="CN11" s="651"/>
      <c r="CO11" s="651"/>
      <c r="CP11" s="651"/>
      <c r="CQ11" s="651"/>
      <c r="CR11" s="651"/>
      <c r="CS11" s="651"/>
      <c r="CT11" s="652"/>
      <c r="CU11" s="653">
        <v>6.2</v>
      </c>
      <c r="CV11" s="715"/>
      <c r="CW11" s="715"/>
      <c r="CX11" s="717"/>
      <c r="CY11" s="656">
        <v>21262102</v>
      </c>
      <c r="CZ11" s="651"/>
      <c r="DA11" s="651"/>
      <c r="DB11" s="651"/>
      <c r="DC11" s="651"/>
      <c r="DD11" s="651"/>
      <c r="DE11" s="651"/>
      <c r="DF11" s="651"/>
      <c r="DG11" s="651"/>
      <c r="DH11" s="651"/>
      <c r="DI11" s="651"/>
      <c r="DJ11" s="651"/>
      <c r="DK11" s="652"/>
      <c r="DL11" s="656">
        <v>11607058</v>
      </c>
      <c r="DM11" s="651"/>
      <c r="DN11" s="651"/>
      <c r="DO11" s="651"/>
      <c r="DP11" s="651"/>
      <c r="DQ11" s="651"/>
      <c r="DR11" s="651"/>
      <c r="DS11" s="651"/>
      <c r="DT11" s="651"/>
      <c r="DU11" s="651"/>
      <c r="DV11" s="651"/>
      <c r="DW11" s="651"/>
      <c r="DX11" s="734"/>
    </row>
    <row r="12" spans="2:138" ht="11.25" customHeight="1">
      <c r="B12" s="647" t="s">
        <v>222</v>
      </c>
      <c r="C12" s="648"/>
      <c r="D12" s="648"/>
      <c r="E12" s="648"/>
      <c r="F12" s="648"/>
      <c r="G12" s="648"/>
      <c r="H12" s="648"/>
      <c r="I12" s="648"/>
      <c r="J12" s="648"/>
      <c r="K12" s="648"/>
      <c r="L12" s="648"/>
      <c r="M12" s="648"/>
      <c r="N12" s="648"/>
      <c r="O12" s="648"/>
      <c r="P12" s="648"/>
      <c r="Q12" s="649"/>
      <c r="R12" s="650">
        <v>109755</v>
      </c>
      <c r="S12" s="651"/>
      <c r="T12" s="651"/>
      <c r="U12" s="651"/>
      <c r="V12" s="651"/>
      <c r="W12" s="651"/>
      <c r="X12" s="651"/>
      <c r="Y12" s="652"/>
      <c r="Z12" s="714">
        <v>0</v>
      </c>
      <c r="AA12" s="714"/>
      <c r="AB12" s="714"/>
      <c r="AC12" s="714"/>
      <c r="AD12" s="709">
        <v>109755</v>
      </c>
      <c r="AE12" s="709"/>
      <c r="AF12" s="709"/>
      <c r="AG12" s="709"/>
      <c r="AH12" s="709"/>
      <c r="AI12" s="709"/>
      <c r="AJ12" s="709"/>
      <c r="AK12" s="709"/>
      <c r="AL12" s="653">
        <v>0</v>
      </c>
      <c r="AM12" s="715"/>
      <c r="AN12" s="715"/>
      <c r="AO12" s="716"/>
      <c r="AP12" s="647" t="s">
        <v>223</v>
      </c>
      <c r="AQ12" s="648"/>
      <c r="AR12" s="648"/>
      <c r="AS12" s="648"/>
      <c r="AT12" s="648"/>
      <c r="AU12" s="648"/>
      <c r="AV12" s="648"/>
      <c r="AW12" s="648"/>
      <c r="AX12" s="648"/>
      <c r="AY12" s="648"/>
      <c r="AZ12" s="648"/>
      <c r="BA12" s="648"/>
      <c r="BB12" s="648"/>
      <c r="BC12" s="649"/>
      <c r="BD12" s="650">
        <v>380012</v>
      </c>
      <c r="BE12" s="651"/>
      <c r="BF12" s="651"/>
      <c r="BG12" s="651"/>
      <c r="BH12" s="651"/>
      <c r="BI12" s="651"/>
      <c r="BJ12" s="651"/>
      <c r="BK12" s="652"/>
      <c r="BL12" s="714">
        <v>0.2</v>
      </c>
      <c r="BM12" s="714"/>
      <c r="BN12" s="714"/>
      <c r="BO12" s="714"/>
      <c r="BP12" s="709" t="s">
        <v>120</v>
      </c>
      <c r="BQ12" s="709"/>
      <c r="BR12" s="709"/>
      <c r="BS12" s="709"/>
      <c r="BT12" s="709"/>
      <c r="BU12" s="709"/>
      <c r="BV12" s="709"/>
      <c r="BW12" s="710"/>
      <c r="BY12" s="647" t="s">
        <v>224</v>
      </c>
      <c r="BZ12" s="648"/>
      <c r="CA12" s="648"/>
      <c r="CB12" s="648"/>
      <c r="CC12" s="648"/>
      <c r="CD12" s="648"/>
      <c r="CE12" s="648"/>
      <c r="CF12" s="648"/>
      <c r="CG12" s="648"/>
      <c r="CH12" s="648"/>
      <c r="CI12" s="648"/>
      <c r="CJ12" s="648"/>
      <c r="CK12" s="648"/>
      <c r="CL12" s="649"/>
      <c r="CM12" s="650">
        <v>56773205</v>
      </c>
      <c r="CN12" s="651"/>
      <c r="CO12" s="651"/>
      <c r="CP12" s="651"/>
      <c r="CQ12" s="651"/>
      <c r="CR12" s="651"/>
      <c r="CS12" s="651"/>
      <c r="CT12" s="652"/>
      <c r="CU12" s="653">
        <v>9.1</v>
      </c>
      <c r="CV12" s="715"/>
      <c r="CW12" s="715"/>
      <c r="CX12" s="717"/>
      <c r="CY12" s="656">
        <v>5973241</v>
      </c>
      <c r="CZ12" s="651"/>
      <c r="DA12" s="651"/>
      <c r="DB12" s="651"/>
      <c r="DC12" s="651"/>
      <c r="DD12" s="651"/>
      <c r="DE12" s="651"/>
      <c r="DF12" s="651"/>
      <c r="DG12" s="651"/>
      <c r="DH12" s="651"/>
      <c r="DI12" s="651"/>
      <c r="DJ12" s="651"/>
      <c r="DK12" s="652"/>
      <c r="DL12" s="656">
        <v>6229845</v>
      </c>
      <c r="DM12" s="651"/>
      <c r="DN12" s="651"/>
      <c r="DO12" s="651"/>
      <c r="DP12" s="651"/>
      <c r="DQ12" s="651"/>
      <c r="DR12" s="651"/>
      <c r="DS12" s="651"/>
      <c r="DT12" s="651"/>
      <c r="DU12" s="651"/>
      <c r="DV12" s="651"/>
      <c r="DW12" s="651"/>
      <c r="DX12" s="734"/>
    </row>
    <row r="13" spans="2:138" ht="11.25" customHeight="1">
      <c r="B13" s="647" t="s">
        <v>225</v>
      </c>
      <c r="C13" s="648"/>
      <c r="D13" s="648"/>
      <c r="E13" s="648"/>
      <c r="F13" s="648"/>
      <c r="G13" s="648"/>
      <c r="H13" s="648"/>
      <c r="I13" s="648"/>
      <c r="J13" s="648"/>
      <c r="K13" s="648"/>
      <c r="L13" s="648"/>
      <c r="M13" s="648"/>
      <c r="N13" s="648"/>
      <c r="O13" s="648"/>
      <c r="P13" s="648"/>
      <c r="Q13" s="649"/>
      <c r="R13" s="650">
        <v>21506724</v>
      </c>
      <c r="S13" s="651"/>
      <c r="T13" s="651"/>
      <c r="U13" s="651"/>
      <c r="V13" s="651"/>
      <c r="W13" s="651"/>
      <c r="X13" s="651"/>
      <c r="Y13" s="652"/>
      <c r="Z13" s="714">
        <v>3.4</v>
      </c>
      <c r="AA13" s="714"/>
      <c r="AB13" s="714"/>
      <c r="AC13" s="714"/>
      <c r="AD13" s="709">
        <v>21506724</v>
      </c>
      <c r="AE13" s="709"/>
      <c r="AF13" s="709"/>
      <c r="AG13" s="709"/>
      <c r="AH13" s="709"/>
      <c r="AI13" s="709"/>
      <c r="AJ13" s="709"/>
      <c r="AK13" s="709"/>
      <c r="AL13" s="653">
        <v>6.5</v>
      </c>
      <c r="AM13" s="715"/>
      <c r="AN13" s="715"/>
      <c r="AO13" s="716"/>
      <c r="AP13" s="647" t="s">
        <v>226</v>
      </c>
      <c r="AQ13" s="648"/>
      <c r="AR13" s="648"/>
      <c r="AS13" s="648"/>
      <c r="AT13" s="648"/>
      <c r="AU13" s="648"/>
      <c r="AV13" s="648"/>
      <c r="AW13" s="648"/>
      <c r="AX13" s="648"/>
      <c r="AY13" s="648"/>
      <c r="AZ13" s="648"/>
      <c r="BA13" s="648"/>
      <c r="BB13" s="648"/>
      <c r="BC13" s="649"/>
      <c r="BD13" s="650">
        <v>1202109</v>
      </c>
      <c r="BE13" s="651"/>
      <c r="BF13" s="651"/>
      <c r="BG13" s="651"/>
      <c r="BH13" s="651"/>
      <c r="BI13" s="651"/>
      <c r="BJ13" s="651"/>
      <c r="BK13" s="652"/>
      <c r="BL13" s="714">
        <v>0.7</v>
      </c>
      <c r="BM13" s="714"/>
      <c r="BN13" s="714"/>
      <c r="BO13" s="714"/>
      <c r="BP13" s="709" t="s">
        <v>206</v>
      </c>
      <c r="BQ13" s="709"/>
      <c r="BR13" s="709"/>
      <c r="BS13" s="709"/>
      <c r="BT13" s="709"/>
      <c r="BU13" s="709"/>
      <c r="BV13" s="709"/>
      <c r="BW13" s="710"/>
      <c r="BY13" s="647" t="s">
        <v>227</v>
      </c>
      <c r="BZ13" s="648"/>
      <c r="CA13" s="648"/>
      <c r="CB13" s="648"/>
      <c r="CC13" s="648"/>
      <c r="CD13" s="648"/>
      <c r="CE13" s="648"/>
      <c r="CF13" s="648"/>
      <c r="CG13" s="648"/>
      <c r="CH13" s="648"/>
      <c r="CI13" s="648"/>
      <c r="CJ13" s="648"/>
      <c r="CK13" s="648"/>
      <c r="CL13" s="649"/>
      <c r="CM13" s="650">
        <v>78973498</v>
      </c>
      <c r="CN13" s="651"/>
      <c r="CO13" s="651"/>
      <c r="CP13" s="651"/>
      <c r="CQ13" s="651"/>
      <c r="CR13" s="651"/>
      <c r="CS13" s="651"/>
      <c r="CT13" s="652"/>
      <c r="CU13" s="653">
        <v>12.7</v>
      </c>
      <c r="CV13" s="715"/>
      <c r="CW13" s="715"/>
      <c r="CX13" s="717"/>
      <c r="CY13" s="656">
        <v>70205577</v>
      </c>
      <c r="CZ13" s="651"/>
      <c r="DA13" s="651"/>
      <c r="DB13" s="651"/>
      <c r="DC13" s="651"/>
      <c r="DD13" s="651"/>
      <c r="DE13" s="651"/>
      <c r="DF13" s="651"/>
      <c r="DG13" s="651"/>
      <c r="DH13" s="651"/>
      <c r="DI13" s="651"/>
      <c r="DJ13" s="651"/>
      <c r="DK13" s="652"/>
      <c r="DL13" s="656">
        <v>12945374</v>
      </c>
      <c r="DM13" s="651"/>
      <c r="DN13" s="651"/>
      <c r="DO13" s="651"/>
      <c r="DP13" s="651"/>
      <c r="DQ13" s="651"/>
      <c r="DR13" s="651"/>
      <c r="DS13" s="651"/>
      <c r="DT13" s="651"/>
      <c r="DU13" s="651"/>
      <c r="DV13" s="651"/>
      <c r="DW13" s="651"/>
      <c r="DX13" s="734"/>
    </row>
    <row r="14" spans="2:138" ht="11.25" customHeight="1">
      <c r="B14" s="647" t="s">
        <v>228</v>
      </c>
      <c r="C14" s="648"/>
      <c r="D14" s="648"/>
      <c r="E14" s="648"/>
      <c r="F14" s="648"/>
      <c r="G14" s="648"/>
      <c r="H14" s="648"/>
      <c r="I14" s="648"/>
      <c r="J14" s="648"/>
      <c r="K14" s="648"/>
      <c r="L14" s="648"/>
      <c r="M14" s="648"/>
      <c r="N14" s="648"/>
      <c r="O14" s="648"/>
      <c r="P14" s="648"/>
      <c r="Q14" s="649"/>
      <c r="R14" s="650">
        <v>94467</v>
      </c>
      <c r="S14" s="651"/>
      <c r="T14" s="651"/>
      <c r="U14" s="651"/>
      <c r="V14" s="651"/>
      <c r="W14" s="651"/>
      <c r="X14" s="651"/>
      <c r="Y14" s="652"/>
      <c r="Z14" s="714">
        <v>0</v>
      </c>
      <c r="AA14" s="714"/>
      <c r="AB14" s="714"/>
      <c r="AC14" s="714"/>
      <c r="AD14" s="709">
        <v>94467</v>
      </c>
      <c r="AE14" s="709"/>
      <c r="AF14" s="709"/>
      <c r="AG14" s="709"/>
      <c r="AH14" s="709"/>
      <c r="AI14" s="709"/>
      <c r="AJ14" s="709"/>
      <c r="AK14" s="709"/>
      <c r="AL14" s="653">
        <v>0</v>
      </c>
      <c r="AM14" s="715"/>
      <c r="AN14" s="715"/>
      <c r="AO14" s="716"/>
      <c r="AP14" s="647" t="s">
        <v>229</v>
      </c>
      <c r="AQ14" s="648"/>
      <c r="AR14" s="648"/>
      <c r="AS14" s="648"/>
      <c r="AT14" s="648"/>
      <c r="AU14" s="648"/>
      <c r="AV14" s="648"/>
      <c r="AW14" s="648"/>
      <c r="AX14" s="648"/>
      <c r="AY14" s="648"/>
      <c r="AZ14" s="648"/>
      <c r="BA14" s="648"/>
      <c r="BB14" s="648"/>
      <c r="BC14" s="649"/>
      <c r="BD14" s="650">
        <v>707619</v>
      </c>
      <c r="BE14" s="651"/>
      <c r="BF14" s="651"/>
      <c r="BG14" s="651"/>
      <c r="BH14" s="651"/>
      <c r="BI14" s="651"/>
      <c r="BJ14" s="651"/>
      <c r="BK14" s="652"/>
      <c r="BL14" s="714">
        <v>0.4</v>
      </c>
      <c r="BM14" s="714"/>
      <c r="BN14" s="714"/>
      <c r="BO14" s="714"/>
      <c r="BP14" s="709" t="s">
        <v>119</v>
      </c>
      <c r="BQ14" s="709"/>
      <c r="BR14" s="709"/>
      <c r="BS14" s="709"/>
      <c r="BT14" s="709"/>
      <c r="BU14" s="709"/>
      <c r="BV14" s="709"/>
      <c r="BW14" s="710"/>
      <c r="BY14" s="647" t="s">
        <v>230</v>
      </c>
      <c r="BZ14" s="648"/>
      <c r="CA14" s="648"/>
      <c r="CB14" s="648"/>
      <c r="CC14" s="648"/>
      <c r="CD14" s="648"/>
      <c r="CE14" s="648"/>
      <c r="CF14" s="648"/>
      <c r="CG14" s="648"/>
      <c r="CH14" s="648"/>
      <c r="CI14" s="648"/>
      <c r="CJ14" s="648"/>
      <c r="CK14" s="648"/>
      <c r="CL14" s="649"/>
      <c r="CM14" s="650">
        <v>30899385</v>
      </c>
      <c r="CN14" s="651"/>
      <c r="CO14" s="651"/>
      <c r="CP14" s="651"/>
      <c r="CQ14" s="651"/>
      <c r="CR14" s="651"/>
      <c r="CS14" s="651"/>
      <c r="CT14" s="652"/>
      <c r="CU14" s="653">
        <v>5</v>
      </c>
      <c r="CV14" s="715"/>
      <c r="CW14" s="715"/>
      <c r="CX14" s="717"/>
      <c r="CY14" s="656">
        <v>2295647</v>
      </c>
      <c r="CZ14" s="651"/>
      <c r="DA14" s="651"/>
      <c r="DB14" s="651"/>
      <c r="DC14" s="651"/>
      <c r="DD14" s="651"/>
      <c r="DE14" s="651"/>
      <c r="DF14" s="651"/>
      <c r="DG14" s="651"/>
      <c r="DH14" s="651"/>
      <c r="DI14" s="651"/>
      <c r="DJ14" s="651"/>
      <c r="DK14" s="652"/>
      <c r="DL14" s="656">
        <v>27747519</v>
      </c>
      <c r="DM14" s="651"/>
      <c r="DN14" s="651"/>
      <c r="DO14" s="651"/>
      <c r="DP14" s="651"/>
      <c r="DQ14" s="651"/>
      <c r="DR14" s="651"/>
      <c r="DS14" s="651"/>
      <c r="DT14" s="651"/>
      <c r="DU14" s="651"/>
      <c r="DV14" s="651"/>
      <c r="DW14" s="651"/>
      <c r="DX14" s="734"/>
    </row>
    <row r="15" spans="2:138" ht="11.25" customHeight="1">
      <c r="B15" s="647" t="s">
        <v>231</v>
      </c>
      <c r="C15" s="648"/>
      <c r="D15" s="648"/>
      <c r="E15" s="648"/>
      <c r="F15" s="648"/>
      <c r="G15" s="648"/>
      <c r="H15" s="648"/>
      <c r="I15" s="648"/>
      <c r="J15" s="648"/>
      <c r="K15" s="648"/>
      <c r="L15" s="648"/>
      <c r="M15" s="648"/>
      <c r="N15" s="648"/>
      <c r="O15" s="648"/>
      <c r="P15" s="648"/>
      <c r="Q15" s="649"/>
      <c r="R15" s="650" t="s">
        <v>119</v>
      </c>
      <c r="S15" s="651"/>
      <c r="T15" s="651"/>
      <c r="U15" s="651"/>
      <c r="V15" s="651"/>
      <c r="W15" s="651"/>
      <c r="X15" s="651"/>
      <c r="Y15" s="652"/>
      <c r="Z15" s="714" t="s">
        <v>120</v>
      </c>
      <c r="AA15" s="714"/>
      <c r="AB15" s="714"/>
      <c r="AC15" s="714"/>
      <c r="AD15" s="709" t="s">
        <v>120</v>
      </c>
      <c r="AE15" s="709"/>
      <c r="AF15" s="709"/>
      <c r="AG15" s="709"/>
      <c r="AH15" s="709"/>
      <c r="AI15" s="709"/>
      <c r="AJ15" s="709"/>
      <c r="AK15" s="709"/>
      <c r="AL15" s="653" t="s">
        <v>119</v>
      </c>
      <c r="AM15" s="715"/>
      <c r="AN15" s="715"/>
      <c r="AO15" s="716"/>
      <c r="AP15" s="647" t="s">
        <v>232</v>
      </c>
      <c r="AQ15" s="648"/>
      <c r="AR15" s="648"/>
      <c r="AS15" s="648"/>
      <c r="AT15" s="648"/>
      <c r="AU15" s="648"/>
      <c r="AV15" s="648"/>
      <c r="AW15" s="648"/>
      <c r="AX15" s="648"/>
      <c r="AY15" s="648"/>
      <c r="AZ15" s="648"/>
      <c r="BA15" s="648"/>
      <c r="BB15" s="648"/>
      <c r="BC15" s="649"/>
      <c r="BD15" s="650">
        <v>37160214</v>
      </c>
      <c r="BE15" s="651"/>
      <c r="BF15" s="651"/>
      <c r="BG15" s="651"/>
      <c r="BH15" s="651"/>
      <c r="BI15" s="651"/>
      <c r="BJ15" s="651"/>
      <c r="BK15" s="652"/>
      <c r="BL15" s="714">
        <v>21.8</v>
      </c>
      <c r="BM15" s="714"/>
      <c r="BN15" s="714"/>
      <c r="BO15" s="714"/>
      <c r="BP15" s="709" t="s">
        <v>206</v>
      </c>
      <c r="BQ15" s="709"/>
      <c r="BR15" s="709"/>
      <c r="BS15" s="709"/>
      <c r="BT15" s="709"/>
      <c r="BU15" s="709"/>
      <c r="BV15" s="709"/>
      <c r="BW15" s="710"/>
      <c r="BY15" s="647" t="s">
        <v>233</v>
      </c>
      <c r="BZ15" s="648"/>
      <c r="CA15" s="648"/>
      <c r="CB15" s="648"/>
      <c r="CC15" s="648"/>
      <c r="CD15" s="648"/>
      <c r="CE15" s="648"/>
      <c r="CF15" s="648"/>
      <c r="CG15" s="648"/>
      <c r="CH15" s="648"/>
      <c r="CI15" s="648"/>
      <c r="CJ15" s="648"/>
      <c r="CK15" s="648"/>
      <c r="CL15" s="649"/>
      <c r="CM15" s="650" t="s">
        <v>119</v>
      </c>
      <c r="CN15" s="651"/>
      <c r="CO15" s="651"/>
      <c r="CP15" s="651"/>
      <c r="CQ15" s="651"/>
      <c r="CR15" s="651"/>
      <c r="CS15" s="651"/>
      <c r="CT15" s="652"/>
      <c r="CU15" s="653" t="s">
        <v>206</v>
      </c>
      <c r="CV15" s="715"/>
      <c r="CW15" s="715"/>
      <c r="CX15" s="717"/>
      <c r="CY15" s="656" t="s">
        <v>120</v>
      </c>
      <c r="CZ15" s="651"/>
      <c r="DA15" s="651"/>
      <c r="DB15" s="651"/>
      <c r="DC15" s="651"/>
      <c r="DD15" s="651"/>
      <c r="DE15" s="651"/>
      <c r="DF15" s="651"/>
      <c r="DG15" s="651"/>
      <c r="DH15" s="651"/>
      <c r="DI15" s="651"/>
      <c r="DJ15" s="651"/>
      <c r="DK15" s="652"/>
      <c r="DL15" s="656" t="s">
        <v>120</v>
      </c>
      <c r="DM15" s="651"/>
      <c r="DN15" s="651"/>
      <c r="DO15" s="651"/>
      <c r="DP15" s="651"/>
      <c r="DQ15" s="651"/>
      <c r="DR15" s="651"/>
      <c r="DS15" s="651"/>
      <c r="DT15" s="651"/>
      <c r="DU15" s="651"/>
      <c r="DV15" s="651"/>
      <c r="DW15" s="651"/>
      <c r="DX15" s="734"/>
    </row>
    <row r="16" spans="2:138" ht="11.25" customHeight="1">
      <c r="B16" s="647" t="s">
        <v>234</v>
      </c>
      <c r="C16" s="648"/>
      <c r="D16" s="648"/>
      <c r="E16" s="648"/>
      <c r="F16" s="648"/>
      <c r="G16" s="648"/>
      <c r="H16" s="648"/>
      <c r="I16" s="648"/>
      <c r="J16" s="648"/>
      <c r="K16" s="648"/>
      <c r="L16" s="648"/>
      <c r="M16" s="648"/>
      <c r="N16" s="648"/>
      <c r="O16" s="648"/>
      <c r="P16" s="648"/>
      <c r="Q16" s="649"/>
      <c r="R16" s="650">
        <v>1447726</v>
      </c>
      <c r="S16" s="651"/>
      <c r="T16" s="651"/>
      <c r="U16" s="651"/>
      <c r="V16" s="651"/>
      <c r="W16" s="651"/>
      <c r="X16" s="651"/>
      <c r="Y16" s="652"/>
      <c r="Z16" s="714">
        <v>0.2</v>
      </c>
      <c r="AA16" s="714"/>
      <c r="AB16" s="714"/>
      <c r="AC16" s="714"/>
      <c r="AD16" s="709">
        <v>1447726</v>
      </c>
      <c r="AE16" s="709"/>
      <c r="AF16" s="709"/>
      <c r="AG16" s="709"/>
      <c r="AH16" s="709"/>
      <c r="AI16" s="709"/>
      <c r="AJ16" s="709"/>
      <c r="AK16" s="709"/>
      <c r="AL16" s="653">
        <v>0.4</v>
      </c>
      <c r="AM16" s="715"/>
      <c r="AN16" s="715"/>
      <c r="AO16" s="716"/>
      <c r="AP16" s="647" t="s">
        <v>235</v>
      </c>
      <c r="AQ16" s="648"/>
      <c r="AR16" s="648"/>
      <c r="AS16" s="648"/>
      <c r="AT16" s="648"/>
      <c r="AU16" s="648"/>
      <c r="AV16" s="648"/>
      <c r="AW16" s="648"/>
      <c r="AX16" s="648"/>
      <c r="AY16" s="648"/>
      <c r="AZ16" s="648"/>
      <c r="BA16" s="648"/>
      <c r="BB16" s="648"/>
      <c r="BC16" s="649"/>
      <c r="BD16" s="650">
        <v>1319894</v>
      </c>
      <c r="BE16" s="651"/>
      <c r="BF16" s="651"/>
      <c r="BG16" s="651"/>
      <c r="BH16" s="651"/>
      <c r="BI16" s="651"/>
      <c r="BJ16" s="651"/>
      <c r="BK16" s="652"/>
      <c r="BL16" s="714">
        <v>0.8</v>
      </c>
      <c r="BM16" s="714"/>
      <c r="BN16" s="714"/>
      <c r="BO16" s="714"/>
      <c r="BP16" s="709" t="s">
        <v>119</v>
      </c>
      <c r="BQ16" s="709"/>
      <c r="BR16" s="709"/>
      <c r="BS16" s="709"/>
      <c r="BT16" s="709"/>
      <c r="BU16" s="709"/>
      <c r="BV16" s="709"/>
      <c r="BW16" s="710"/>
      <c r="BY16" s="647" t="s">
        <v>236</v>
      </c>
      <c r="BZ16" s="648"/>
      <c r="CA16" s="648"/>
      <c r="CB16" s="648"/>
      <c r="CC16" s="648"/>
      <c r="CD16" s="648"/>
      <c r="CE16" s="648"/>
      <c r="CF16" s="648"/>
      <c r="CG16" s="648"/>
      <c r="CH16" s="648"/>
      <c r="CI16" s="648"/>
      <c r="CJ16" s="648"/>
      <c r="CK16" s="648"/>
      <c r="CL16" s="649"/>
      <c r="CM16" s="650">
        <v>127648104</v>
      </c>
      <c r="CN16" s="651"/>
      <c r="CO16" s="651"/>
      <c r="CP16" s="651"/>
      <c r="CQ16" s="651"/>
      <c r="CR16" s="651"/>
      <c r="CS16" s="651"/>
      <c r="CT16" s="652"/>
      <c r="CU16" s="653">
        <v>20.5</v>
      </c>
      <c r="CV16" s="715"/>
      <c r="CW16" s="715"/>
      <c r="CX16" s="717"/>
      <c r="CY16" s="656">
        <v>1055610</v>
      </c>
      <c r="CZ16" s="651"/>
      <c r="DA16" s="651"/>
      <c r="DB16" s="651"/>
      <c r="DC16" s="651"/>
      <c r="DD16" s="651"/>
      <c r="DE16" s="651"/>
      <c r="DF16" s="651"/>
      <c r="DG16" s="651"/>
      <c r="DH16" s="651"/>
      <c r="DI16" s="651"/>
      <c r="DJ16" s="651"/>
      <c r="DK16" s="652"/>
      <c r="DL16" s="656">
        <v>95370267</v>
      </c>
      <c r="DM16" s="651"/>
      <c r="DN16" s="651"/>
      <c r="DO16" s="651"/>
      <c r="DP16" s="651"/>
      <c r="DQ16" s="651"/>
      <c r="DR16" s="651"/>
      <c r="DS16" s="651"/>
      <c r="DT16" s="651"/>
      <c r="DU16" s="651"/>
      <c r="DV16" s="651"/>
      <c r="DW16" s="651"/>
      <c r="DX16" s="734"/>
    </row>
    <row r="17" spans="2:128" ht="11.25" customHeight="1">
      <c r="B17" s="647" t="s">
        <v>237</v>
      </c>
      <c r="C17" s="648"/>
      <c r="D17" s="648"/>
      <c r="E17" s="648"/>
      <c r="F17" s="648"/>
      <c r="G17" s="648"/>
      <c r="H17" s="648"/>
      <c r="I17" s="648"/>
      <c r="J17" s="648"/>
      <c r="K17" s="648"/>
      <c r="L17" s="648"/>
      <c r="M17" s="648"/>
      <c r="N17" s="648"/>
      <c r="O17" s="648"/>
      <c r="P17" s="648"/>
      <c r="Q17" s="649"/>
      <c r="R17" s="650">
        <v>672179</v>
      </c>
      <c r="S17" s="651"/>
      <c r="T17" s="651"/>
      <c r="U17" s="651"/>
      <c r="V17" s="651"/>
      <c r="W17" s="651"/>
      <c r="X17" s="651"/>
      <c r="Y17" s="652"/>
      <c r="Z17" s="714">
        <v>0.1</v>
      </c>
      <c r="AA17" s="714"/>
      <c r="AB17" s="714"/>
      <c r="AC17" s="714"/>
      <c r="AD17" s="709">
        <v>672179</v>
      </c>
      <c r="AE17" s="709"/>
      <c r="AF17" s="709"/>
      <c r="AG17" s="709"/>
      <c r="AH17" s="709"/>
      <c r="AI17" s="709"/>
      <c r="AJ17" s="709"/>
      <c r="AK17" s="709"/>
      <c r="AL17" s="653">
        <v>0.2</v>
      </c>
      <c r="AM17" s="715"/>
      <c r="AN17" s="715"/>
      <c r="AO17" s="716"/>
      <c r="AP17" s="647" t="s">
        <v>238</v>
      </c>
      <c r="AQ17" s="648"/>
      <c r="AR17" s="648"/>
      <c r="AS17" s="648"/>
      <c r="AT17" s="648"/>
      <c r="AU17" s="648"/>
      <c r="AV17" s="648"/>
      <c r="AW17" s="648"/>
      <c r="AX17" s="648"/>
      <c r="AY17" s="648"/>
      <c r="AZ17" s="648"/>
      <c r="BA17" s="648"/>
      <c r="BB17" s="648"/>
      <c r="BC17" s="649"/>
      <c r="BD17" s="650">
        <v>35840320</v>
      </c>
      <c r="BE17" s="651"/>
      <c r="BF17" s="651"/>
      <c r="BG17" s="651"/>
      <c r="BH17" s="651"/>
      <c r="BI17" s="651"/>
      <c r="BJ17" s="651"/>
      <c r="BK17" s="652"/>
      <c r="BL17" s="714">
        <v>21</v>
      </c>
      <c r="BM17" s="714"/>
      <c r="BN17" s="714"/>
      <c r="BO17" s="714"/>
      <c r="BP17" s="709" t="s">
        <v>120</v>
      </c>
      <c r="BQ17" s="709"/>
      <c r="BR17" s="709"/>
      <c r="BS17" s="709"/>
      <c r="BT17" s="709"/>
      <c r="BU17" s="709"/>
      <c r="BV17" s="709"/>
      <c r="BW17" s="710"/>
      <c r="BY17" s="647" t="s">
        <v>239</v>
      </c>
      <c r="BZ17" s="648"/>
      <c r="CA17" s="648"/>
      <c r="CB17" s="648"/>
      <c r="CC17" s="648"/>
      <c r="CD17" s="648"/>
      <c r="CE17" s="648"/>
      <c r="CF17" s="648"/>
      <c r="CG17" s="648"/>
      <c r="CH17" s="648"/>
      <c r="CI17" s="648"/>
      <c r="CJ17" s="648"/>
      <c r="CK17" s="648"/>
      <c r="CL17" s="649"/>
      <c r="CM17" s="650">
        <v>17597677</v>
      </c>
      <c r="CN17" s="651"/>
      <c r="CO17" s="651"/>
      <c r="CP17" s="651"/>
      <c r="CQ17" s="651"/>
      <c r="CR17" s="651"/>
      <c r="CS17" s="651"/>
      <c r="CT17" s="652"/>
      <c r="CU17" s="653">
        <v>2.8</v>
      </c>
      <c r="CV17" s="715"/>
      <c r="CW17" s="715"/>
      <c r="CX17" s="717"/>
      <c r="CY17" s="656" t="s">
        <v>119</v>
      </c>
      <c r="CZ17" s="651"/>
      <c r="DA17" s="651"/>
      <c r="DB17" s="651"/>
      <c r="DC17" s="651"/>
      <c r="DD17" s="651"/>
      <c r="DE17" s="651"/>
      <c r="DF17" s="651"/>
      <c r="DG17" s="651"/>
      <c r="DH17" s="651"/>
      <c r="DI17" s="651"/>
      <c r="DJ17" s="651"/>
      <c r="DK17" s="652"/>
      <c r="DL17" s="656">
        <v>360535</v>
      </c>
      <c r="DM17" s="651"/>
      <c r="DN17" s="651"/>
      <c r="DO17" s="651"/>
      <c r="DP17" s="651"/>
      <c r="DQ17" s="651"/>
      <c r="DR17" s="651"/>
      <c r="DS17" s="651"/>
      <c r="DT17" s="651"/>
      <c r="DU17" s="651"/>
      <c r="DV17" s="651"/>
      <c r="DW17" s="651"/>
      <c r="DX17" s="734"/>
    </row>
    <row r="18" spans="2:128" ht="11.25" customHeight="1">
      <c r="B18" s="647" t="s">
        <v>240</v>
      </c>
      <c r="C18" s="648"/>
      <c r="D18" s="648"/>
      <c r="E18" s="648"/>
      <c r="F18" s="648"/>
      <c r="G18" s="648"/>
      <c r="H18" s="648"/>
      <c r="I18" s="648"/>
      <c r="J18" s="648"/>
      <c r="K18" s="648"/>
      <c r="L18" s="648"/>
      <c r="M18" s="648"/>
      <c r="N18" s="648"/>
      <c r="O18" s="648"/>
      <c r="P18" s="648"/>
      <c r="Q18" s="649"/>
      <c r="R18" s="650">
        <v>96641</v>
      </c>
      <c r="S18" s="651"/>
      <c r="T18" s="651"/>
      <c r="U18" s="651"/>
      <c r="V18" s="651"/>
      <c r="W18" s="651"/>
      <c r="X18" s="651"/>
      <c r="Y18" s="652"/>
      <c r="Z18" s="714">
        <v>0</v>
      </c>
      <c r="AA18" s="714"/>
      <c r="AB18" s="714"/>
      <c r="AC18" s="714"/>
      <c r="AD18" s="709">
        <v>96641</v>
      </c>
      <c r="AE18" s="709"/>
      <c r="AF18" s="709"/>
      <c r="AG18" s="709"/>
      <c r="AH18" s="709"/>
      <c r="AI18" s="709"/>
      <c r="AJ18" s="709"/>
      <c r="AK18" s="709"/>
      <c r="AL18" s="653">
        <v>0</v>
      </c>
      <c r="AM18" s="715"/>
      <c r="AN18" s="715"/>
      <c r="AO18" s="716"/>
      <c r="AP18" s="647" t="s">
        <v>241</v>
      </c>
      <c r="AQ18" s="648"/>
      <c r="AR18" s="648"/>
      <c r="AS18" s="648"/>
      <c r="AT18" s="648"/>
      <c r="AU18" s="648"/>
      <c r="AV18" s="648"/>
      <c r="AW18" s="648"/>
      <c r="AX18" s="648"/>
      <c r="AY18" s="648"/>
      <c r="AZ18" s="648"/>
      <c r="BA18" s="648"/>
      <c r="BB18" s="648"/>
      <c r="BC18" s="649"/>
      <c r="BD18" s="650">
        <v>50272970</v>
      </c>
      <c r="BE18" s="651"/>
      <c r="BF18" s="651"/>
      <c r="BG18" s="651"/>
      <c r="BH18" s="651"/>
      <c r="BI18" s="651"/>
      <c r="BJ18" s="651"/>
      <c r="BK18" s="652"/>
      <c r="BL18" s="714">
        <v>29.5</v>
      </c>
      <c r="BM18" s="714"/>
      <c r="BN18" s="714"/>
      <c r="BO18" s="714"/>
      <c r="BP18" s="709" t="s">
        <v>206</v>
      </c>
      <c r="BQ18" s="709"/>
      <c r="BR18" s="709"/>
      <c r="BS18" s="709"/>
      <c r="BT18" s="709"/>
      <c r="BU18" s="709"/>
      <c r="BV18" s="709"/>
      <c r="BW18" s="710"/>
      <c r="BY18" s="647" t="s">
        <v>242</v>
      </c>
      <c r="BZ18" s="648"/>
      <c r="CA18" s="648"/>
      <c r="CB18" s="648"/>
      <c r="CC18" s="648"/>
      <c r="CD18" s="648"/>
      <c r="CE18" s="648"/>
      <c r="CF18" s="648"/>
      <c r="CG18" s="648"/>
      <c r="CH18" s="648"/>
      <c r="CI18" s="648"/>
      <c r="CJ18" s="648"/>
      <c r="CK18" s="648"/>
      <c r="CL18" s="649"/>
      <c r="CM18" s="650">
        <v>85732884</v>
      </c>
      <c r="CN18" s="651"/>
      <c r="CO18" s="651"/>
      <c r="CP18" s="651"/>
      <c r="CQ18" s="651"/>
      <c r="CR18" s="651"/>
      <c r="CS18" s="651"/>
      <c r="CT18" s="652"/>
      <c r="CU18" s="653">
        <v>13.7</v>
      </c>
      <c r="CV18" s="715"/>
      <c r="CW18" s="715"/>
      <c r="CX18" s="717"/>
      <c r="CY18" s="656" t="s">
        <v>120</v>
      </c>
      <c r="CZ18" s="651"/>
      <c r="DA18" s="651"/>
      <c r="DB18" s="651"/>
      <c r="DC18" s="651"/>
      <c r="DD18" s="651"/>
      <c r="DE18" s="651"/>
      <c r="DF18" s="651"/>
      <c r="DG18" s="651"/>
      <c r="DH18" s="651"/>
      <c r="DI18" s="651"/>
      <c r="DJ18" s="651"/>
      <c r="DK18" s="652"/>
      <c r="DL18" s="656">
        <v>81804317</v>
      </c>
      <c r="DM18" s="651"/>
      <c r="DN18" s="651"/>
      <c r="DO18" s="651"/>
      <c r="DP18" s="651"/>
      <c r="DQ18" s="651"/>
      <c r="DR18" s="651"/>
      <c r="DS18" s="651"/>
      <c r="DT18" s="651"/>
      <c r="DU18" s="651"/>
      <c r="DV18" s="651"/>
      <c r="DW18" s="651"/>
      <c r="DX18" s="734"/>
    </row>
    <row r="19" spans="2:128" ht="11.25" customHeight="1">
      <c r="B19" s="647" t="s">
        <v>243</v>
      </c>
      <c r="C19" s="648"/>
      <c r="D19" s="648"/>
      <c r="E19" s="648"/>
      <c r="F19" s="648"/>
      <c r="G19" s="648"/>
      <c r="H19" s="648"/>
      <c r="I19" s="648"/>
      <c r="J19" s="648"/>
      <c r="K19" s="648"/>
      <c r="L19" s="648"/>
      <c r="M19" s="648"/>
      <c r="N19" s="648"/>
      <c r="O19" s="648"/>
      <c r="P19" s="648"/>
      <c r="Q19" s="649"/>
      <c r="R19" s="650">
        <v>678906</v>
      </c>
      <c r="S19" s="651"/>
      <c r="T19" s="651"/>
      <c r="U19" s="651"/>
      <c r="V19" s="651"/>
      <c r="W19" s="651"/>
      <c r="X19" s="651"/>
      <c r="Y19" s="652"/>
      <c r="Z19" s="714">
        <v>0.1</v>
      </c>
      <c r="AA19" s="714"/>
      <c r="AB19" s="714"/>
      <c r="AC19" s="714"/>
      <c r="AD19" s="709">
        <v>678906</v>
      </c>
      <c r="AE19" s="709"/>
      <c r="AF19" s="709"/>
      <c r="AG19" s="709"/>
      <c r="AH19" s="709"/>
      <c r="AI19" s="709"/>
      <c r="AJ19" s="709"/>
      <c r="AK19" s="709"/>
      <c r="AL19" s="653">
        <v>0.2</v>
      </c>
      <c r="AM19" s="715"/>
      <c r="AN19" s="715"/>
      <c r="AO19" s="716"/>
      <c r="AP19" s="647" t="s">
        <v>244</v>
      </c>
      <c r="AQ19" s="648"/>
      <c r="AR19" s="648"/>
      <c r="AS19" s="648"/>
      <c r="AT19" s="648"/>
      <c r="AU19" s="648"/>
      <c r="AV19" s="648"/>
      <c r="AW19" s="648"/>
      <c r="AX19" s="648"/>
      <c r="AY19" s="648"/>
      <c r="AZ19" s="648"/>
      <c r="BA19" s="648"/>
      <c r="BB19" s="648"/>
      <c r="BC19" s="649"/>
      <c r="BD19" s="650">
        <v>3256988</v>
      </c>
      <c r="BE19" s="651"/>
      <c r="BF19" s="651"/>
      <c r="BG19" s="651"/>
      <c r="BH19" s="651"/>
      <c r="BI19" s="651"/>
      <c r="BJ19" s="651"/>
      <c r="BK19" s="652"/>
      <c r="BL19" s="714">
        <v>1.9</v>
      </c>
      <c r="BM19" s="714"/>
      <c r="BN19" s="714"/>
      <c r="BO19" s="714"/>
      <c r="BP19" s="709" t="s">
        <v>119</v>
      </c>
      <c r="BQ19" s="709"/>
      <c r="BR19" s="709"/>
      <c r="BS19" s="709"/>
      <c r="BT19" s="709"/>
      <c r="BU19" s="709"/>
      <c r="BV19" s="709"/>
      <c r="BW19" s="710"/>
      <c r="BY19" s="647" t="s">
        <v>245</v>
      </c>
      <c r="BZ19" s="648"/>
      <c r="CA19" s="648"/>
      <c r="CB19" s="648"/>
      <c r="CC19" s="648"/>
      <c r="CD19" s="648"/>
      <c r="CE19" s="648"/>
      <c r="CF19" s="648"/>
      <c r="CG19" s="648"/>
      <c r="CH19" s="648"/>
      <c r="CI19" s="648"/>
      <c r="CJ19" s="648"/>
      <c r="CK19" s="648"/>
      <c r="CL19" s="649"/>
      <c r="CM19" s="650">
        <v>1949</v>
      </c>
      <c r="CN19" s="651"/>
      <c r="CO19" s="651"/>
      <c r="CP19" s="651"/>
      <c r="CQ19" s="651"/>
      <c r="CR19" s="651"/>
      <c r="CS19" s="651"/>
      <c r="CT19" s="652"/>
      <c r="CU19" s="653">
        <v>0</v>
      </c>
      <c r="CV19" s="715"/>
      <c r="CW19" s="715"/>
      <c r="CX19" s="717"/>
      <c r="CY19" s="656" t="s">
        <v>119</v>
      </c>
      <c r="CZ19" s="651"/>
      <c r="DA19" s="651"/>
      <c r="DB19" s="651"/>
      <c r="DC19" s="651"/>
      <c r="DD19" s="651"/>
      <c r="DE19" s="651"/>
      <c r="DF19" s="651"/>
      <c r="DG19" s="651"/>
      <c r="DH19" s="651"/>
      <c r="DI19" s="651"/>
      <c r="DJ19" s="651"/>
      <c r="DK19" s="652"/>
      <c r="DL19" s="656">
        <v>1949</v>
      </c>
      <c r="DM19" s="651"/>
      <c r="DN19" s="651"/>
      <c r="DO19" s="651"/>
      <c r="DP19" s="651"/>
      <c r="DQ19" s="651"/>
      <c r="DR19" s="651"/>
      <c r="DS19" s="651"/>
      <c r="DT19" s="651"/>
      <c r="DU19" s="651"/>
      <c r="DV19" s="651"/>
      <c r="DW19" s="651"/>
      <c r="DX19" s="734"/>
    </row>
    <row r="20" spans="2:128" ht="11.25" customHeight="1">
      <c r="B20" s="647" t="s">
        <v>246</v>
      </c>
      <c r="C20" s="648"/>
      <c r="D20" s="648"/>
      <c r="E20" s="648"/>
      <c r="F20" s="648"/>
      <c r="G20" s="648"/>
      <c r="H20" s="648"/>
      <c r="I20" s="648"/>
      <c r="J20" s="648"/>
      <c r="K20" s="648"/>
      <c r="L20" s="648"/>
      <c r="M20" s="648"/>
      <c r="N20" s="648"/>
      <c r="O20" s="648"/>
      <c r="P20" s="648"/>
      <c r="Q20" s="649"/>
      <c r="R20" s="650">
        <v>166752033</v>
      </c>
      <c r="S20" s="651"/>
      <c r="T20" s="651"/>
      <c r="U20" s="651"/>
      <c r="V20" s="651"/>
      <c r="W20" s="651"/>
      <c r="X20" s="651"/>
      <c r="Y20" s="652"/>
      <c r="Z20" s="714">
        <v>26.1</v>
      </c>
      <c r="AA20" s="714"/>
      <c r="AB20" s="714"/>
      <c r="AC20" s="714"/>
      <c r="AD20" s="709">
        <v>162861721</v>
      </c>
      <c r="AE20" s="709"/>
      <c r="AF20" s="709"/>
      <c r="AG20" s="709"/>
      <c r="AH20" s="709"/>
      <c r="AI20" s="709"/>
      <c r="AJ20" s="709"/>
      <c r="AK20" s="709"/>
      <c r="AL20" s="653">
        <v>49.3</v>
      </c>
      <c r="AM20" s="715"/>
      <c r="AN20" s="715"/>
      <c r="AO20" s="716"/>
      <c r="AP20" s="718" t="s">
        <v>247</v>
      </c>
      <c r="AQ20" s="719"/>
      <c r="AR20" s="719"/>
      <c r="AS20" s="719"/>
      <c r="AT20" s="719"/>
      <c r="AU20" s="719"/>
      <c r="AV20" s="719"/>
      <c r="AW20" s="719"/>
      <c r="AX20" s="719"/>
      <c r="AY20" s="719"/>
      <c r="AZ20" s="719"/>
      <c r="BA20" s="719"/>
      <c r="BB20" s="719"/>
      <c r="BC20" s="720"/>
      <c r="BD20" s="650">
        <v>1417163</v>
      </c>
      <c r="BE20" s="651"/>
      <c r="BF20" s="651"/>
      <c r="BG20" s="651"/>
      <c r="BH20" s="651"/>
      <c r="BI20" s="651"/>
      <c r="BJ20" s="651"/>
      <c r="BK20" s="652"/>
      <c r="BL20" s="714">
        <v>0.8</v>
      </c>
      <c r="BM20" s="714"/>
      <c r="BN20" s="714"/>
      <c r="BO20" s="714"/>
      <c r="BP20" s="709" t="s">
        <v>206</v>
      </c>
      <c r="BQ20" s="709"/>
      <c r="BR20" s="709"/>
      <c r="BS20" s="709"/>
      <c r="BT20" s="709"/>
      <c r="BU20" s="709"/>
      <c r="BV20" s="709"/>
      <c r="BW20" s="710"/>
      <c r="BY20" s="718" t="s">
        <v>248</v>
      </c>
      <c r="BZ20" s="719"/>
      <c r="CA20" s="719"/>
      <c r="CB20" s="719"/>
      <c r="CC20" s="719"/>
      <c r="CD20" s="719"/>
      <c r="CE20" s="719"/>
      <c r="CF20" s="719"/>
      <c r="CG20" s="719"/>
      <c r="CH20" s="719"/>
      <c r="CI20" s="719"/>
      <c r="CJ20" s="719"/>
      <c r="CK20" s="719"/>
      <c r="CL20" s="720"/>
      <c r="CM20" s="650" t="s">
        <v>206</v>
      </c>
      <c r="CN20" s="651"/>
      <c r="CO20" s="651"/>
      <c r="CP20" s="651"/>
      <c r="CQ20" s="651"/>
      <c r="CR20" s="651"/>
      <c r="CS20" s="651"/>
      <c r="CT20" s="652"/>
      <c r="CU20" s="653" t="s">
        <v>119</v>
      </c>
      <c r="CV20" s="715"/>
      <c r="CW20" s="715"/>
      <c r="CX20" s="717"/>
      <c r="CY20" s="656" t="s">
        <v>120</v>
      </c>
      <c r="CZ20" s="651"/>
      <c r="DA20" s="651"/>
      <c r="DB20" s="651"/>
      <c r="DC20" s="651"/>
      <c r="DD20" s="651"/>
      <c r="DE20" s="651"/>
      <c r="DF20" s="651"/>
      <c r="DG20" s="651"/>
      <c r="DH20" s="651"/>
      <c r="DI20" s="651"/>
      <c r="DJ20" s="651"/>
      <c r="DK20" s="652"/>
      <c r="DL20" s="656" t="s">
        <v>119</v>
      </c>
      <c r="DM20" s="651"/>
      <c r="DN20" s="651"/>
      <c r="DO20" s="651"/>
      <c r="DP20" s="651"/>
      <c r="DQ20" s="651"/>
      <c r="DR20" s="651"/>
      <c r="DS20" s="651"/>
      <c r="DT20" s="651"/>
      <c r="DU20" s="651"/>
      <c r="DV20" s="651"/>
      <c r="DW20" s="651"/>
      <c r="DX20" s="734"/>
    </row>
    <row r="21" spans="2:128" ht="11.25" customHeight="1">
      <c r="B21" s="647" t="s">
        <v>249</v>
      </c>
      <c r="C21" s="648"/>
      <c r="D21" s="648"/>
      <c r="E21" s="648"/>
      <c r="F21" s="648"/>
      <c r="G21" s="648"/>
      <c r="H21" s="648"/>
      <c r="I21" s="648"/>
      <c r="J21" s="648"/>
      <c r="K21" s="648"/>
      <c r="L21" s="648"/>
      <c r="M21" s="648"/>
      <c r="N21" s="648"/>
      <c r="O21" s="648"/>
      <c r="P21" s="648"/>
      <c r="Q21" s="649"/>
      <c r="R21" s="650">
        <v>162861721</v>
      </c>
      <c r="S21" s="651"/>
      <c r="T21" s="651"/>
      <c r="U21" s="651"/>
      <c r="V21" s="651"/>
      <c r="W21" s="651"/>
      <c r="X21" s="651"/>
      <c r="Y21" s="652"/>
      <c r="Z21" s="653">
        <v>25.5</v>
      </c>
      <c r="AA21" s="715"/>
      <c r="AB21" s="715"/>
      <c r="AC21" s="717"/>
      <c r="AD21" s="656">
        <v>162861721</v>
      </c>
      <c r="AE21" s="651"/>
      <c r="AF21" s="651"/>
      <c r="AG21" s="651"/>
      <c r="AH21" s="651"/>
      <c r="AI21" s="651"/>
      <c r="AJ21" s="651"/>
      <c r="AK21" s="652"/>
      <c r="AL21" s="653">
        <v>49.3</v>
      </c>
      <c r="AM21" s="715"/>
      <c r="AN21" s="715"/>
      <c r="AO21" s="716"/>
      <c r="AP21" s="718" t="s">
        <v>250</v>
      </c>
      <c r="AQ21" s="719"/>
      <c r="AR21" s="719"/>
      <c r="AS21" s="719"/>
      <c r="AT21" s="719"/>
      <c r="AU21" s="719"/>
      <c r="AV21" s="719"/>
      <c r="AW21" s="719"/>
      <c r="AX21" s="719"/>
      <c r="AY21" s="719"/>
      <c r="AZ21" s="719"/>
      <c r="BA21" s="719"/>
      <c r="BB21" s="719"/>
      <c r="BC21" s="720"/>
      <c r="BD21" s="650">
        <v>339120</v>
      </c>
      <c r="BE21" s="651"/>
      <c r="BF21" s="651"/>
      <c r="BG21" s="651"/>
      <c r="BH21" s="651"/>
      <c r="BI21" s="651"/>
      <c r="BJ21" s="651"/>
      <c r="BK21" s="652"/>
      <c r="BL21" s="714">
        <v>0.2</v>
      </c>
      <c r="BM21" s="714"/>
      <c r="BN21" s="714"/>
      <c r="BO21" s="714"/>
      <c r="BP21" s="709" t="s">
        <v>119</v>
      </c>
      <c r="BQ21" s="709"/>
      <c r="BR21" s="709"/>
      <c r="BS21" s="709"/>
      <c r="BT21" s="709"/>
      <c r="BU21" s="709"/>
      <c r="BV21" s="709"/>
      <c r="BW21" s="710"/>
      <c r="BY21" s="718" t="s">
        <v>251</v>
      </c>
      <c r="BZ21" s="719"/>
      <c r="CA21" s="719"/>
      <c r="CB21" s="719"/>
      <c r="CC21" s="719"/>
      <c r="CD21" s="719"/>
      <c r="CE21" s="719"/>
      <c r="CF21" s="719"/>
      <c r="CG21" s="719"/>
      <c r="CH21" s="719"/>
      <c r="CI21" s="719"/>
      <c r="CJ21" s="719"/>
      <c r="CK21" s="719"/>
      <c r="CL21" s="720"/>
      <c r="CM21" s="650">
        <v>231579</v>
      </c>
      <c r="CN21" s="651"/>
      <c r="CO21" s="651"/>
      <c r="CP21" s="651"/>
      <c r="CQ21" s="651"/>
      <c r="CR21" s="651"/>
      <c r="CS21" s="651"/>
      <c r="CT21" s="652"/>
      <c r="CU21" s="653">
        <v>0</v>
      </c>
      <c r="CV21" s="715"/>
      <c r="CW21" s="715"/>
      <c r="CX21" s="717"/>
      <c r="CY21" s="656" t="s">
        <v>206</v>
      </c>
      <c r="CZ21" s="651"/>
      <c r="DA21" s="651"/>
      <c r="DB21" s="651"/>
      <c r="DC21" s="651"/>
      <c r="DD21" s="651"/>
      <c r="DE21" s="651"/>
      <c r="DF21" s="651"/>
      <c r="DG21" s="651"/>
      <c r="DH21" s="651"/>
      <c r="DI21" s="651"/>
      <c r="DJ21" s="651"/>
      <c r="DK21" s="652"/>
      <c r="DL21" s="656">
        <v>231579</v>
      </c>
      <c r="DM21" s="651"/>
      <c r="DN21" s="651"/>
      <c r="DO21" s="651"/>
      <c r="DP21" s="651"/>
      <c r="DQ21" s="651"/>
      <c r="DR21" s="651"/>
      <c r="DS21" s="651"/>
      <c r="DT21" s="651"/>
      <c r="DU21" s="651"/>
      <c r="DV21" s="651"/>
      <c r="DW21" s="651"/>
      <c r="DX21" s="734"/>
    </row>
    <row r="22" spans="2:128" ht="11.25" customHeight="1">
      <c r="B22" s="647" t="s">
        <v>252</v>
      </c>
      <c r="C22" s="648"/>
      <c r="D22" s="648"/>
      <c r="E22" s="648"/>
      <c r="F22" s="648"/>
      <c r="G22" s="648"/>
      <c r="H22" s="648"/>
      <c r="I22" s="648"/>
      <c r="J22" s="648"/>
      <c r="K22" s="648"/>
      <c r="L22" s="648"/>
      <c r="M22" s="648"/>
      <c r="N22" s="648"/>
      <c r="O22" s="648"/>
      <c r="P22" s="648"/>
      <c r="Q22" s="649"/>
      <c r="R22" s="650">
        <v>3878718</v>
      </c>
      <c r="S22" s="651"/>
      <c r="T22" s="651"/>
      <c r="U22" s="651"/>
      <c r="V22" s="651"/>
      <c r="W22" s="651"/>
      <c r="X22" s="651"/>
      <c r="Y22" s="652"/>
      <c r="Z22" s="653">
        <v>0.6</v>
      </c>
      <c r="AA22" s="715"/>
      <c r="AB22" s="715"/>
      <c r="AC22" s="717"/>
      <c r="AD22" s="656" t="s">
        <v>119</v>
      </c>
      <c r="AE22" s="651"/>
      <c r="AF22" s="651"/>
      <c r="AG22" s="651"/>
      <c r="AH22" s="651"/>
      <c r="AI22" s="651"/>
      <c r="AJ22" s="651"/>
      <c r="AK22" s="652"/>
      <c r="AL22" s="653" t="s">
        <v>206</v>
      </c>
      <c r="AM22" s="715"/>
      <c r="AN22" s="715"/>
      <c r="AO22" s="716"/>
      <c r="AP22" s="718" t="s">
        <v>253</v>
      </c>
      <c r="AQ22" s="719"/>
      <c r="AR22" s="719"/>
      <c r="AS22" s="719"/>
      <c r="AT22" s="719"/>
      <c r="AU22" s="719"/>
      <c r="AV22" s="719"/>
      <c r="AW22" s="719"/>
      <c r="AX22" s="719"/>
      <c r="AY22" s="719"/>
      <c r="AZ22" s="719"/>
      <c r="BA22" s="719"/>
      <c r="BB22" s="719"/>
      <c r="BC22" s="720"/>
      <c r="BD22" s="650">
        <v>957197</v>
      </c>
      <c r="BE22" s="651"/>
      <c r="BF22" s="651"/>
      <c r="BG22" s="651"/>
      <c r="BH22" s="651"/>
      <c r="BI22" s="651"/>
      <c r="BJ22" s="651"/>
      <c r="BK22" s="652"/>
      <c r="BL22" s="714">
        <v>0.6</v>
      </c>
      <c r="BM22" s="714"/>
      <c r="BN22" s="714"/>
      <c r="BO22" s="714"/>
      <c r="BP22" s="709" t="s">
        <v>119</v>
      </c>
      <c r="BQ22" s="709"/>
      <c r="BR22" s="709"/>
      <c r="BS22" s="709"/>
      <c r="BT22" s="709"/>
      <c r="BU22" s="709"/>
      <c r="BV22" s="709"/>
      <c r="BW22" s="710"/>
      <c r="BY22" s="718" t="s">
        <v>254</v>
      </c>
      <c r="BZ22" s="719"/>
      <c r="CA22" s="719"/>
      <c r="CB22" s="719"/>
      <c r="CC22" s="719"/>
      <c r="CD22" s="719"/>
      <c r="CE22" s="719"/>
      <c r="CF22" s="719"/>
      <c r="CG22" s="719"/>
      <c r="CH22" s="719"/>
      <c r="CI22" s="719"/>
      <c r="CJ22" s="719"/>
      <c r="CK22" s="719"/>
      <c r="CL22" s="720"/>
      <c r="CM22" s="650">
        <v>714660</v>
      </c>
      <c r="CN22" s="651"/>
      <c r="CO22" s="651"/>
      <c r="CP22" s="651"/>
      <c r="CQ22" s="651"/>
      <c r="CR22" s="651"/>
      <c r="CS22" s="651"/>
      <c r="CT22" s="652"/>
      <c r="CU22" s="653">
        <v>0.1</v>
      </c>
      <c r="CV22" s="715"/>
      <c r="CW22" s="715"/>
      <c r="CX22" s="717"/>
      <c r="CY22" s="656" t="s">
        <v>119</v>
      </c>
      <c r="CZ22" s="651"/>
      <c r="DA22" s="651"/>
      <c r="DB22" s="651"/>
      <c r="DC22" s="651"/>
      <c r="DD22" s="651"/>
      <c r="DE22" s="651"/>
      <c r="DF22" s="651"/>
      <c r="DG22" s="651"/>
      <c r="DH22" s="651"/>
      <c r="DI22" s="651"/>
      <c r="DJ22" s="651"/>
      <c r="DK22" s="652"/>
      <c r="DL22" s="656">
        <v>714660</v>
      </c>
      <c r="DM22" s="651"/>
      <c r="DN22" s="651"/>
      <c r="DO22" s="651"/>
      <c r="DP22" s="651"/>
      <c r="DQ22" s="651"/>
      <c r="DR22" s="651"/>
      <c r="DS22" s="651"/>
      <c r="DT22" s="651"/>
      <c r="DU22" s="651"/>
      <c r="DV22" s="651"/>
      <c r="DW22" s="651"/>
      <c r="DX22" s="734"/>
    </row>
    <row r="23" spans="2:128" ht="11.25" customHeight="1">
      <c r="B23" s="647" t="s">
        <v>255</v>
      </c>
      <c r="C23" s="648"/>
      <c r="D23" s="648"/>
      <c r="E23" s="648"/>
      <c r="F23" s="648"/>
      <c r="G23" s="648"/>
      <c r="H23" s="648"/>
      <c r="I23" s="648"/>
      <c r="J23" s="648"/>
      <c r="K23" s="648"/>
      <c r="L23" s="648"/>
      <c r="M23" s="648"/>
      <c r="N23" s="648"/>
      <c r="O23" s="648"/>
      <c r="P23" s="648"/>
      <c r="Q23" s="649"/>
      <c r="R23" s="650">
        <v>11594</v>
      </c>
      <c r="S23" s="651"/>
      <c r="T23" s="651"/>
      <c r="U23" s="651"/>
      <c r="V23" s="651"/>
      <c r="W23" s="651"/>
      <c r="X23" s="651"/>
      <c r="Y23" s="652"/>
      <c r="Z23" s="653">
        <v>0</v>
      </c>
      <c r="AA23" s="715"/>
      <c r="AB23" s="715"/>
      <c r="AC23" s="717"/>
      <c r="AD23" s="656" t="s">
        <v>120</v>
      </c>
      <c r="AE23" s="651"/>
      <c r="AF23" s="651"/>
      <c r="AG23" s="651"/>
      <c r="AH23" s="651"/>
      <c r="AI23" s="651"/>
      <c r="AJ23" s="651"/>
      <c r="AK23" s="652"/>
      <c r="AL23" s="653" t="s">
        <v>206</v>
      </c>
      <c r="AM23" s="715"/>
      <c r="AN23" s="715"/>
      <c r="AO23" s="716"/>
      <c r="AP23" s="718" t="s">
        <v>256</v>
      </c>
      <c r="AQ23" s="719"/>
      <c r="AR23" s="719"/>
      <c r="AS23" s="719"/>
      <c r="AT23" s="719"/>
      <c r="AU23" s="719"/>
      <c r="AV23" s="719"/>
      <c r="AW23" s="719"/>
      <c r="AX23" s="719"/>
      <c r="AY23" s="719"/>
      <c r="AZ23" s="719"/>
      <c r="BA23" s="719"/>
      <c r="BB23" s="719"/>
      <c r="BC23" s="720"/>
      <c r="BD23" s="650">
        <v>10458286</v>
      </c>
      <c r="BE23" s="651"/>
      <c r="BF23" s="651"/>
      <c r="BG23" s="651"/>
      <c r="BH23" s="651"/>
      <c r="BI23" s="651"/>
      <c r="BJ23" s="651"/>
      <c r="BK23" s="652"/>
      <c r="BL23" s="714">
        <v>6.1</v>
      </c>
      <c r="BM23" s="714"/>
      <c r="BN23" s="714"/>
      <c r="BO23" s="714"/>
      <c r="BP23" s="709" t="s">
        <v>206</v>
      </c>
      <c r="BQ23" s="709"/>
      <c r="BR23" s="709"/>
      <c r="BS23" s="709"/>
      <c r="BT23" s="709"/>
      <c r="BU23" s="709"/>
      <c r="BV23" s="709"/>
      <c r="BW23" s="710"/>
      <c r="BY23" s="718" t="s">
        <v>257</v>
      </c>
      <c r="BZ23" s="719"/>
      <c r="CA23" s="719"/>
      <c r="CB23" s="719"/>
      <c r="CC23" s="719"/>
      <c r="CD23" s="719"/>
      <c r="CE23" s="719"/>
      <c r="CF23" s="719"/>
      <c r="CG23" s="719"/>
      <c r="CH23" s="719"/>
      <c r="CI23" s="719"/>
      <c r="CJ23" s="719"/>
      <c r="CK23" s="719"/>
      <c r="CL23" s="720"/>
      <c r="CM23" s="650">
        <v>420030</v>
      </c>
      <c r="CN23" s="651"/>
      <c r="CO23" s="651"/>
      <c r="CP23" s="651"/>
      <c r="CQ23" s="651"/>
      <c r="CR23" s="651"/>
      <c r="CS23" s="651"/>
      <c r="CT23" s="652"/>
      <c r="CU23" s="653">
        <v>0.1</v>
      </c>
      <c r="CV23" s="715"/>
      <c r="CW23" s="715"/>
      <c r="CX23" s="717"/>
      <c r="CY23" s="656" t="s">
        <v>119</v>
      </c>
      <c r="CZ23" s="651"/>
      <c r="DA23" s="651"/>
      <c r="DB23" s="651"/>
      <c r="DC23" s="651"/>
      <c r="DD23" s="651"/>
      <c r="DE23" s="651"/>
      <c r="DF23" s="651"/>
      <c r="DG23" s="651"/>
      <c r="DH23" s="651"/>
      <c r="DI23" s="651"/>
      <c r="DJ23" s="651"/>
      <c r="DK23" s="652"/>
      <c r="DL23" s="656">
        <v>420030</v>
      </c>
      <c r="DM23" s="651"/>
      <c r="DN23" s="651"/>
      <c r="DO23" s="651"/>
      <c r="DP23" s="651"/>
      <c r="DQ23" s="651"/>
      <c r="DR23" s="651"/>
      <c r="DS23" s="651"/>
      <c r="DT23" s="651"/>
      <c r="DU23" s="651"/>
      <c r="DV23" s="651"/>
      <c r="DW23" s="651"/>
      <c r="DX23" s="734"/>
    </row>
    <row r="24" spans="2:128" ht="11.25" customHeight="1">
      <c r="B24" s="647" t="s">
        <v>258</v>
      </c>
      <c r="C24" s="648"/>
      <c r="D24" s="648"/>
      <c r="E24" s="648"/>
      <c r="F24" s="648"/>
      <c r="G24" s="648"/>
      <c r="H24" s="648"/>
      <c r="I24" s="648"/>
      <c r="J24" s="648"/>
      <c r="K24" s="648"/>
      <c r="L24" s="648"/>
      <c r="M24" s="648"/>
      <c r="N24" s="648"/>
      <c r="O24" s="648"/>
      <c r="P24" s="648"/>
      <c r="Q24" s="649"/>
      <c r="R24" s="650">
        <v>362855111</v>
      </c>
      <c r="S24" s="651"/>
      <c r="T24" s="651"/>
      <c r="U24" s="651"/>
      <c r="V24" s="651"/>
      <c r="W24" s="651"/>
      <c r="X24" s="651"/>
      <c r="Y24" s="652"/>
      <c r="Z24" s="653">
        <v>56.8</v>
      </c>
      <c r="AA24" s="715"/>
      <c r="AB24" s="715"/>
      <c r="AC24" s="717"/>
      <c r="AD24" s="656">
        <v>329564061</v>
      </c>
      <c r="AE24" s="651"/>
      <c r="AF24" s="651"/>
      <c r="AG24" s="651"/>
      <c r="AH24" s="651"/>
      <c r="AI24" s="651"/>
      <c r="AJ24" s="651"/>
      <c r="AK24" s="652"/>
      <c r="AL24" s="653">
        <v>99.7</v>
      </c>
      <c r="AM24" s="715"/>
      <c r="AN24" s="715"/>
      <c r="AO24" s="716"/>
      <c r="AP24" s="718" t="s">
        <v>259</v>
      </c>
      <c r="AQ24" s="719"/>
      <c r="AR24" s="719"/>
      <c r="AS24" s="719"/>
      <c r="AT24" s="719"/>
      <c r="AU24" s="719"/>
      <c r="AV24" s="719"/>
      <c r="AW24" s="719"/>
      <c r="AX24" s="719"/>
      <c r="AY24" s="719"/>
      <c r="AZ24" s="719"/>
      <c r="BA24" s="719"/>
      <c r="BB24" s="719"/>
      <c r="BC24" s="720"/>
      <c r="BD24" s="650">
        <v>16012849</v>
      </c>
      <c r="BE24" s="651"/>
      <c r="BF24" s="651"/>
      <c r="BG24" s="651"/>
      <c r="BH24" s="651"/>
      <c r="BI24" s="651"/>
      <c r="BJ24" s="651"/>
      <c r="BK24" s="652"/>
      <c r="BL24" s="714">
        <v>9.4</v>
      </c>
      <c r="BM24" s="714"/>
      <c r="BN24" s="714"/>
      <c r="BO24" s="714"/>
      <c r="BP24" s="709" t="s">
        <v>206</v>
      </c>
      <c r="BQ24" s="709"/>
      <c r="BR24" s="709"/>
      <c r="BS24" s="709"/>
      <c r="BT24" s="709"/>
      <c r="BU24" s="709"/>
      <c r="BV24" s="709"/>
      <c r="BW24" s="710"/>
      <c r="BY24" s="718" t="s">
        <v>260</v>
      </c>
      <c r="BZ24" s="719"/>
      <c r="CA24" s="719"/>
      <c r="CB24" s="719"/>
      <c r="CC24" s="719"/>
      <c r="CD24" s="719"/>
      <c r="CE24" s="719"/>
      <c r="CF24" s="719"/>
      <c r="CG24" s="719"/>
      <c r="CH24" s="719"/>
      <c r="CI24" s="719"/>
      <c r="CJ24" s="719"/>
      <c r="CK24" s="719"/>
      <c r="CL24" s="720"/>
      <c r="CM24" s="650" t="s">
        <v>119</v>
      </c>
      <c r="CN24" s="651"/>
      <c r="CO24" s="651"/>
      <c r="CP24" s="651"/>
      <c r="CQ24" s="651"/>
      <c r="CR24" s="651"/>
      <c r="CS24" s="651"/>
      <c r="CT24" s="652"/>
      <c r="CU24" s="653" t="s">
        <v>206</v>
      </c>
      <c r="CV24" s="715"/>
      <c r="CW24" s="715"/>
      <c r="CX24" s="717"/>
      <c r="CY24" s="656" t="s">
        <v>119</v>
      </c>
      <c r="CZ24" s="651"/>
      <c r="DA24" s="651"/>
      <c r="DB24" s="651"/>
      <c r="DC24" s="651"/>
      <c r="DD24" s="651"/>
      <c r="DE24" s="651"/>
      <c r="DF24" s="651"/>
      <c r="DG24" s="651"/>
      <c r="DH24" s="651"/>
      <c r="DI24" s="651"/>
      <c r="DJ24" s="651"/>
      <c r="DK24" s="652"/>
      <c r="DL24" s="656" t="s">
        <v>206</v>
      </c>
      <c r="DM24" s="651"/>
      <c r="DN24" s="651"/>
      <c r="DO24" s="651"/>
      <c r="DP24" s="651"/>
      <c r="DQ24" s="651"/>
      <c r="DR24" s="651"/>
      <c r="DS24" s="651"/>
      <c r="DT24" s="651"/>
      <c r="DU24" s="651"/>
      <c r="DV24" s="651"/>
      <c r="DW24" s="651"/>
      <c r="DX24" s="734"/>
    </row>
    <row r="25" spans="2:128" ht="11.25" customHeight="1">
      <c r="B25" s="647" t="s">
        <v>261</v>
      </c>
      <c r="C25" s="648"/>
      <c r="D25" s="648"/>
      <c r="E25" s="648"/>
      <c r="F25" s="648"/>
      <c r="G25" s="648"/>
      <c r="H25" s="648"/>
      <c r="I25" s="648"/>
      <c r="J25" s="648"/>
      <c r="K25" s="648"/>
      <c r="L25" s="648"/>
      <c r="M25" s="648"/>
      <c r="N25" s="648"/>
      <c r="O25" s="648"/>
      <c r="P25" s="648"/>
      <c r="Q25" s="649"/>
      <c r="R25" s="650">
        <v>315493</v>
      </c>
      <c r="S25" s="651"/>
      <c r="T25" s="651"/>
      <c r="U25" s="651"/>
      <c r="V25" s="651"/>
      <c r="W25" s="651"/>
      <c r="X25" s="651"/>
      <c r="Y25" s="652"/>
      <c r="Z25" s="653">
        <v>0</v>
      </c>
      <c r="AA25" s="715"/>
      <c r="AB25" s="715"/>
      <c r="AC25" s="717"/>
      <c r="AD25" s="656">
        <v>315493</v>
      </c>
      <c r="AE25" s="651"/>
      <c r="AF25" s="651"/>
      <c r="AG25" s="651"/>
      <c r="AH25" s="651"/>
      <c r="AI25" s="651"/>
      <c r="AJ25" s="651"/>
      <c r="AK25" s="652"/>
      <c r="AL25" s="653">
        <v>0.1</v>
      </c>
      <c r="AM25" s="715"/>
      <c r="AN25" s="715"/>
      <c r="AO25" s="716"/>
      <c r="AP25" s="718" t="s">
        <v>262</v>
      </c>
      <c r="AQ25" s="719"/>
      <c r="AR25" s="719"/>
      <c r="AS25" s="719"/>
      <c r="AT25" s="719"/>
      <c r="AU25" s="719"/>
      <c r="AV25" s="719"/>
      <c r="AW25" s="719"/>
      <c r="AX25" s="719"/>
      <c r="AY25" s="719"/>
      <c r="AZ25" s="719"/>
      <c r="BA25" s="719"/>
      <c r="BB25" s="719"/>
      <c r="BC25" s="720"/>
      <c r="BD25" s="650">
        <v>2861</v>
      </c>
      <c r="BE25" s="651"/>
      <c r="BF25" s="651"/>
      <c r="BG25" s="651"/>
      <c r="BH25" s="651"/>
      <c r="BI25" s="651"/>
      <c r="BJ25" s="651"/>
      <c r="BK25" s="652"/>
      <c r="BL25" s="714">
        <v>0</v>
      </c>
      <c r="BM25" s="714"/>
      <c r="BN25" s="714"/>
      <c r="BO25" s="714"/>
      <c r="BP25" s="709" t="s">
        <v>119</v>
      </c>
      <c r="BQ25" s="709"/>
      <c r="BR25" s="709"/>
      <c r="BS25" s="709"/>
      <c r="BT25" s="709"/>
      <c r="BU25" s="709"/>
      <c r="BV25" s="709"/>
      <c r="BW25" s="710"/>
      <c r="BY25" s="718" t="s">
        <v>263</v>
      </c>
      <c r="BZ25" s="719"/>
      <c r="CA25" s="719"/>
      <c r="CB25" s="719"/>
      <c r="CC25" s="719"/>
      <c r="CD25" s="719"/>
      <c r="CE25" s="719"/>
      <c r="CF25" s="719"/>
      <c r="CG25" s="719"/>
      <c r="CH25" s="719"/>
      <c r="CI25" s="719"/>
      <c r="CJ25" s="719"/>
      <c r="CK25" s="719"/>
      <c r="CL25" s="720"/>
      <c r="CM25" s="650">
        <v>24201672</v>
      </c>
      <c r="CN25" s="651"/>
      <c r="CO25" s="651"/>
      <c r="CP25" s="651"/>
      <c r="CQ25" s="651"/>
      <c r="CR25" s="651"/>
      <c r="CS25" s="651"/>
      <c r="CT25" s="652"/>
      <c r="CU25" s="653">
        <v>3.9</v>
      </c>
      <c r="CV25" s="715"/>
      <c r="CW25" s="715"/>
      <c r="CX25" s="717"/>
      <c r="CY25" s="656" t="s">
        <v>120</v>
      </c>
      <c r="CZ25" s="651"/>
      <c r="DA25" s="651"/>
      <c r="DB25" s="651"/>
      <c r="DC25" s="651"/>
      <c r="DD25" s="651"/>
      <c r="DE25" s="651"/>
      <c r="DF25" s="651"/>
      <c r="DG25" s="651"/>
      <c r="DH25" s="651"/>
      <c r="DI25" s="651"/>
      <c r="DJ25" s="651"/>
      <c r="DK25" s="652"/>
      <c r="DL25" s="656">
        <v>24201672</v>
      </c>
      <c r="DM25" s="651"/>
      <c r="DN25" s="651"/>
      <c r="DO25" s="651"/>
      <c r="DP25" s="651"/>
      <c r="DQ25" s="651"/>
      <c r="DR25" s="651"/>
      <c r="DS25" s="651"/>
      <c r="DT25" s="651"/>
      <c r="DU25" s="651"/>
      <c r="DV25" s="651"/>
      <c r="DW25" s="651"/>
      <c r="DX25" s="734"/>
    </row>
    <row r="26" spans="2:128" ht="11.25" customHeight="1">
      <c r="B26" s="647" t="s">
        <v>264</v>
      </c>
      <c r="C26" s="648"/>
      <c r="D26" s="648"/>
      <c r="E26" s="648"/>
      <c r="F26" s="648"/>
      <c r="G26" s="648"/>
      <c r="H26" s="648"/>
      <c r="I26" s="648"/>
      <c r="J26" s="648"/>
      <c r="K26" s="648"/>
      <c r="L26" s="648"/>
      <c r="M26" s="648"/>
      <c r="N26" s="648"/>
      <c r="O26" s="648"/>
      <c r="P26" s="648"/>
      <c r="Q26" s="649"/>
      <c r="R26" s="650">
        <v>4429945</v>
      </c>
      <c r="S26" s="651"/>
      <c r="T26" s="651"/>
      <c r="U26" s="651"/>
      <c r="V26" s="651"/>
      <c r="W26" s="651"/>
      <c r="X26" s="651"/>
      <c r="Y26" s="652"/>
      <c r="Z26" s="653">
        <v>0.7</v>
      </c>
      <c r="AA26" s="715"/>
      <c r="AB26" s="715"/>
      <c r="AC26" s="717"/>
      <c r="AD26" s="656" t="s">
        <v>119</v>
      </c>
      <c r="AE26" s="651"/>
      <c r="AF26" s="651"/>
      <c r="AG26" s="651"/>
      <c r="AH26" s="651"/>
      <c r="AI26" s="651"/>
      <c r="AJ26" s="651"/>
      <c r="AK26" s="652"/>
      <c r="AL26" s="653" t="s">
        <v>119</v>
      </c>
      <c r="AM26" s="715"/>
      <c r="AN26" s="715"/>
      <c r="AO26" s="716"/>
      <c r="AP26" s="718" t="s">
        <v>265</v>
      </c>
      <c r="AQ26" s="719"/>
      <c r="AR26" s="719"/>
      <c r="AS26" s="719"/>
      <c r="AT26" s="719"/>
      <c r="AU26" s="719"/>
      <c r="AV26" s="719"/>
      <c r="AW26" s="719"/>
      <c r="AX26" s="719"/>
      <c r="AY26" s="719"/>
      <c r="AZ26" s="719"/>
      <c r="BA26" s="719"/>
      <c r="BB26" s="719"/>
      <c r="BC26" s="720"/>
      <c r="BD26" s="650" t="s">
        <v>119</v>
      </c>
      <c r="BE26" s="651"/>
      <c r="BF26" s="651"/>
      <c r="BG26" s="651"/>
      <c r="BH26" s="651"/>
      <c r="BI26" s="651"/>
      <c r="BJ26" s="651"/>
      <c r="BK26" s="652"/>
      <c r="BL26" s="714" t="s">
        <v>119</v>
      </c>
      <c r="BM26" s="714"/>
      <c r="BN26" s="714"/>
      <c r="BO26" s="714"/>
      <c r="BP26" s="709" t="s">
        <v>119</v>
      </c>
      <c r="BQ26" s="709"/>
      <c r="BR26" s="709"/>
      <c r="BS26" s="709"/>
      <c r="BT26" s="709"/>
      <c r="BU26" s="709"/>
      <c r="BV26" s="709"/>
      <c r="BW26" s="710"/>
      <c r="BY26" s="718" t="s">
        <v>266</v>
      </c>
      <c r="BZ26" s="719"/>
      <c r="CA26" s="719"/>
      <c r="CB26" s="719"/>
      <c r="CC26" s="719"/>
      <c r="CD26" s="719"/>
      <c r="CE26" s="719"/>
      <c r="CF26" s="719"/>
      <c r="CG26" s="719"/>
      <c r="CH26" s="719"/>
      <c r="CI26" s="719"/>
      <c r="CJ26" s="719"/>
      <c r="CK26" s="719"/>
      <c r="CL26" s="720"/>
      <c r="CM26" s="650">
        <v>235872</v>
      </c>
      <c r="CN26" s="651"/>
      <c r="CO26" s="651"/>
      <c r="CP26" s="651"/>
      <c r="CQ26" s="651"/>
      <c r="CR26" s="651"/>
      <c r="CS26" s="651"/>
      <c r="CT26" s="652"/>
      <c r="CU26" s="653">
        <v>0</v>
      </c>
      <c r="CV26" s="715"/>
      <c r="CW26" s="715"/>
      <c r="CX26" s="717"/>
      <c r="CY26" s="656" t="s">
        <v>119</v>
      </c>
      <c r="CZ26" s="651"/>
      <c r="DA26" s="651"/>
      <c r="DB26" s="651"/>
      <c r="DC26" s="651"/>
      <c r="DD26" s="651"/>
      <c r="DE26" s="651"/>
      <c r="DF26" s="651"/>
      <c r="DG26" s="651"/>
      <c r="DH26" s="651"/>
      <c r="DI26" s="651"/>
      <c r="DJ26" s="651"/>
      <c r="DK26" s="652"/>
      <c r="DL26" s="656">
        <v>235872</v>
      </c>
      <c r="DM26" s="651"/>
      <c r="DN26" s="651"/>
      <c r="DO26" s="651"/>
      <c r="DP26" s="651"/>
      <c r="DQ26" s="651"/>
      <c r="DR26" s="651"/>
      <c r="DS26" s="651"/>
      <c r="DT26" s="651"/>
      <c r="DU26" s="651"/>
      <c r="DV26" s="651"/>
      <c r="DW26" s="651"/>
      <c r="DX26" s="734"/>
    </row>
    <row r="27" spans="2:128" ht="11.25" customHeight="1">
      <c r="B27" s="647" t="s">
        <v>267</v>
      </c>
      <c r="C27" s="648"/>
      <c r="D27" s="648"/>
      <c r="E27" s="648"/>
      <c r="F27" s="648"/>
      <c r="G27" s="648"/>
      <c r="H27" s="648"/>
      <c r="I27" s="648"/>
      <c r="J27" s="648"/>
      <c r="K27" s="648"/>
      <c r="L27" s="648"/>
      <c r="M27" s="648"/>
      <c r="N27" s="648"/>
      <c r="O27" s="648"/>
      <c r="P27" s="648"/>
      <c r="Q27" s="649"/>
      <c r="R27" s="650">
        <v>5759557</v>
      </c>
      <c r="S27" s="651"/>
      <c r="T27" s="651"/>
      <c r="U27" s="651"/>
      <c r="V27" s="651"/>
      <c r="W27" s="651"/>
      <c r="X27" s="651"/>
      <c r="Y27" s="652"/>
      <c r="Z27" s="653">
        <v>0.9</v>
      </c>
      <c r="AA27" s="715"/>
      <c r="AB27" s="715"/>
      <c r="AC27" s="717"/>
      <c r="AD27" s="656">
        <v>497331</v>
      </c>
      <c r="AE27" s="651"/>
      <c r="AF27" s="651"/>
      <c r="AG27" s="651"/>
      <c r="AH27" s="651"/>
      <c r="AI27" s="651"/>
      <c r="AJ27" s="651"/>
      <c r="AK27" s="652"/>
      <c r="AL27" s="653">
        <v>0.2</v>
      </c>
      <c r="AM27" s="715"/>
      <c r="AN27" s="715"/>
      <c r="AO27" s="716"/>
      <c r="AP27" s="718" t="s">
        <v>268</v>
      </c>
      <c r="AQ27" s="719"/>
      <c r="AR27" s="719"/>
      <c r="AS27" s="719"/>
      <c r="AT27" s="719"/>
      <c r="AU27" s="719"/>
      <c r="AV27" s="719"/>
      <c r="AW27" s="719"/>
      <c r="AX27" s="719"/>
      <c r="AY27" s="719"/>
      <c r="AZ27" s="719"/>
      <c r="BA27" s="719"/>
      <c r="BB27" s="719"/>
      <c r="BC27" s="720"/>
      <c r="BD27" s="650">
        <v>1170792</v>
      </c>
      <c r="BE27" s="651"/>
      <c r="BF27" s="651"/>
      <c r="BG27" s="651"/>
      <c r="BH27" s="651"/>
      <c r="BI27" s="651"/>
      <c r="BJ27" s="651"/>
      <c r="BK27" s="652"/>
      <c r="BL27" s="714">
        <v>0.7</v>
      </c>
      <c r="BM27" s="714"/>
      <c r="BN27" s="714"/>
      <c r="BO27" s="714"/>
      <c r="BP27" s="709" t="s">
        <v>119</v>
      </c>
      <c r="BQ27" s="709"/>
      <c r="BR27" s="709"/>
      <c r="BS27" s="709"/>
      <c r="BT27" s="709"/>
      <c r="BU27" s="709"/>
      <c r="BV27" s="709"/>
      <c r="BW27" s="710"/>
      <c r="BY27" s="718" t="s">
        <v>269</v>
      </c>
      <c r="BZ27" s="719"/>
      <c r="CA27" s="719"/>
      <c r="CB27" s="719"/>
      <c r="CC27" s="719"/>
      <c r="CD27" s="719"/>
      <c r="CE27" s="719"/>
      <c r="CF27" s="719"/>
      <c r="CG27" s="719"/>
      <c r="CH27" s="719"/>
      <c r="CI27" s="719"/>
      <c r="CJ27" s="719"/>
      <c r="CK27" s="719"/>
      <c r="CL27" s="720"/>
      <c r="CM27" s="650" t="s">
        <v>119</v>
      </c>
      <c r="CN27" s="651"/>
      <c r="CO27" s="651"/>
      <c r="CP27" s="651"/>
      <c r="CQ27" s="651"/>
      <c r="CR27" s="651"/>
      <c r="CS27" s="651"/>
      <c r="CT27" s="652"/>
      <c r="CU27" s="653" t="s">
        <v>119</v>
      </c>
      <c r="CV27" s="715"/>
      <c r="CW27" s="715"/>
      <c r="CX27" s="717"/>
      <c r="CY27" s="656" t="s">
        <v>206</v>
      </c>
      <c r="CZ27" s="651"/>
      <c r="DA27" s="651"/>
      <c r="DB27" s="651"/>
      <c r="DC27" s="651"/>
      <c r="DD27" s="651"/>
      <c r="DE27" s="651"/>
      <c r="DF27" s="651"/>
      <c r="DG27" s="651"/>
      <c r="DH27" s="651"/>
      <c r="DI27" s="651"/>
      <c r="DJ27" s="651"/>
      <c r="DK27" s="652"/>
      <c r="DL27" s="656" t="s">
        <v>206</v>
      </c>
      <c r="DM27" s="651"/>
      <c r="DN27" s="651"/>
      <c r="DO27" s="651"/>
      <c r="DP27" s="651"/>
      <c r="DQ27" s="651"/>
      <c r="DR27" s="651"/>
      <c r="DS27" s="651"/>
      <c r="DT27" s="651"/>
      <c r="DU27" s="651"/>
      <c r="DV27" s="651"/>
      <c r="DW27" s="651"/>
      <c r="DX27" s="734"/>
    </row>
    <row r="28" spans="2:128" ht="11.25" customHeight="1">
      <c r="B28" s="647" t="s">
        <v>270</v>
      </c>
      <c r="C28" s="648"/>
      <c r="D28" s="648"/>
      <c r="E28" s="648"/>
      <c r="F28" s="648"/>
      <c r="G28" s="648"/>
      <c r="H28" s="648"/>
      <c r="I28" s="648"/>
      <c r="J28" s="648"/>
      <c r="K28" s="648"/>
      <c r="L28" s="648"/>
      <c r="M28" s="648"/>
      <c r="N28" s="648"/>
      <c r="O28" s="648"/>
      <c r="P28" s="648"/>
      <c r="Q28" s="649"/>
      <c r="R28" s="650">
        <v>2075502</v>
      </c>
      <c r="S28" s="651"/>
      <c r="T28" s="651"/>
      <c r="U28" s="651"/>
      <c r="V28" s="651"/>
      <c r="W28" s="651"/>
      <c r="X28" s="651"/>
      <c r="Y28" s="652"/>
      <c r="Z28" s="653">
        <v>0.3</v>
      </c>
      <c r="AA28" s="715"/>
      <c r="AB28" s="715"/>
      <c r="AC28" s="717"/>
      <c r="AD28" s="656" t="s">
        <v>119</v>
      </c>
      <c r="AE28" s="651"/>
      <c r="AF28" s="651"/>
      <c r="AG28" s="651"/>
      <c r="AH28" s="651"/>
      <c r="AI28" s="651"/>
      <c r="AJ28" s="651"/>
      <c r="AK28" s="652"/>
      <c r="AL28" s="653" t="s">
        <v>119</v>
      </c>
      <c r="AM28" s="715"/>
      <c r="AN28" s="715"/>
      <c r="AO28" s="716"/>
      <c r="AP28" s="718" t="s">
        <v>271</v>
      </c>
      <c r="AQ28" s="719"/>
      <c r="AR28" s="719"/>
      <c r="AS28" s="719"/>
      <c r="AT28" s="719"/>
      <c r="AU28" s="719"/>
      <c r="AV28" s="719"/>
      <c r="AW28" s="719"/>
      <c r="AX28" s="719"/>
      <c r="AY28" s="719"/>
      <c r="AZ28" s="719"/>
      <c r="BA28" s="719"/>
      <c r="BB28" s="719"/>
      <c r="BC28" s="720"/>
      <c r="BD28" s="650">
        <v>305955</v>
      </c>
      <c r="BE28" s="651"/>
      <c r="BF28" s="651"/>
      <c r="BG28" s="651"/>
      <c r="BH28" s="651"/>
      <c r="BI28" s="651"/>
      <c r="BJ28" s="651"/>
      <c r="BK28" s="652"/>
      <c r="BL28" s="714">
        <v>0.2</v>
      </c>
      <c r="BM28" s="714"/>
      <c r="BN28" s="714"/>
      <c r="BO28" s="714"/>
      <c r="BP28" s="709" t="s">
        <v>119</v>
      </c>
      <c r="BQ28" s="709"/>
      <c r="BR28" s="709"/>
      <c r="BS28" s="709"/>
      <c r="BT28" s="709"/>
      <c r="BU28" s="709"/>
      <c r="BV28" s="709"/>
      <c r="BW28" s="710"/>
      <c r="BY28" s="718" t="s">
        <v>272</v>
      </c>
      <c r="BZ28" s="719"/>
      <c r="CA28" s="719"/>
      <c r="CB28" s="719"/>
      <c r="CC28" s="719"/>
      <c r="CD28" s="719"/>
      <c r="CE28" s="719"/>
      <c r="CF28" s="719"/>
      <c r="CG28" s="719"/>
      <c r="CH28" s="719"/>
      <c r="CI28" s="719"/>
      <c r="CJ28" s="719"/>
      <c r="CK28" s="719"/>
      <c r="CL28" s="720"/>
      <c r="CM28" s="650">
        <v>604068</v>
      </c>
      <c r="CN28" s="651"/>
      <c r="CO28" s="651"/>
      <c r="CP28" s="651"/>
      <c r="CQ28" s="651"/>
      <c r="CR28" s="651"/>
      <c r="CS28" s="651"/>
      <c r="CT28" s="652"/>
      <c r="CU28" s="653">
        <v>0.1</v>
      </c>
      <c r="CV28" s="715"/>
      <c r="CW28" s="715"/>
      <c r="CX28" s="717"/>
      <c r="CY28" s="656" t="s">
        <v>120</v>
      </c>
      <c r="CZ28" s="651"/>
      <c r="DA28" s="651"/>
      <c r="DB28" s="651"/>
      <c r="DC28" s="651"/>
      <c r="DD28" s="651"/>
      <c r="DE28" s="651"/>
      <c r="DF28" s="651"/>
      <c r="DG28" s="651"/>
      <c r="DH28" s="651"/>
      <c r="DI28" s="651"/>
      <c r="DJ28" s="651"/>
      <c r="DK28" s="652"/>
      <c r="DL28" s="656">
        <v>604068</v>
      </c>
      <c r="DM28" s="651"/>
      <c r="DN28" s="651"/>
      <c r="DO28" s="651"/>
      <c r="DP28" s="651"/>
      <c r="DQ28" s="651"/>
      <c r="DR28" s="651"/>
      <c r="DS28" s="651"/>
      <c r="DT28" s="651"/>
      <c r="DU28" s="651"/>
      <c r="DV28" s="651"/>
      <c r="DW28" s="651"/>
      <c r="DX28" s="734"/>
    </row>
    <row r="29" spans="2:128" ht="11.25" customHeight="1">
      <c r="B29" s="647" t="s">
        <v>273</v>
      </c>
      <c r="C29" s="648"/>
      <c r="D29" s="648"/>
      <c r="E29" s="648"/>
      <c r="F29" s="648"/>
      <c r="G29" s="648"/>
      <c r="H29" s="648"/>
      <c r="I29" s="648"/>
      <c r="J29" s="648"/>
      <c r="K29" s="648"/>
      <c r="L29" s="648"/>
      <c r="M29" s="648"/>
      <c r="N29" s="648"/>
      <c r="O29" s="648"/>
      <c r="P29" s="648"/>
      <c r="Q29" s="649"/>
      <c r="R29" s="650">
        <v>95892706</v>
      </c>
      <c r="S29" s="651"/>
      <c r="T29" s="651"/>
      <c r="U29" s="651"/>
      <c r="V29" s="651"/>
      <c r="W29" s="651"/>
      <c r="X29" s="651"/>
      <c r="Y29" s="652"/>
      <c r="Z29" s="653">
        <v>15</v>
      </c>
      <c r="AA29" s="715"/>
      <c r="AB29" s="715"/>
      <c r="AC29" s="717"/>
      <c r="AD29" s="656" t="s">
        <v>119</v>
      </c>
      <c r="AE29" s="651"/>
      <c r="AF29" s="651"/>
      <c r="AG29" s="651"/>
      <c r="AH29" s="651"/>
      <c r="AI29" s="651"/>
      <c r="AJ29" s="651"/>
      <c r="AK29" s="652"/>
      <c r="AL29" s="653" t="s">
        <v>119</v>
      </c>
      <c r="AM29" s="715"/>
      <c r="AN29" s="715"/>
      <c r="AO29" s="716"/>
      <c r="AP29" s="718" t="s">
        <v>274</v>
      </c>
      <c r="AQ29" s="719"/>
      <c r="AR29" s="719"/>
      <c r="AS29" s="719"/>
      <c r="AT29" s="719"/>
      <c r="AU29" s="719"/>
      <c r="AV29" s="719"/>
      <c r="AW29" s="719"/>
      <c r="AX29" s="719"/>
      <c r="AY29" s="719"/>
      <c r="AZ29" s="719"/>
      <c r="BA29" s="719"/>
      <c r="BB29" s="719"/>
      <c r="BC29" s="720"/>
      <c r="BD29" s="650">
        <v>25520</v>
      </c>
      <c r="BE29" s="651"/>
      <c r="BF29" s="651"/>
      <c r="BG29" s="651"/>
      <c r="BH29" s="651"/>
      <c r="BI29" s="651"/>
      <c r="BJ29" s="651"/>
      <c r="BK29" s="652"/>
      <c r="BL29" s="714">
        <v>0</v>
      </c>
      <c r="BM29" s="714"/>
      <c r="BN29" s="714"/>
      <c r="BO29" s="714"/>
      <c r="BP29" s="709" t="s">
        <v>206</v>
      </c>
      <c r="BQ29" s="709"/>
      <c r="BR29" s="709"/>
      <c r="BS29" s="709"/>
      <c r="BT29" s="709"/>
      <c r="BU29" s="709"/>
      <c r="BV29" s="709"/>
      <c r="BW29" s="710"/>
      <c r="BY29" s="718" t="s">
        <v>275</v>
      </c>
      <c r="BZ29" s="735"/>
      <c r="CA29" s="735"/>
      <c r="CB29" s="735"/>
      <c r="CC29" s="735"/>
      <c r="CD29" s="735"/>
      <c r="CE29" s="735"/>
      <c r="CF29" s="735"/>
      <c r="CG29" s="735"/>
      <c r="CH29" s="735"/>
      <c r="CI29" s="735"/>
      <c r="CJ29" s="735"/>
      <c r="CK29" s="735"/>
      <c r="CL29" s="720"/>
      <c r="CM29" s="650" t="s">
        <v>206</v>
      </c>
      <c r="CN29" s="651"/>
      <c r="CO29" s="651"/>
      <c r="CP29" s="651"/>
      <c r="CQ29" s="651"/>
      <c r="CR29" s="651"/>
      <c r="CS29" s="651"/>
      <c r="CT29" s="652"/>
      <c r="CU29" s="653" t="s">
        <v>206</v>
      </c>
      <c r="CV29" s="715"/>
      <c r="CW29" s="715"/>
      <c r="CX29" s="717"/>
      <c r="CY29" s="656" t="s">
        <v>119</v>
      </c>
      <c r="CZ29" s="651"/>
      <c r="DA29" s="651"/>
      <c r="DB29" s="651"/>
      <c r="DC29" s="651"/>
      <c r="DD29" s="651"/>
      <c r="DE29" s="651"/>
      <c r="DF29" s="651"/>
      <c r="DG29" s="651"/>
      <c r="DH29" s="651"/>
      <c r="DI29" s="651"/>
      <c r="DJ29" s="651"/>
      <c r="DK29" s="652"/>
      <c r="DL29" s="656" t="s">
        <v>120</v>
      </c>
      <c r="DM29" s="651"/>
      <c r="DN29" s="651"/>
      <c r="DO29" s="651"/>
      <c r="DP29" s="651"/>
      <c r="DQ29" s="651"/>
      <c r="DR29" s="651"/>
      <c r="DS29" s="651"/>
      <c r="DT29" s="651"/>
      <c r="DU29" s="651"/>
      <c r="DV29" s="651"/>
      <c r="DW29" s="651"/>
      <c r="DX29" s="734"/>
    </row>
    <row r="30" spans="2:128" ht="11.25" customHeight="1">
      <c r="B30" s="647" t="s">
        <v>276</v>
      </c>
      <c r="C30" s="648"/>
      <c r="D30" s="648"/>
      <c r="E30" s="648"/>
      <c r="F30" s="648"/>
      <c r="G30" s="648"/>
      <c r="H30" s="648"/>
      <c r="I30" s="648"/>
      <c r="J30" s="648"/>
      <c r="K30" s="648"/>
      <c r="L30" s="648"/>
      <c r="M30" s="648"/>
      <c r="N30" s="648"/>
      <c r="O30" s="648"/>
      <c r="P30" s="648"/>
      <c r="Q30" s="649"/>
      <c r="R30" s="650" t="s">
        <v>119</v>
      </c>
      <c r="S30" s="651"/>
      <c r="T30" s="651"/>
      <c r="U30" s="651"/>
      <c r="V30" s="651"/>
      <c r="W30" s="651"/>
      <c r="X30" s="651"/>
      <c r="Y30" s="652"/>
      <c r="Z30" s="653" t="s">
        <v>206</v>
      </c>
      <c r="AA30" s="715"/>
      <c r="AB30" s="715"/>
      <c r="AC30" s="717"/>
      <c r="AD30" s="656" t="s">
        <v>120</v>
      </c>
      <c r="AE30" s="651"/>
      <c r="AF30" s="651"/>
      <c r="AG30" s="651"/>
      <c r="AH30" s="651"/>
      <c r="AI30" s="651"/>
      <c r="AJ30" s="651"/>
      <c r="AK30" s="652"/>
      <c r="AL30" s="653" t="s">
        <v>119</v>
      </c>
      <c r="AM30" s="715"/>
      <c r="AN30" s="715"/>
      <c r="AO30" s="716"/>
      <c r="AP30" s="718" t="s">
        <v>277</v>
      </c>
      <c r="AQ30" s="719"/>
      <c r="AR30" s="719"/>
      <c r="AS30" s="719"/>
      <c r="AT30" s="719"/>
      <c r="AU30" s="719"/>
      <c r="AV30" s="719"/>
      <c r="AW30" s="719"/>
      <c r="AX30" s="719"/>
      <c r="AY30" s="719"/>
      <c r="AZ30" s="719"/>
      <c r="BA30" s="719"/>
      <c r="BB30" s="719"/>
      <c r="BC30" s="720"/>
      <c r="BD30" s="650">
        <v>25520</v>
      </c>
      <c r="BE30" s="651"/>
      <c r="BF30" s="651"/>
      <c r="BG30" s="651"/>
      <c r="BH30" s="651"/>
      <c r="BI30" s="651"/>
      <c r="BJ30" s="651"/>
      <c r="BK30" s="652"/>
      <c r="BL30" s="714">
        <v>0</v>
      </c>
      <c r="BM30" s="714"/>
      <c r="BN30" s="714"/>
      <c r="BO30" s="714"/>
      <c r="BP30" s="709" t="s">
        <v>206</v>
      </c>
      <c r="BQ30" s="709"/>
      <c r="BR30" s="709"/>
      <c r="BS30" s="709"/>
      <c r="BT30" s="709"/>
      <c r="BU30" s="709"/>
      <c r="BV30" s="709"/>
      <c r="BW30" s="710"/>
      <c r="BY30" s="718" t="s">
        <v>278</v>
      </c>
      <c r="BZ30" s="735"/>
      <c r="CA30" s="735"/>
      <c r="CB30" s="735"/>
      <c r="CC30" s="735"/>
      <c r="CD30" s="735"/>
      <c r="CE30" s="735"/>
      <c r="CF30" s="735"/>
      <c r="CG30" s="735"/>
      <c r="CH30" s="735"/>
      <c r="CI30" s="735"/>
      <c r="CJ30" s="735"/>
      <c r="CK30" s="735"/>
      <c r="CL30" s="720"/>
      <c r="CM30" s="650">
        <v>185419</v>
      </c>
      <c r="CN30" s="651"/>
      <c r="CO30" s="651"/>
      <c r="CP30" s="651"/>
      <c r="CQ30" s="651"/>
      <c r="CR30" s="651"/>
      <c r="CS30" s="651"/>
      <c r="CT30" s="652"/>
      <c r="CU30" s="653">
        <v>0</v>
      </c>
      <c r="CV30" s="715"/>
      <c r="CW30" s="715"/>
      <c r="CX30" s="717"/>
      <c r="CY30" s="656" t="s">
        <v>206</v>
      </c>
      <c r="CZ30" s="651"/>
      <c r="DA30" s="651"/>
      <c r="DB30" s="651"/>
      <c r="DC30" s="651"/>
      <c r="DD30" s="651"/>
      <c r="DE30" s="651"/>
      <c r="DF30" s="651"/>
      <c r="DG30" s="651"/>
      <c r="DH30" s="651"/>
      <c r="DI30" s="651"/>
      <c r="DJ30" s="651"/>
      <c r="DK30" s="652"/>
      <c r="DL30" s="656">
        <v>185419</v>
      </c>
      <c r="DM30" s="651"/>
      <c r="DN30" s="651"/>
      <c r="DO30" s="651"/>
      <c r="DP30" s="651"/>
      <c r="DQ30" s="651"/>
      <c r="DR30" s="651"/>
      <c r="DS30" s="651"/>
      <c r="DT30" s="651"/>
      <c r="DU30" s="651"/>
      <c r="DV30" s="651"/>
      <c r="DW30" s="651"/>
      <c r="DX30" s="734"/>
    </row>
    <row r="31" spans="2:128" ht="11.25" customHeight="1">
      <c r="B31" s="647" t="s">
        <v>279</v>
      </c>
      <c r="C31" s="648"/>
      <c r="D31" s="648"/>
      <c r="E31" s="648"/>
      <c r="F31" s="648"/>
      <c r="G31" s="648"/>
      <c r="H31" s="648"/>
      <c r="I31" s="648"/>
      <c r="J31" s="648"/>
      <c r="K31" s="648"/>
      <c r="L31" s="648"/>
      <c r="M31" s="648"/>
      <c r="N31" s="648"/>
      <c r="O31" s="648"/>
      <c r="P31" s="648"/>
      <c r="Q31" s="649"/>
      <c r="R31" s="650">
        <v>2951862</v>
      </c>
      <c r="S31" s="651"/>
      <c r="T31" s="651"/>
      <c r="U31" s="651"/>
      <c r="V31" s="651"/>
      <c r="W31" s="651"/>
      <c r="X31" s="651"/>
      <c r="Y31" s="652"/>
      <c r="Z31" s="653">
        <v>0.5</v>
      </c>
      <c r="AA31" s="715"/>
      <c r="AB31" s="715"/>
      <c r="AC31" s="717"/>
      <c r="AD31" s="656" t="s">
        <v>206</v>
      </c>
      <c r="AE31" s="651"/>
      <c r="AF31" s="651"/>
      <c r="AG31" s="651"/>
      <c r="AH31" s="651"/>
      <c r="AI31" s="651"/>
      <c r="AJ31" s="651"/>
      <c r="AK31" s="652"/>
      <c r="AL31" s="653" t="s">
        <v>119</v>
      </c>
      <c r="AM31" s="715"/>
      <c r="AN31" s="715"/>
      <c r="AO31" s="716"/>
      <c r="AP31" s="718" t="s">
        <v>280</v>
      </c>
      <c r="AQ31" s="719"/>
      <c r="AR31" s="719"/>
      <c r="AS31" s="719"/>
      <c r="AT31" s="719"/>
      <c r="AU31" s="719"/>
      <c r="AV31" s="719"/>
      <c r="AW31" s="719"/>
      <c r="AX31" s="719"/>
      <c r="AY31" s="719"/>
      <c r="AZ31" s="719"/>
      <c r="BA31" s="719"/>
      <c r="BB31" s="719"/>
      <c r="BC31" s="720"/>
      <c r="BD31" s="650">
        <v>280435</v>
      </c>
      <c r="BE31" s="651"/>
      <c r="BF31" s="651"/>
      <c r="BG31" s="651"/>
      <c r="BH31" s="651"/>
      <c r="BI31" s="651"/>
      <c r="BJ31" s="651"/>
      <c r="BK31" s="652"/>
      <c r="BL31" s="714">
        <v>0.2</v>
      </c>
      <c r="BM31" s="714"/>
      <c r="BN31" s="714"/>
      <c r="BO31" s="714"/>
      <c r="BP31" s="709" t="s">
        <v>119</v>
      </c>
      <c r="BQ31" s="709"/>
      <c r="BR31" s="709"/>
      <c r="BS31" s="709"/>
      <c r="BT31" s="709"/>
      <c r="BU31" s="709"/>
      <c r="BV31" s="709"/>
      <c r="BW31" s="710"/>
      <c r="BY31" s="647" t="s">
        <v>281</v>
      </c>
      <c r="BZ31" s="648"/>
      <c r="CA31" s="648"/>
      <c r="CB31" s="648"/>
      <c r="CC31" s="648"/>
      <c r="CD31" s="648"/>
      <c r="CE31" s="648"/>
      <c r="CF31" s="648"/>
      <c r="CG31" s="648"/>
      <c r="CH31" s="648"/>
      <c r="CI31" s="648"/>
      <c r="CJ31" s="648"/>
      <c r="CK31" s="648"/>
      <c r="CL31" s="649"/>
      <c r="CM31" s="650" t="s">
        <v>120</v>
      </c>
      <c r="CN31" s="651"/>
      <c r="CO31" s="651"/>
      <c r="CP31" s="651"/>
      <c r="CQ31" s="651"/>
      <c r="CR31" s="651"/>
      <c r="CS31" s="651"/>
      <c r="CT31" s="652"/>
      <c r="CU31" s="653" t="s">
        <v>119</v>
      </c>
      <c r="CV31" s="715"/>
      <c r="CW31" s="715"/>
      <c r="CX31" s="717"/>
      <c r="CY31" s="656" t="s">
        <v>119</v>
      </c>
      <c r="CZ31" s="651"/>
      <c r="DA31" s="651"/>
      <c r="DB31" s="651"/>
      <c r="DC31" s="651"/>
      <c r="DD31" s="651"/>
      <c r="DE31" s="651"/>
      <c r="DF31" s="651"/>
      <c r="DG31" s="651"/>
      <c r="DH31" s="651"/>
      <c r="DI31" s="651"/>
      <c r="DJ31" s="651"/>
      <c r="DK31" s="652"/>
      <c r="DL31" s="656" t="s">
        <v>119</v>
      </c>
      <c r="DM31" s="651"/>
      <c r="DN31" s="651"/>
      <c r="DO31" s="651"/>
      <c r="DP31" s="651"/>
      <c r="DQ31" s="651"/>
      <c r="DR31" s="651"/>
      <c r="DS31" s="651"/>
      <c r="DT31" s="651"/>
      <c r="DU31" s="651"/>
      <c r="DV31" s="651"/>
      <c r="DW31" s="651"/>
      <c r="DX31" s="734"/>
    </row>
    <row r="32" spans="2:128" ht="11.25" customHeight="1">
      <c r="B32" s="647" t="s">
        <v>282</v>
      </c>
      <c r="C32" s="648"/>
      <c r="D32" s="648"/>
      <c r="E32" s="648"/>
      <c r="F32" s="648"/>
      <c r="G32" s="648"/>
      <c r="H32" s="648"/>
      <c r="I32" s="648"/>
      <c r="J32" s="648"/>
      <c r="K32" s="648"/>
      <c r="L32" s="648"/>
      <c r="M32" s="648"/>
      <c r="N32" s="648"/>
      <c r="O32" s="648"/>
      <c r="P32" s="648"/>
      <c r="Q32" s="649"/>
      <c r="R32" s="650">
        <v>286916</v>
      </c>
      <c r="S32" s="651"/>
      <c r="T32" s="651"/>
      <c r="U32" s="651"/>
      <c r="V32" s="651"/>
      <c r="W32" s="651"/>
      <c r="X32" s="651"/>
      <c r="Y32" s="652"/>
      <c r="Z32" s="653">
        <v>0</v>
      </c>
      <c r="AA32" s="715"/>
      <c r="AB32" s="715"/>
      <c r="AC32" s="717"/>
      <c r="AD32" s="656" t="s">
        <v>119</v>
      </c>
      <c r="AE32" s="651"/>
      <c r="AF32" s="651"/>
      <c r="AG32" s="651"/>
      <c r="AH32" s="651"/>
      <c r="AI32" s="651"/>
      <c r="AJ32" s="651"/>
      <c r="AK32" s="652"/>
      <c r="AL32" s="653" t="s">
        <v>119</v>
      </c>
      <c r="AM32" s="715"/>
      <c r="AN32" s="715"/>
      <c r="AO32" s="716"/>
      <c r="AP32" s="718" t="s">
        <v>283</v>
      </c>
      <c r="AQ32" s="719"/>
      <c r="AR32" s="719"/>
      <c r="AS32" s="719"/>
      <c r="AT32" s="719"/>
      <c r="AU32" s="719"/>
      <c r="AV32" s="719"/>
      <c r="AW32" s="719"/>
      <c r="AX32" s="719"/>
      <c r="AY32" s="719"/>
      <c r="AZ32" s="719"/>
      <c r="BA32" s="719"/>
      <c r="BB32" s="719"/>
      <c r="BC32" s="720"/>
      <c r="BD32" s="650" t="s">
        <v>119</v>
      </c>
      <c r="BE32" s="651"/>
      <c r="BF32" s="651"/>
      <c r="BG32" s="651"/>
      <c r="BH32" s="651"/>
      <c r="BI32" s="651"/>
      <c r="BJ32" s="651"/>
      <c r="BK32" s="652"/>
      <c r="BL32" s="714" t="s">
        <v>206</v>
      </c>
      <c r="BM32" s="714"/>
      <c r="BN32" s="714"/>
      <c r="BO32" s="714"/>
      <c r="BP32" s="709" t="s">
        <v>119</v>
      </c>
      <c r="BQ32" s="709"/>
      <c r="BR32" s="709"/>
      <c r="BS32" s="709"/>
      <c r="BT32" s="709"/>
      <c r="BU32" s="709"/>
      <c r="BV32" s="709"/>
      <c r="BW32" s="710"/>
      <c r="BY32" s="629" t="s">
        <v>284</v>
      </c>
      <c r="BZ32" s="630"/>
      <c r="CA32" s="630"/>
      <c r="CB32" s="630"/>
      <c r="CC32" s="630"/>
      <c r="CD32" s="630"/>
      <c r="CE32" s="630"/>
      <c r="CF32" s="630"/>
      <c r="CG32" s="630"/>
      <c r="CH32" s="630"/>
      <c r="CI32" s="630"/>
      <c r="CJ32" s="630"/>
      <c r="CK32" s="630"/>
      <c r="CL32" s="631"/>
      <c r="CM32" s="650">
        <v>623659855</v>
      </c>
      <c r="CN32" s="651"/>
      <c r="CO32" s="651"/>
      <c r="CP32" s="651"/>
      <c r="CQ32" s="651"/>
      <c r="CR32" s="651"/>
      <c r="CS32" s="651"/>
      <c r="CT32" s="652"/>
      <c r="CU32" s="635">
        <v>100</v>
      </c>
      <c r="CV32" s="732"/>
      <c r="CW32" s="732"/>
      <c r="CX32" s="733"/>
      <c r="CY32" s="656">
        <v>107691601</v>
      </c>
      <c r="CZ32" s="651"/>
      <c r="DA32" s="651"/>
      <c r="DB32" s="651"/>
      <c r="DC32" s="651"/>
      <c r="DD32" s="651"/>
      <c r="DE32" s="651"/>
      <c r="DF32" s="651"/>
      <c r="DG32" s="651"/>
      <c r="DH32" s="651"/>
      <c r="DI32" s="651"/>
      <c r="DJ32" s="651"/>
      <c r="DK32" s="652"/>
      <c r="DL32" s="656">
        <v>393351282</v>
      </c>
      <c r="DM32" s="651"/>
      <c r="DN32" s="651"/>
      <c r="DO32" s="651"/>
      <c r="DP32" s="651"/>
      <c r="DQ32" s="651"/>
      <c r="DR32" s="651"/>
      <c r="DS32" s="651"/>
      <c r="DT32" s="651"/>
      <c r="DU32" s="651"/>
      <c r="DV32" s="651"/>
      <c r="DW32" s="651"/>
      <c r="DX32" s="734"/>
    </row>
    <row r="33" spans="2:128" ht="11.25" customHeight="1">
      <c r="B33" s="647" t="s">
        <v>285</v>
      </c>
      <c r="C33" s="648"/>
      <c r="D33" s="648"/>
      <c r="E33" s="648"/>
      <c r="F33" s="648"/>
      <c r="G33" s="648"/>
      <c r="H33" s="648"/>
      <c r="I33" s="648"/>
      <c r="J33" s="648"/>
      <c r="K33" s="648"/>
      <c r="L33" s="648"/>
      <c r="M33" s="648"/>
      <c r="N33" s="648"/>
      <c r="O33" s="648"/>
      <c r="P33" s="648"/>
      <c r="Q33" s="649"/>
      <c r="R33" s="650">
        <v>8783461</v>
      </c>
      <c r="S33" s="651"/>
      <c r="T33" s="651"/>
      <c r="U33" s="651"/>
      <c r="V33" s="651"/>
      <c r="W33" s="651"/>
      <c r="X33" s="651"/>
      <c r="Y33" s="652"/>
      <c r="Z33" s="653">
        <v>1.4</v>
      </c>
      <c r="AA33" s="715"/>
      <c r="AB33" s="715"/>
      <c r="AC33" s="717"/>
      <c r="AD33" s="656" t="s">
        <v>119</v>
      </c>
      <c r="AE33" s="651"/>
      <c r="AF33" s="651"/>
      <c r="AG33" s="651"/>
      <c r="AH33" s="651"/>
      <c r="AI33" s="651"/>
      <c r="AJ33" s="651"/>
      <c r="AK33" s="652"/>
      <c r="AL33" s="653" t="s">
        <v>120</v>
      </c>
      <c r="AM33" s="715"/>
      <c r="AN33" s="715"/>
      <c r="AO33" s="716"/>
      <c r="AP33" s="647" t="s">
        <v>155</v>
      </c>
      <c r="AQ33" s="648"/>
      <c r="AR33" s="648"/>
      <c r="AS33" s="648"/>
      <c r="AT33" s="648"/>
      <c r="AU33" s="648"/>
      <c r="AV33" s="648"/>
      <c r="AW33" s="648"/>
      <c r="AX33" s="648"/>
      <c r="AY33" s="648"/>
      <c r="AZ33" s="648"/>
      <c r="BA33" s="648"/>
      <c r="BB33" s="648"/>
      <c r="BC33" s="649"/>
      <c r="BD33" s="650">
        <v>170322579</v>
      </c>
      <c r="BE33" s="651"/>
      <c r="BF33" s="651"/>
      <c r="BG33" s="651"/>
      <c r="BH33" s="651"/>
      <c r="BI33" s="651"/>
      <c r="BJ33" s="651"/>
      <c r="BK33" s="652"/>
      <c r="BL33" s="714">
        <v>100</v>
      </c>
      <c r="BM33" s="714"/>
      <c r="BN33" s="714"/>
      <c r="BO33" s="714"/>
      <c r="BP33" s="709">
        <v>1359741</v>
      </c>
      <c r="BQ33" s="709"/>
      <c r="BR33" s="709"/>
      <c r="BS33" s="709"/>
      <c r="BT33" s="709"/>
      <c r="BU33" s="709"/>
      <c r="BV33" s="709"/>
      <c r="BW33" s="710"/>
      <c r="BY33" s="711" t="s">
        <v>286</v>
      </c>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2"/>
      <c r="DD33" s="712"/>
      <c r="DE33" s="712"/>
      <c r="DF33" s="712"/>
      <c r="DG33" s="712"/>
      <c r="DH33" s="712"/>
      <c r="DI33" s="712"/>
      <c r="DJ33" s="712"/>
      <c r="DK33" s="712"/>
      <c r="DL33" s="712"/>
      <c r="DM33" s="712"/>
      <c r="DN33" s="712"/>
      <c r="DO33" s="712"/>
      <c r="DP33" s="712"/>
      <c r="DQ33" s="712"/>
      <c r="DR33" s="712"/>
      <c r="DS33" s="712"/>
      <c r="DT33" s="712"/>
      <c r="DU33" s="712"/>
      <c r="DV33" s="712"/>
      <c r="DW33" s="712"/>
      <c r="DX33" s="713"/>
    </row>
    <row r="34" spans="2:128" ht="11.25" customHeight="1">
      <c r="B34" s="647" t="s">
        <v>287</v>
      </c>
      <c r="C34" s="648"/>
      <c r="D34" s="648"/>
      <c r="E34" s="648"/>
      <c r="F34" s="648"/>
      <c r="G34" s="648"/>
      <c r="H34" s="648"/>
      <c r="I34" s="648"/>
      <c r="J34" s="648"/>
      <c r="K34" s="648"/>
      <c r="L34" s="648"/>
      <c r="M34" s="648"/>
      <c r="N34" s="648"/>
      <c r="O34" s="648"/>
      <c r="P34" s="648"/>
      <c r="Q34" s="649"/>
      <c r="R34" s="650">
        <v>18165251</v>
      </c>
      <c r="S34" s="651"/>
      <c r="T34" s="651"/>
      <c r="U34" s="651"/>
      <c r="V34" s="651"/>
      <c r="W34" s="651"/>
      <c r="X34" s="651"/>
      <c r="Y34" s="652"/>
      <c r="Z34" s="653">
        <v>2.8</v>
      </c>
      <c r="AA34" s="715"/>
      <c r="AB34" s="715"/>
      <c r="AC34" s="717"/>
      <c r="AD34" s="656" t="s">
        <v>120</v>
      </c>
      <c r="AE34" s="651"/>
      <c r="AF34" s="651"/>
      <c r="AG34" s="651"/>
      <c r="AH34" s="651"/>
      <c r="AI34" s="651"/>
      <c r="AJ34" s="651"/>
      <c r="AK34" s="652"/>
      <c r="AL34" s="653" t="s">
        <v>120</v>
      </c>
      <c r="AM34" s="715"/>
      <c r="AN34" s="715"/>
      <c r="AO34" s="716"/>
      <c r="AP34" s="718"/>
      <c r="AQ34" s="719"/>
      <c r="AR34" s="719"/>
      <c r="AS34" s="719"/>
      <c r="AT34" s="719"/>
      <c r="AU34" s="719"/>
      <c r="AV34" s="719"/>
      <c r="AW34" s="719"/>
      <c r="AX34" s="719"/>
      <c r="AY34" s="719"/>
      <c r="AZ34" s="719"/>
      <c r="BA34" s="719"/>
      <c r="BB34" s="719"/>
      <c r="BC34" s="720"/>
      <c r="BD34" s="650"/>
      <c r="BE34" s="651"/>
      <c r="BF34" s="651"/>
      <c r="BG34" s="651"/>
      <c r="BH34" s="651"/>
      <c r="BI34" s="651"/>
      <c r="BJ34" s="651"/>
      <c r="BK34" s="652"/>
      <c r="BL34" s="714"/>
      <c r="BM34" s="714"/>
      <c r="BN34" s="714"/>
      <c r="BO34" s="714"/>
      <c r="BP34" s="709"/>
      <c r="BQ34" s="709"/>
      <c r="BR34" s="709"/>
      <c r="BS34" s="709"/>
      <c r="BT34" s="709"/>
      <c r="BU34" s="709"/>
      <c r="BV34" s="709"/>
      <c r="BW34" s="710"/>
      <c r="BY34" s="711" t="s">
        <v>194</v>
      </c>
      <c r="BZ34" s="712"/>
      <c r="CA34" s="712"/>
      <c r="CB34" s="712"/>
      <c r="CC34" s="712"/>
      <c r="CD34" s="712"/>
      <c r="CE34" s="712"/>
      <c r="CF34" s="712"/>
      <c r="CG34" s="712"/>
      <c r="CH34" s="712"/>
      <c r="CI34" s="712"/>
      <c r="CJ34" s="712"/>
      <c r="CK34" s="712"/>
      <c r="CL34" s="713"/>
      <c r="CM34" s="711" t="s">
        <v>288</v>
      </c>
      <c r="CN34" s="712"/>
      <c r="CO34" s="712"/>
      <c r="CP34" s="712"/>
      <c r="CQ34" s="712"/>
      <c r="CR34" s="712"/>
      <c r="CS34" s="712"/>
      <c r="CT34" s="713"/>
      <c r="CU34" s="711" t="s">
        <v>289</v>
      </c>
      <c r="CV34" s="712"/>
      <c r="CW34" s="712"/>
      <c r="CX34" s="713"/>
      <c r="CY34" s="711" t="s">
        <v>290</v>
      </c>
      <c r="CZ34" s="712"/>
      <c r="DA34" s="712"/>
      <c r="DB34" s="712"/>
      <c r="DC34" s="712"/>
      <c r="DD34" s="712"/>
      <c r="DE34" s="712"/>
      <c r="DF34" s="713"/>
      <c r="DG34" s="729" t="s">
        <v>291</v>
      </c>
      <c r="DH34" s="730"/>
      <c r="DI34" s="730"/>
      <c r="DJ34" s="730"/>
      <c r="DK34" s="730"/>
      <c r="DL34" s="730"/>
      <c r="DM34" s="730"/>
      <c r="DN34" s="730"/>
      <c r="DO34" s="730"/>
      <c r="DP34" s="730"/>
      <c r="DQ34" s="731"/>
      <c r="DR34" s="711" t="s">
        <v>292</v>
      </c>
      <c r="DS34" s="712"/>
      <c r="DT34" s="712"/>
      <c r="DU34" s="712"/>
      <c r="DV34" s="712"/>
      <c r="DW34" s="712"/>
      <c r="DX34" s="713"/>
    </row>
    <row r="35" spans="2:128" ht="11.25" customHeight="1">
      <c r="B35" s="647" t="s">
        <v>293</v>
      </c>
      <c r="C35" s="648"/>
      <c r="D35" s="648"/>
      <c r="E35" s="648"/>
      <c r="F35" s="648"/>
      <c r="G35" s="648"/>
      <c r="H35" s="648"/>
      <c r="I35" s="648"/>
      <c r="J35" s="648"/>
      <c r="K35" s="648"/>
      <c r="L35" s="648"/>
      <c r="M35" s="648"/>
      <c r="N35" s="648"/>
      <c r="O35" s="648"/>
      <c r="P35" s="648"/>
      <c r="Q35" s="649"/>
      <c r="R35" s="650">
        <v>65315333</v>
      </c>
      <c r="S35" s="651"/>
      <c r="T35" s="651"/>
      <c r="U35" s="651"/>
      <c r="V35" s="651"/>
      <c r="W35" s="651"/>
      <c r="X35" s="651"/>
      <c r="Y35" s="652"/>
      <c r="Z35" s="653">
        <v>10.199999999999999</v>
      </c>
      <c r="AA35" s="715"/>
      <c r="AB35" s="715"/>
      <c r="AC35" s="717"/>
      <c r="AD35" s="656">
        <v>20448</v>
      </c>
      <c r="AE35" s="651"/>
      <c r="AF35" s="651"/>
      <c r="AG35" s="651"/>
      <c r="AH35" s="651"/>
      <c r="AI35" s="651"/>
      <c r="AJ35" s="651"/>
      <c r="AK35" s="652"/>
      <c r="AL35" s="653">
        <v>0</v>
      </c>
      <c r="AM35" s="715"/>
      <c r="AN35" s="715"/>
      <c r="AO35" s="716"/>
      <c r="AP35" s="718"/>
      <c r="AQ35" s="719"/>
      <c r="AR35" s="719"/>
      <c r="AS35" s="719"/>
      <c r="AT35" s="719"/>
      <c r="AU35" s="719"/>
      <c r="AV35" s="719"/>
      <c r="AW35" s="719"/>
      <c r="AX35" s="719"/>
      <c r="AY35" s="719"/>
      <c r="AZ35" s="719"/>
      <c r="BA35" s="719"/>
      <c r="BB35" s="719"/>
      <c r="BC35" s="720"/>
      <c r="BD35" s="650"/>
      <c r="BE35" s="651"/>
      <c r="BF35" s="651"/>
      <c r="BG35" s="651"/>
      <c r="BH35" s="651"/>
      <c r="BI35" s="651"/>
      <c r="BJ35" s="651"/>
      <c r="BK35" s="652"/>
      <c r="BL35" s="714"/>
      <c r="BM35" s="714"/>
      <c r="BN35" s="714"/>
      <c r="BO35" s="714"/>
      <c r="BP35" s="709"/>
      <c r="BQ35" s="709"/>
      <c r="BR35" s="709"/>
      <c r="BS35" s="709"/>
      <c r="BT35" s="709"/>
      <c r="BU35" s="709"/>
      <c r="BV35" s="709"/>
      <c r="BW35" s="710"/>
      <c r="BY35" s="703" t="s">
        <v>294</v>
      </c>
      <c r="BZ35" s="704"/>
      <c r="CA35" s="704"/>
      <c r="CB35" s="704"/>
      <c r="CC35" s="704"/>
      <c r="CD35" s="704"/>
      <c r="CE35" s="704"/>
      <c r="CF35" s="704"/>
      <c r="CG35" s="704"/>
      <c r="CH35" s="704"/>
      <c r="CI35" s="704"/>
      <c r="CJ35" s="704"/>
      <c r="CK35" s="704"/>
      <c r="CL35" s="705"/>
      <c r="CM35" s="724">
        <v>278205509</v>
      </c>
      <c r="CN35" s="725"/>
      <c r="CO35" s="725"/>
      <c r="CP35" s="725"/>
      <c r="CQ35" s="725"/>
      <c r="CR35" s="725"/>
      <c r="CS35" s="725"/>
      <c r="CT35" s="726"/>
      <c r="CU35" s="721">
        <v>44.6</v>
      </c>
      <c r="CV35" s="722"/>
      <c r="CW35" s="722"/>
      <c r="CX35" s="727"/>
      <c r="CY35" s="728">
        <v>241702181</v>
      </c>
      <c r="CZ35" s="725"/>
      <c r="DA35" s="725"/>
      <c r="DB35" s="725"/>
      <c r="DC35" s="725"/>
      <c r="DD35" s="725"/>
      <c r="DE35" s="725"/>
      <c r="DF35" s="726"/>
      <c r="DG35" s="728">
        <v>240032392</v>
      </c>
      <c r="DH35" s="725"/>
      <c r="DI35" s="725"/>
      <c r="DJ35" s="725"/>
      <c r="DK35" s="725"/>
      <c r="DL35" s="725"/>
      <c r="DM35" s="725"/>
      <c r="DN35" s="725"/>
      <c r="DO35" s="725"/>
      <c r="DP35" s="725"/>
      <c r="DQ35" s="726"/>
      <c r="DR35" s="721">
        <v>67.7</v>
      </c>
      <c r="DS35" s="722"/>
      <c r="DT35" s="722"/>
      <c r="DU35" s="722"/>
      <c r="DV35" s="722"/>
      <c r="DW35" s="722"/>
      <c r="DX35" s="723"/>
    </row>
    <row r="36" spans="2:128" ht="11.25" customHeight="1">
      <c r="B36" s="647" t="s">
        <v>295</v>
      </c>
      <c r="C36" s="648"/>
      <c r="D36" s="648"/>
      <c r="E36" s="648"/>
      <c r="F36" s="648"/>
      <c r="G36" s="648"/>
      <c r="H36" s="648"/>
      <c r="I36" s="648"/>
      <c r="J36" s="648"/>
      <c r="K36" s="648"/>
      <c r="L36" s="648"/>
      <c r="M36" s="648"/>
      <c r="N36" s="648"/>
      <c r="O36" s="648"/>
      <c r="P36" s="648"/>
      <c r="Q36" s="649"/>
      <c r="R36" s="650">
        <v>71956000</v>
      </c>
      <c r="S36" s="651"/>
      <c r="T36" s="651"/>
      <c r="U36" s="651"/>
      <c r="V36" s="651"/>
      <c r="W36" s="651"/>
      <c r="X36" s="651"/>
      <c r="Y36" s="652"/>
      <c r="Z36" s="653">
        <v>11.3</v>
      </c>
      <c r="AA36" s="715"/>
      <c r="AB36" s="715"/>
      <c r="AC36" s="717"/>
      <c r="AD36" s="656" t="s">
        <v>120</v>
      </c>
      <c r="AE36" s="651"/>
      <c r="AF36" s="651"/>
      <c r="AG36" s="651"/>
      <c r="AH36" s="651"/>
      <c r="AI36" s="651"/>
      <c r="AJ36" s="651"/>
      <c r="AK36" s="652"/>
      <c r="AL36" s="653" t="s">
        <v>119</v>
      </c>
      <c r="AM36" s="715"/>
      <c r="AN36" s="715"/>
      <c r="AO36" s="716"/>
      <c r="AP36" s="718"/>
      <c r="AQ36" s="719"/>
      <c r="AR36" s="719"/>
      <c r="AS36" s="719"/>
      <c r="AT36" s="719"/>
      <c r="AU36" s="719"/>
      <c r="AV36" s="719"/>
      <c r="AW36" s="719"/>
      <c r="AX36" s="719"/>
      <c r="AY36" s="719"/>
      <c r="AZ36" s="719"/>
      <c r="BA36" s="719"/>
      <c r="BB36" s="719"/>
      <c r="BC36" s="720"/>
      <c r="BD36" s="650"/>
      <c r="BE36" s="651"/>
      <c r="BF36" s="651"/>
      <c r="BG36" s="651"/>
      <c r="BH36" s="651"/>
      <c r="BI36" s="651"/>
      <c r="BJ36" s="651"/>
      <c r="BK36" s="652"/>
      <c r="BL36" s="714"/>
      <c r="BM36" s="714"/>
      <c r="BN36" s="714"/>
      <c r="BO36" s="714"/>
      <c r="BP36" s="709"/>
      <c r="BQ36" s="709"/>
      <c r="BR36" s="709"/>
      <c r="BS36" s="709"/>
      <c r="BT36" s="709"/>
      <c r="BU36" s="709"/>
      <c r="BV36" s="709"/>
      <c r="BW36" s="710"/>
      <c r="BY36" s="647" t="s">
        <v>296</v>
      </c>
      <c r="BZ36" s="648"/>
      <c r="CA36" s="648"/>
      <c r="CB36" s="648"/>
      <c r="CC36" s="648"/>
      <c r="CD36" s="648"/>
      <c r="CE36" s="648"/>
      <c r="CF36" s="648"/>
      <c r="CG36" s="648"/>
      <c r="CH36" s="648"/>
      <c r="CI36" s="648"/>
      <c r="CJ36" s="648"/>
      <c r="CK36" s="648"/>
      <c r="CL36" s="649"/>
      <c r="CM36" s="650">
        <v>164155985</v>
      </c>
      <c r="CN36" s="657"/>
      <c r="CO36" s="657"/>
      <c r="CP36" s="657"/>
      <c r="CQ36" s="657"/>
      <c r="CR36" s="657"/>
      <c r="CS36" s="657"/>
      <c r="CT36" s="658"/>
      <c r="CU36" s="653">
        <v>26.3</v>
      </c>
      <c r="CV36" s="654"/>
      <c r="CW36" s="654"/>
      <c r="CX36" s="655"/>
      <c r="CY36" s="656">
        <v>138835753</v>
      </c>
      <c r="CZ36" s="657"/>
      <c r="DA36" s="657"/>
      <c r="DB36" s="657"/>
      <c r="DC36" s="657"/>
      <c r="DD36" s="657"/>
      <c r="DE36" s="657"/>
      <c r="DF36" s="658"/>
      <c r="DG36" s="656">
        <v>137167020</v>
      </c>
      <c r="DH36" s="657"/>
      <c r="DI36" s="657"/>
      <c r="DJ36" s="657"/>
      <c r="DK36" s="657"/>
      <c r="DL36" s="657"/>
      <c r="DM36" s="657"/>
      <c r="DN36" s="657"/>
      <c r="DO36" s="657"/>
      <c r="DP36" s="657"/>
      <c r="DQ36" s="658"/>
      <c r="DR36" s="653">
        <v>38.700000000000003</v>
      </c>
      <c r="DS36" s="654"/>
      <c r="DT36" s="654"/>
      <c r="DU36" s="654"/>
      <c r="DV36" s="654"/>
      <c r="DW36" s="654"/>
      <c r="DX36" s="674"/>
    </row>
    <row r="37" spans="2:128" ht="11.25" customHeight="1">
      <c r="B37" s="647" t="s">
        <v>297</v>
      </c>
      <c r="C37" s="648"/>
      <c r="D37" s="648"/>
      <c r="E37" s="648"/>
      <c r="F37" s="648"/>
      <c r="G37" s="648"/>
      <c r="H37" s="648"/>
      <c r="I37" s="648"/>
      <c r="J37" s="648"/>
      <c r="K37" s="648"/>
      <c r="L37" s="648"/>
      <c r="M37" s="648"/>
      <c r="N37" s="648"/>
      <c r="O37" s="648"/>
      <c r="P37" s="648"/>
      <c r="Q37" s="649"/>
      <c r="R37" s="650">
        <v>1489000</v>
      </c>
      <c r="S37" s="651"/>
      <c r="T37" s="651"/>
      <c r="U37" s="651"/>
      <c r="V37" s="651"/>
      <c r="W37" s="651"/>
      <c r="X37" s="651"/>
      <c r="Y37" s="652"/>
      <c r="Z37" s="653">
        <v>0.2</v>
      </c>
      <c r="AA37" s="715"/>
      <c r="AB37" s="715"/>
      <c r="AC37" s="717"/>
      <c r="AD37" s="656" t="s">
        <v>120</v>
      </c>
      <c r="AE37" s="651"/>
      <c r="AF37" s="651"/>
      <c r="AG37" s="651"/>
      <c r="AH37" s="651"/>
      <c r="AI37" s="651"/>
      <c r="AJ37" s="651"/>
      <c r="AK37" s="652"/>
      <c r="AL37" s="653" t="s">
        <v>206</v>
      </c>
      <c r="AM37" s="715"/>
      <c r="AN37" s="715"/>
      <c r="AO37" s="716"/>
      <c r="AP37" s="718"/>
      <c r="AQ37" s="719"/>
      <c r="AR37" s="719"/>
      <c r="AS37" s="719"/>
      <c r="AT37" s="719"/>
      <c r="AU37" s="719"/>
      <c r="AV37" s="719"/>
      <c r="AW37" s="719"/>
      <c r="AX37" s="719"/>
      <c r="AY37" s="719"/>
      <c r="AZ37" s="719"/>
      <c r="BA37" s="719"/>
      <c r="BB37" s="719"/>
      <c r="BC37" s="720"/>
      <c r="BD37" s="650"/>
      <c r="BE37" s="651"/>
      <c r="BF37" s="651"/>
      <c r="BG37" s="651"/>
      <c r="BH37" s="651"/>
      <c r="BI37" s="651"/>
      <c r="BJ37" s="651"/>
      <c r="BK37" s="652"/>
      <c r="BL37" s="714"/>
      <c r="BM37" s="714"/>
      <c r="BN37" s="714"/>
      <c r="BO37" s="714"/>
      <c r="BP37" s="709"/>
      <c r="BQ37" s="709"/>
      <c r="BR37" s="709"/>
      <c r="BS37" s="709"/>
      <c r="BT37" s="709"/>
      <c r="BU37" s="709"/>
      <c r="BV37" s="709"/>
      <c r="BW37" s="710"/>
      <c r="BY37" s="647" t="s">
        <v>298</v>
      </c>
      <c r="BZ37" s="648"/>
      <c r="CA37" s="648"/>
      <c r="CB37" s="648"/>
      <c r="CC37" s="648"/>
      <c r="CD37" s="648"/>
      <c r="CE37" s="648"/>
      <c r="CF37" s="648"/>
      <c r="CG37" s="648"/>
      <c r="CH37" s="648"/>
      <c r="CI37" s="648"/>
      <c r="CJ37" s="648"/>
      <c r="CK37" s="648"/>
      <c r="CL37" s="649"/>
      <c r="CM37" s="650">
        <v>119149857</v>
      </c>
      <c r="CN37" s="651"/>
      <c r="CO37" s="651"/>
      <c r="CP37" s="651"/>
      <c r="CQ37" s="651"/>
      <c r="CR37" s="651"/>
      <c r="CS37" s="651"/>
      <c r="CT37" s="652"/>
      <c r="CU37" s="653">
        <v>19.100000000000001</v>
      </c>
      <c r="CV37" s="654"/>
      <c r="CW37" s="654"/>
      <c r="CX37" s="655"/>
      <c r="CY37" s="656">
        <v>96731722</v>
      </c>
      <c r="CZ37" s="657"/>
      <c r="DA37" s="657"/>
      <c r="DB37" s="657"/>
      <c r="DC37" s="657"/>
      <c r="DD37" s="657"/>
      <c r="DE37" s="657"/>
      <c r="DF37" s="658"/>
      <c r="DG37" s="656">
        <v>96731722</v>
      </c>
      <c r="DH37" s="657"/>
      <c r="DI37" s="657"/>
      <c r="DJ37" s="657"/>
      <c r="DK37" s="657"/>
      <c r="DL37" s="657"/>
      <c r="DM37" s="657"/>
      <c r="DN37" s="657"/>
      <c r="DO37" s="657"/>
      <c r="DP37" s="657"/>
      <c r="DQ37" s="658"/>
      <c r="DR37" s="653">
        <v>27.3</v>
      </c>
      <c r="DS37" s="654"/>
      <c r="DT37" s="654"/>
      <c r="DU37" s="654"/>
      <c r="DV37" s="654"/>
      <c r="DW37" s="654"/>
      <c r="DX37" s="674"/>
    </row>
    <row r="38" spans="2:128" ht="11.25" customHeight="1">
      <c r="B38" s="647" t="s">
        <v>299</v>
      </c>
      <c r="C38" s="648"/>
      <c r="D38" s="648"/>
      <c r="E38" s="648"/>
      <c r="F38" s="648"/>
      <c r="G38" s="648"/>
      <c r="H38" s="648"/>
      <c r="I38" s="648"/>
      <c r="J38" s="648"/>
      <c r="K38" s="648"/>
      <c r="L38" s="648"/>
      <c r="M38" s="648"/>
      <c r="N38" s="648"/>
      <c r="O38" s="648"/>
      <c r="P38" s="648"/>
      <c r="Q38" s="649"/>
      <c r="R38" s="650">
        <v>22609000</v>
      </c>
      <c r="S38" s="651"/>
      <c r="T38" s="651"/>
      <c r="U38" s="651"/>
      <c r="V38" s="651"/>
      <c r="W38" s="651"/>
      <c r="X38" s="651"/>
      <c r="Y38" s="652"/>
      <c r="Z38" s="653">
        <v>3.5</v>
      </c>
      <c r="AA38" s="715"/>
      <c r="AB38" s="715"/>
      <c r="AC38" s="717"/>
      <c r="AD38" s="656" t="s">
        <v>119</v>
      </c>
      <c r="AE38" s="651"/>
      <c r="AF38" s="651"/>
      <c r="AG38" s="651"/>
      <c r="AH38" s="651"/>
      <c r="AI38" s="651"/>
      <c r="AJ38" s="651"/>
      <c r="AK38" s="652"/>
      <c r="AL38" s="653" t="s">
        <v>119</v>
      </c>
      <c r="AM38" s="715"/>
      <c r="AN38" s="715"/>
      <c r="AO38" s="716"/>
      <c r="AP38" s="718"/>
      <c r="AQ38" s="719"/>
      <c r="AR38" s="719"/>
      <c r="AS38" s="719"/>
      <c r="AT38" s="719"/>
      <c r="AU38" s="719"/>
      <c r="AV38" s="719"/>
      <c r="AW38" s="719"/>
      <c r="AX38" s="719"/>
      <c r="AY38" s="719"/>
      <c r="AZ38" s="719"/>
      <c r="BA38" s="719"/>
      <c r="BB38" s="719"/>
      <c r="BC38" s="720"/>
      <c r="BD38" s="650"/>
      <c r="BE38" s="651"/>
      <c r="BF38" s="651"/>
      <c r="BG38" s="651"/>
      <c r="BH38" s="651"/>
      <c r="BI38" s="651"/>
      <c r="BJ38" s="651"/>
      <c r="BK38" s="652"/>
      <c r="BL38" s="714"/>
      <c r="BM38" s="714"/>
      <c r="BN38" s="714"/>
      <c r="BO38" s="714"/>
      <c r="BP38" s="709"/>
      <c r="BQ38" s="709"/>
      <c r="BR38" s="709"/>
      <c r="BS38" s="709"/>
      <c r="BT38" s="709"/>
      <c r="BU38" s="709"/>
      <c r="BV38" s="709"/>
      <c r="BW38" s="710"/>
      <c r="BY38" s="647" t="s">
        <v>300</v>
      </c>
      <c r="BZ38" s="648"/>
      <c r="CA38" s="648"/>
      <c r="CB38" s="648"/>
      <c r="CC38" s="648"/>
      <c r="CD38" s="648"/>
      <c r="CE38" s="648"/>
      <c r="CF38" s="648"/>
      <c r="CG38" s="648"/>
      <c r="CH38" s="648"/>
      <c r="CI38" s="648"/>
      <c r="CJ38" s="648"/>
      <c r="CK38" s="648"/>
      <c r="CL38" s="649"/>
      <c r="CM38" s="650">
        <v>28357785</v>
      </c>
      <c r="CN38" s="657"/>
      <c r="CO38" s="657"/>
      <c r="CP38" s="657"/>
      <c r="CQ38" s="657"/>
      <c r="CR38" s="657"/>
      <c r="CS38" s="657"/>
      <c r="CT38" s="658"/>
      <c r="CU38" s="653">
        <v>4.5</v>
      </c>
      <c r="CV38" s="654"/>
      <c r="CW38" s="654"/>
      <c r="CX38" s="655"/>
      <c r="CY38" s="656">
        <v>21103256</v>
      </c>
      <c r="CZ38" s="657"/>
      <c r="DA38" s="657"/>
      <c r="DB38" s="657"/>
      <c r="DC38" s="657"/>
      <c r="DD38" s="657"/>
      <c r="DE38" s="657"/>
      <c r="DF38" s="658"/>
      <c r="DG38" s="656">
        <v>21102200</v>
      </c>
      <c r="DH38" s="657"/>
      <c r="DI38" s="657"/>
      <c r="DJ38" s="657"/>
      <c r="DK38" s="657"/>
      <c r="DL38" s="657"/>
      <c r="DM38" s="657"/>
      <c r="DN38" s="657"/>
      <c r="DO38" s="657"/>
      <c r="DP38" s="657"/>
      <c r="DQ38" s="658"/>
      <c r="DR38" s="653">
        <v>6</v>
      </c>
      <c r="DS38" s="654"/>
      <c r="DT38" s="654"/>
      <c r="DU38" s="654"/>
      <c r="DV38" s="654"/>
      <c r="DW38" s="654"/>
      <c r="DX38" s="674"/>
    </row>
    <row r="39" spans="2:128" ht="11.25" customHeight="1">
      <c r="B39" s="629" t="s">
        <v>301</v>
      </c>
      <c r="C39" s="630"/>
      <c r="D39" s="630"/>
      <c r="E39" s="630"/>
      <c r="F39" s="630"/>
      <c r="G39" s="630"/>
      <c r="H39" s="630"/>
      <c r="I39" s="630"/>
      <c r="J39" s="630"/>
      <c r="K39" s="630"/>
      <c r="L39" s="630"/>
      <c r="M39" s="630"/>
      <c r="N39" s="630"/>
      <c r="O39" s="630"/>
      <c r="P39" s="630"/>
      <c r="Q39" s="631"/>
      <c r="R39" s="650">
        <v>638787137</v>
      </c>
      <c r="S39" s="651"/>
      <c r="T39" s="651"/>
      <c r="U39" s="651"/>
      <c r="V39" s="651"/>
      <c r="W39" s="651"/>
      <c r="X39" s="651"/>
      <c r="Y39" s="652"/>
      <c r="Z39" s="714">
        <v>100</v>
      </c>
      <c r="AA39" s="714"/>
      <c r="AB39" s="714"/>
      <c r="AC39" s="714"/>
      <c r="AD39" s="709">
        <v>330397333</v>
      </c>
      <c r="AE39" s="709"/>
      <c r="AF39" s="709"/>
      <c r="AG39" s="709"/>
      <c r="AH39" s="709"/>
      <c r="AI39" s="709"/>
      <c r="AJ39" s="709"/>
      <c r="AK39" s="709"/>
      <c r="AL39" s="653">
        <v>100</v>
      </c>
      <c r="AM39" s="715"/>
      <c r="AN39" s="715"/>
      <c r="AO39" s="716"/>
      <c r="AP39" s="629"/>
      <c r="AQ39" s="630"/>
      <c r="AR39" s="630"/>
      <c r="AS39" s="630"/>
      <c r="AT39" s="630"/>
      <c r="AU39" s="630"/>
      <c r="AV39" s="630"/>
      <c r="AW39" s="630"/>
      <c r="AX39" s="630"/>
      <c r="AY39" s="630"/>
      <c r="AZ39" s="630"/>
      <c r="BA39" s="630"/>
      <c r="BB39" s="630"/>
      <c r="BC39" s="631"/>
      <c r="BD39" s="650"/>
      <c r="BE39" s="651"/>
      <c r="BF39" s="651"/>
      <c r="BG39" s="651"/>
      <c r="BH39" s="651"/>
      <c r="BI39" s="651"/>
      <c r="BJ39" s="651"/>
      <c r="BK39" s="652"/>
      <c r="BL39" s="714"/>
      <c r="BM39" s="714"/>
      <c r="BN39" s="714"/>
      <c r="BO39" s="714"/>
      <c r="BP39" s="709"/>
      <c r="BQ39" s="709"/>
      <c r="BR39" s="709"/>
      <c r="BS39" s="709"/>
      <c r="BT39" s="709"/>
      <c r="BU39" s="709"/>
      <c r="BV39" s="709"/>
      <c r="BW39" s="710"/>
      <c r="BY39" s="647" t="s">
        <v>302</v>
      </c>
      <c r="BZ39" s="648"/>
      <c r="CA39" s="648"/>
      <c r="CB39" s="648"/>
      <c r="CC39" s="648"/>
      <c r="CD39" s="648"/>
      <c r="CE39" s="648"/>
      <c r="CF39" s="648"/>
      <c r="CG39" s="648"/>
      <c r="CH39" s="648"/>
      <c r="CI39" s="648"/>
      <c r="CJ39" s="648"/>
      <c r="CK39" s="648"/>
      <c r="CL39" s="649"/>
      <c r="CM39" s="650">
        <v>85691739</v>
      </c>
      <c r="CN39" s="651"/>
      <c r="CO39" s="651"/>
      <c r="CP39" s="651"/>
      <c r="CQ39" s="651"/>
      <c r="CR39" s="651"/>
      <c r="CS39" s="651"/>
      <c r="CT39" s="652"/>
      <c r="CU39" s="653">
        <v>13.7</v>
      </c>
      <c r="CV39" s="654"/>
      <c r="CW39" s="654"/>
      <c r="CX39" s="655"/>
      <c r="CY39" s="656">
        <v>81763172</v>
      </c>
      <c r="CZ39" s="657"/>
      <c r="DA39" s="657"/>
      <c r="DB39" s="657"/>
      <c r="DC39" s="657"/>
      <c r="DD39" s="657"/>
      <c r="DE39" s="657"/>
      <c r="DF39" s="658"/>
      <c r="DG39" s="656">
        <v>81763172</v>
      </c>
      <c r="DH39" s="657"/>
      <c r="DI39" s="657"/>
      <c r="DJ39" s="657"/>
      <c r="DK39" s="657"/>
      <c r="DL39" s="657"/>
      <c r="DM39" s="657"/>
      <c r="DN39" s="657"/>
      <c r="DO39" s="657"/>
      <c r="DP39" s="657"/>
      <c r="DQ39" s="658"/>
      <c r="DR39" s="653">
        <v>23.1</v>
      </c>
      <c r="DS39" s="654"/>
      <c r="DT39" s="654"/>
      <c r="DU39" s="654"/>
      <c r="DV39" s="654"/>
      <c r="DW39" s="654"/>
      <c r="DX39" s="674"/>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67" t="s">
        <v>303</v>
      </c>
      <c r="BZ40" s="668"/>
      <c r="CA40" s="647" t="s">
        <v>304</v>
      </c>
      <c r="CB40" s="648"/>
      <c r="CC40" s="648"/>
      <c r="CD40" s="648"/>
      <c r="CE40" s="648"/>
      <c r="CF40" s="648"/>
      <c r="CG40" s="648"/>
      <c r="CH40" s="648"/>
      <c r="CI40" s="648"/>
      <c r="CJ40" s="648"/>
      <c r="CK40" s="648"/>
      <c r="CL40" s="649"/>
      <c r="CM40" s="650">
        <v>85680596</v>
      </c>
      <c r="CN40" s="657"/>
      <c r="CO40" s="657"/>
      <c r="CP40" s="657"/>
      <c r="CQ40" s="657"/>
      <c r="CR40" s="657"/>
      <c r="CS40" s="657"/>
      <c r="CT40" s="658"/>
      <c r="CU40" s="653">
        <v>13.7</v>
      </c>
      <c r="CV40" s="654"/>
      <c r="CW40" s="654"/>
      <c r="CX40" s="655"/>
      <c r="CY40" s="656">
        <v>81752029</v>
      </c>
      <c r="CZ40" s="657"/>
      <c r="DA40" s="657"/>
      <c r="DB40" s="657"/>
      <c r="DC40" s="657"/>
      <c r="DD40" s="657"/>
      <c r="DE40" s="657"/>
      <c r="DF40" s="658"/>
      <c r="DG40" s="656">
        <v>81752029</v>
      </c>
      <c r="DH40" s="657"/>
      <c r="DI40" s="657"/>
      <c r="DJ40" s="657"/>
      <c r="DK40" s="657"/>
      <c r="DL40" s="657"/>
      <c r="DM40" s="657"/>
      <c r="DN40" s="657"/>
      <c r="DO40" s="657"/>
      <c r="DP40" s="657"/>
      <c r="DQ40" s="658"/>
      <c r="DR40" s="653">
        <v>23.1</v>
      </c>
      <c r="DS40" s="654"/>
      <c r="DT40" s="654"/>
      <c r="DU40" s="654"/>
      <c r="DV40" s="654"/>
      <c r="DW40" s="654"/>
      <c r="DX40" s="674"/>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9"/>
      <c r="BZ41" s="670"/>
      <c r="CA41" s="647" t="s">
        <v>305</v>
      </c>
      <c r="CB41" s="648"/>
      <c r="CC41" s="648"/>
      <c r="CD41" s="648"/>
      <c r="CE41" s="648"/>
      <c r="CF41" s="648"/>
      <c r="CG41" s="648"/>
      <c r="CH41" s="648"/>
      <c r="CI41" s="648"/>
      <c r="CJ41" s="648"/>
      <c r="CK41" s="648"/>
      <c r="CL41" s="649"/>
      <c r="CM41" s="650">
        <v>79804777</v>
      </c>
      <c r="CN41" s="651"/>
      <c r="CO41" s="651"/>
      <c r="CP41" s="651"/>
      <c r="CQ41" s="651"/>
      <c r="CR41" s="651"/>
      <c r="CS41" s="651"/>
      <c r="CT41" s="652"/>
      <c r="CU41" s="653">
        <v>12.8</v>
      </c>
      <c r="CV41" s="654"/>
      <c r="CW41" s="654"/>
      <c r="CX41" s="655"/>
      <c r="CY41" s="656">
        <v>75897721</v>
      </c>
      <c r="CZ41" s="657"/>
      <c r="DA41" s="657"/>
      <c r="DB41" s="657"/>
      <c r="DC41" s="657"/>
      <c r="DD41" s="657"/>
      <c r="DE41" s="657"/>
      <c r="DF41" s="658"/>
      <c r="DG41" s="656">
        <v>75897721</v>
      </c>
      <c r="DH41" s="657"/>
      <c r="DI41" s="657"/>
      <c r="DJ41" s="657"/>
      <c r="DK41" s="657"/>
      <c r="DL41" s="657"/>
      <c r="DM41" s="657"/>
      <c r="DN41" s="657"/>
      <c r="DO41" s="657"/>
      <c r="DP41" s="657"/>
      <c r="DQ41" s="658"/>
      <c r="DR41" s="653">
        <v>21.4</v>
      </c>
      <c r="DS41" s="654"/>
      <c r="DT41" s="654"/>
      <c r="DU41" s="654"/>
      <c r="DV41" s="654"/>
      <c r="DW41" s="654"/>
      <c r="DX41" s="674"/>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711" t="s">
        <v>306</v>
      </c>
      <c r="AQ42" s="712"/>
      <c r="AR42" s="712"/>
      <c r="AS42" s="712"/>
      <c r="AT42" s="712"/>
      <c r="AU42" s="712"/>
      <c r="AV42" s="712"/>
      <c r="AW42" s="712"/>
      <c r="AX42" s="712"/>
      <c r="AY42" s="712"/>
      <c r="AZ42" s="712"/>
      <c r="BA42" s="712"/>
      <c r="BB42" s="712"/>
      <c r="BC42" s="713"/>
      <c r="BD42" s="711" t="s">
        <v>307</v>
      </c>
      <c r="BE42" s="712"/>
      <c r="BF42" s="712"/>
      <c r="BG42" s="712"/>
      <c r="BH42" s="712"/>
      <c r="BI42" s="712"/>
      <c r="BJ42" s="712"/>
      <c r="BK42" s="712"/>
      <c r="BL42" s="712"/>
      <c r="BM42" s="713"/>
      <c r="BN42" s="711" t="s">
        <v>308</v>
      </c>
      <c r="BO42" s="712"/>
      <c r="BP42" s="712"/>
      <c r="BQ42" s="712"/>
      <c r="BR42" s="712"/>
      <c r="BS42" s="712"/>
      <c r="BT42" s="712"/>
      <c r="BU42" s="712"/>
      <c r="BV42" s="712"/>
      <c r="BW42" s="713"/>
      <c r="BY42" s="669"/>
      <c r="BZ42" s="670"/>
      <c r="CA42" s="647" t="s">
        <v>309</v>
      </c>
      <c r="CB42" s="648"/>
      <c r="CC42" s="648"/>
      <c r="CD42" s="648"/>
      <c r="CE42" s="648"/>
      <c r="CF42" s="648"/>
      <c r="CG42" s="648"/>
      <c r="CH42" s="648"/>
      <c r="CI42" s="648"/>
      <c r="CJ42" s="648"/>
      <c r="CK42" s="648"/>
      <c r="CL42" s="649"/>
      <c r="CM42" s="650">
        <v>5875819</v>
      </c>
      <c r="CN42" s="657"/>
      <c r="CO42" s="657"/>
      <c r="CP42" s="657"/>
      <c r="CQ42" s="657"/>
      <c r="CR42" s="657"/>
      <c r="CS42" s="657"/>
      <c r="CT42" s="658"/>
      <c r="CU42" s="653">
        <v>0.9</v>
      </c>
      <c r="CV42" s="654"/>
      <c r="CW42" s="654"/>
      <c r="CX42" s="655"/>
      <c r="CY42" s="656">
        <v>5854308</v>
      </c>
      <c r="CZ42" s="657"/>
      <c r="DA42" s="657"/>
      <c r="DB42" s="657"/>
      <c r="DC42" s="657"/>
      <c r="DD42" s="657"/>
      <c r="DE42" s="657"/>
      <c r="DF42" s="658"/>
      <c r="DG42" s="656">
        <v>5854308</v>
      </c>
      <c r="DH42" s="657"/>
      <c r="DI42" s="657"/>
      <c r="DJ42" s="657"/>
      <c r="DK42" s="657"/>
      <c r="DL42" s="657"/>
      <c r="DM42" s="657"/>
      <c r="DN42" s="657"/>
      <c r="DO42" s="657"/>
      <c r="DP42" s="657"/>
      <c r="DQ42" s="658"/>
      <c r="DR42" s="653">
        <v>1.7</v>
      </c>
      <c r="DS42" s="654"/>
      <c r="DT42" s="654"/>
      <c r="DU42" s="654"/>
      <c r="DV42" s="654"/>
      <c r="DW42" s="654"/>
      <c r="DX42" s="674"/>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4" t="s">
        <v>310</v>
      </c>
      <c r="AQ43" s="695"/>
      <c r="AR43" s="695"/>
      <c r="AS43" s="695"/>
      <c r="AT43" s="700" t="s">
        <v>311</v>
      </c>
      <c r="AU43" s="224"/>
      <c r="AV43" s="224"/>
      <c r="AW43" s="224"/>
      <c r="AX43" s="703" t="s">
        <v>155</v>
      </c>
      <c r="AY43" s="704"/>
      <c r="AZ43" s="704"/>
      <c r="BA43" s="704"/>
      <c r="BB43" s="704"/>
      <c r="BC43" s="705"/>
      <c r="BD43" s="706">
        <v>99.6</v>
      </c>
      <c r="BE43" s="707"/>
      <c r="BF43" s="707"/>
      <c r="BG43" s="707"/>
      <c r="BH43" s="707"/>
      <c r="BI43" s="707">
        <v>99.3</v>
      </c>
      <c r="BJ43" s="707"/>
      <c r="BK43" s="707"/>
      <c r="BL43" s="707"/>
      <c r="BM43" s="708"/>
      <c r="BN43" s="706">
        <v>99.6</v>
      </c>
      <c r="BO43" s="707"/>
      <c r="BP43" s="707"/>
      <c r="BQ43" s="707"/>
      <c r="BR43" s="707"/>
      <c r="BS43" s="707">
        <v>99.1</v>
      </c>
      <c r="BT43" s="707"/>
      <c r="BU43" s="707"/>
      <c r="BV43" s="707"/>
      <c r="BW43" s="708"/>
      <c r="BY43" s="671"/>
      <c r="BZ43" s="672"/>
      <c r="CA43" s="647" t="s">
        <v>312</v>
      </c>
      <c r="CB43" s="648"/>
      <c r="CC43" s="648"/>
      <c r="CD43" s="648"/>
      <c r="CE43" s="648"/>
      <c r="CF43" s="648"/>
      <c r="CG43" s="648"/>
      <c r="CH43" s="648"/>
      <c r="CI43" s="648"/>
      <c r="CJ43" s="648"/>
      <c r="CK43" s="648"/>
      <c r="CL43" s="649"/>
      <c r="CM43" s="650">
        <v>11143</v>
      </c>
      <c r="CN43" s="651"/>
      <c r="CO43" s="651"/>
      <c r="CP43" s="651"/>
      <c r="CQ43" s="651"/>
      <c r="CR43" s="651"/>
      <c r="CS43" s="651"/>
      <c r="CT43" s="652"/>
      <c r="CU43" s="653">
        <v>0</v>
      </c>
      <c r="CV43" s="654"/>
      <c r="CW43" s="654"/>
      <c r="CX43" s="655"/>
      <c r="CY43" s="656">
        <v>11143</v>
      </c>
      <c r="CZ43" s="657"/>
      <c r="DA43" s="657"/>
      <c r="DB43" s="657"/>
      <c r="DC43" s="657"/>
      <c r="DD43" s="657"/>
      <c r="DE43" s="657"/>
      <c r="DF43" s="658"/>
      <c r="DG43" s="656">
        <v>11143</v>
      </c>
      <c r="DH43" s="657"/>
      <c r="DI43" s="657"/>
      <c r="DJ43" s="657"/>
      <c r="DK43" s="657"/>
      <c r="DL43" s="657"/>
      <c r="DM43" s="657"/>
      <c r="DN43" s="657"/>
      <c r="DO43" s="657"/>
      <c r="DP43" s="657"/>
      <c r="DQ43" s="658"/>
      <c r="DR43" s="653">
        <v>0</v>
      </c>
      <c r="DS43" s="654"/>
      <c r="DT43" s="654"/>
      <c r="DU43" s="654"/>
      <c r="DV43" s="654"/>
      <c r="DW43" s="654"/>
      <c r="DX43" s="674"/>
    </row>
    <row r="44" spans="2:128" ht="11.25" customHeight="1">
      <c r="AP44" s="696"/>
      <c r="AQ44" s="697"/>
      <c r="AR44" s="697"/>
      <c r="AS44" s="697"/>
      <c r="AT44" s="701"/>
      <c r="AU44" s="213" t="s">
        <v>313</v>
      </c>
      <c r="AV44" s="213"/>
      <c r="AW44" s="213"/>
      <c r="AX44" s="647" t="s">
        <v>314</v>
      </c>
      <c r="AY44" s="648"/>
      <c r="AZ44" s="648"/>
      <c r="BA44" s="648"/>
      <c r="BB44" s="648"/>
      <c r="BC44" s="649"/>
      <c r="BD44" s="692">
        <v>99.3</v>
      </c>
      <c r="BE44" s="666"/>
      <c r="BF44" s="666"/>
      <c r="BG44" s="666"/>
      <c r="BH44" s="666"/>
      <c r="BI44" s="666">
        <v>98.4</v>
      </c>
      <c r="BJ44" s="666"/>
      <c r="BK44" s="666"/>
      <c r="BL44" s="666"/>
      <c r="BM44" s="693"/>
      <c r="BN44" s="692">
        <v>99.3</v>
      </c>
      <c r="BO44" s="666"/>
      <c r="BP44" s="666"/>
      <c r="BQ44" s="666"/>
      <c r="BR44" s="666"/>
      <c r="BS44" s="666">
        <v>98</v>
      </c>
      <c r="BT44" s="666"/>
      <c r="BU44" s="666"/>
      <c r="BV44" s="666"/>
      <c r="BW44" s="693"/>
      <c r="BY44" s="647" t="s">
        <v>315</v>
      </c>
      <c r="BZ44" s="648"/>
      <c r="CA44" s="648"/>
      <c r="CB44" s="648"/>
      <c r="CC44" s="648"/>
      <c r="CD44" s="648"/>
      <c r="CE44" s="648"/>
      <c r="CF44" s="648"/>
      <c r="CG44" s="648"/>
      <c r="CH44" s="648"/>
      <c r="CI44" s="648"/>
      <c r="CJ44" s="648"/>
      <c r="CK44" s="648"/>
      <c r="CL44" s="649"/>
      <c r="CM44" s="650">
        <v>220185931</v>
      </c>
      <c r="CN44" s="657"/>
      <c r="CO44" s="657"/>
      <c r="CP44" s="657"/>
      <c r="CQ44" s="657"/>
      <c r="CR44" s="657"/>
      <c r="CS44" s="657"/>
      <c r="CT44" s="658"/>
      <c r="CU44" s="653">
        <v>35.299999999999997</v>
      </c>
      <c r="CV44" s="654"/>
      <c r="CW44" s="654"/>
      <c r="CX44" s="655"/>
      <c r="CY44" s="656">
        <v>138878369</v>
      </c>
      <c r="CZ44" s="657"/>
      <c r="DA44" s="657"/>
      <c r="DB44" s="657"/>
      <c r="DC44" s="657"/>
      <c r="DD44" s="657"/>
      <c r="DE44" s="657"/>
      <c r="DF44" s="658"/>
      <c r="DG44" s="656">
        <v>79737084</v>
      </c>
      <c r="DH44" s="657"/>
      <c r="DI44" s="657"/>
      <c r="DJ44" s="657"/>
      <c r="DK44" s="657"/>
      <c r="DL44" s="657"/>
      <c r="DM44" s="657"/>
      <c r="DN44" s="657"/>
      <c r="DO44" s="657"/>
      <c r="DP44" s="657"/>
      <c r="DQ44" s="658"/>
      <c r="DR44" s="653">
        <v>22.5</v>
      </c>
      <c r="DS44" s="654"/>
      <c r="DT44" s="654"/>
      <c r="DU44" s="654"/>
      <c r="DV44" s="654"/>
      <c r="DW44" s="654"/>
      <c r="DX44" s="674"/>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98"/>
      <c r="AQ45" s="699"/>
      <c r="AR45" s="699"/>
      <c r="AS45" s="699"/>
      <c r="AT45" s="702"/>
      <c r="AU45" s="226"/>
      <c r="AV45" s="226"/>
      <c r="AW45" s="226"/>
      <c r="AX45" s="629" t="s">
        <v>316</v>
      </c>
      <c r="AY45" s="630"/>
      <c r="AZ45" s="630"/>
      <c r="BA45" s="630"/>
      <c r="BB45" s="630"/>
      <c r="BC45" s="631"/>
      <c r="BD45" s="689">
        <v>99.8</v>
      </c>
      <c r="BE45" s="690"/>
      <c r="BF45" s="690"/>
      <c r="BG45" s="690"/>
      <c r="BH45" s="690"/>
      <c r="BI45" s="690">
        <v>99.7</v>
      </c>
      <c r="BJ45" s="690"/>
      <c r="BK45" s="690"/>
      <c r="BL45" s="690"/>
      <c r="BM45" s="691"/>
      <c r="BN45" s="689">
        <v>99.9</v>
      </c>
      <c r="BO45" s="690"/>
      <c r="BP45" s="690"/>
      <c r="BQ45" s="690"/>
      <c r="BR45" s="690"/>
      <c r="BS45" s="690">
        <v>99.8</v>
      </c>
      <c r="BT45" s="690"/>
      <c r="BU45" s="690"/>
      <c r="BV45" s="690"/>
      <c r="BW45" s="691"/>
      <c r="BY45" s="647" t="s">
        <v>317</v>
      </c>
      <c r="BZ45" s="648"/>
      <c r="CA45" s="648"/>
      <c r="CB45" s="648"/>
      <c r="CC45" s="648"/>
      <c r="CD45" s="648"/>
      <c r="CE45" s="648"/>
      <c r="CF45" s="648"/>
      <c r="CG45" s="648"/>
      <c r="CH45" s="648"/>
      <c r="CI45" s="648"/>
      <c r="CJ45" s="648"/>
      <c r="CK45" s="648"/>
      <c r="CL45" s="649"/>
      <c r="CM45" s="650">
        <v>22067678</v>
      </c>
      <c r="CN45" s="651"/>
      <c r="CO45" s="651"/>
      <c r="CP45" s="651"/>
      <c r="CQ45" s="651"/>
      <c r="CR45" s="651"/>
      <c r="CS45" s="651"/>
      <c r="CT45" s="652"/>
      <c r="CU45" s="653">
        <v>3.5</v>
      </c>
      <c r="CV45" s="654"/>
      <c r="CW45" s="654"/>
      <c r="CX45" s="655"/>
      <c r="CY45" s="656">
        <v>13506636</v>
      </c>
      <c r="CZ45" s="657"/>
      <c r="DA45" s="657"/>
      <c r="DB45" s="657"/>
      <c r="DC45" s="657"/>
      <c r="DD45" s="657"/>
      <c r="DE45" s="657"/>
      <c r="DF45" s="658"/>
      <c r="DG45" s="656">
        <v>11766881</v>
      </c>
      <c r="DH45" s="657"/>
      <c r="DI45" s="657"/>
      <c r="DJ45" s="657"/>
      <c r="DK45" s="657"/>
      <c r="DL45" s="657"/>
      <c r="DM45" s="657"/>
      <c r="DN45" s="657"/>
      <c r="DO45" s="657"/>
      <c r="DP45" s="657"/>
      <c r="DQ45" s="658"/>
      <c r="DR45" s="653">
        <v>3.3</v>
      </c>
      <c r="DS45" s="654"/>
      <c r="DT45" s="654"/>
      <c r="DU45" s="654"/>
      <c r="DV45" s="654"/>
      <c r="DW45" s="654"/>
      <c r="DX45" s="674"/>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82" t="s">
        <v>318</v>
      </c>
      <c r="AQ46" s="683"/>
      <c r="AR46" s="683"/>
      <c r="AS46" s="683"/>
      <c r="AT46" s="683"/>
      <c r="AU46" s="683"/>
      <c r="AV46" s="683"/>
      <c r="AW46" s="684"/>
      <c r="AX46" s="685" t="s">
        <v>319</v>
      </c>
      <c r="AY46" s="685"/>
      <c r="AZ46" s="685"/>
      <c r="BA46" s="685"/>
      <c r="BB46" s="685"/>
      <c r="BC46" s="685"/>
      <c r="BD46" s="686">
        <v>1766820</v>
      </c>
      <c r="BE46" s="687"/>
      <c r="BF46" s="687"/>
      <c r="BG46" s="687"/>
      <c r="BH46" s="687"/>
      <c r="BI46" s="687"/>
      <c r="BJ46" s="687"/>
      <c r="BK46" s="687"/>
      <c r="BL46" s="687"/>
      <c r="BM46" s="688"/>
      <c r="BN46" s="686">
        <v>1203610</v>
      </c>
      <c r="BO46" s="687"/>
      <c r="BP46" s="687"/>
      <c r="BQ46" s="687"/>
      <c r="BR46" s="687"/>
      <c r="BS46" s="687"/>
      <c r="BT46" s="687"/>
      <c r="BU46" s="687"/>
      <c r="BV46" s="687"/>
      <c r="BW46" s="688"/>
      <c r="BY46" s="647" t="s">
        <v>320</v>
      </c>
      <c r="BZ46" s="648"/>
      <c r="CA46" s="648"/>
      <c r="CB46" s="648"/>
      <c r="CC46" s="648"/>
      <c r="CD46" s="648"/>
      <c r="CE46" s="648"/>
      <c r="CF46" s="648"/>
      <c r="CG46" s="648"/>
      <c r="CH46" s="648"/>
      <c r="CI46" s="648"/>
      <c r="CJ46" s="648"/>
      <c r="CK46" s="648"/>
      <c r="CL46" s="649"/>
      <c r="CM46" s="650">
        <v>4120286</v>
      </c>
      <c r="CN46" s="657"/>
      <c r="CO46" s="657"/>
      <c r="CP46" s="657"/>
      <c r="CQ46" s="657"/>
      <c r="CR46" s="657"/>
      <c r="CS46" s="657"/>
      <c r="CT46" s="658"/>
      <c r="CU46" s="653">
        <v>0.7</v>
      </c>
      <c r="CV46" s="654"/>
      <c r="CW46" s="654"/>
      <c r="CX46" s="655"/>
      <c r="CY46" s="656">
        <v>3533118</v>
      </c>
      <c r="CZ46" s="657"/>
      <c r="DA46" s="657"/>
      <c r="DB46" s="657"/>
      <c r="DC46" s="657"/>
      <c r="DD46" s="657"/>
      <c r="DE46" s="657"/>
      <c r="DF46" s="658"/>
      <c r="DG46" s="656">
        <v>3420927</v>
      </c>
      <c r="DH46" s="657"/>
      <c r="DI46" s="657"/>
      <c r="DJ46" s="657"/>
      <c r="DK46" s="657"/>
      <c r="DL46" s="657"/>
      <c r="DM46" s="657"/>
      <c r="DN46" s="657"/>
      <c r="DO46" s="657"/>
      <c r="DP46" s="657"/>
      <c r="DQ46" s="658"/>
      <c r="DR46" s="653">
        <v>1</v>
      </c>
      <c r="DS46" s="654"/>
      <c r="DT46" s="654"/>
      <c r="DU46" s="654"/>
      <c r="DV46" s="654"/>
      <c r="DW46" s="654"/>
      <c r="DX46" s="674"/>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5" t="s">
        <v>321</v>
      </c>
      <c r="AQ47" s="676"/>
      <c r="AR47" s="676"/>
      <c r="AS47" s="676"/>
      <c r="AT47" s="676"/>
      <c r="AU47" s="676"/>
      <c r="AV47" s="676"/>
      <c r="AW47" s="677"/>
      <c r="AX47" s="678" t="s">
        <v>322</v>
      </c>
      <c r="AY47" s="678"/>
      <c r="AZ47" s="678"/>
      <c r="BA47" s="678"/>
      <c r="BB47" s="678"/>
      <c r="BC47" s="678"/>
      <c r="BD47" s="679">
        <v>1766820</v>
      </c>
      <c r="BE47" s="680"/>
      <c r="BF47" s="680"/>
      <c r="BG47" s="680"/>
      <c r="BH47" s="680"/>
      <c r="BI47" s="680"/>
      <c r="BJ47" s="680"/>
      <c r="BK47" s="680"/>
      <c r="BL47" s="680"/>
      <c r="BM47" s="681"/>
      <c r="BN47" s="679">
        <v>1203610</v>
      </c>
      <c r="BO47" s="680"/>
      <c r="BP47" s="680"/>
      <c r="BQ47" s="680"/>
      <c r="BR47" s="680"/>
      <c r="BS47" s="680"/>
      <c r="BT47" s="680"/>
      <c r="BU47" s="680"/>
      <c r="BV47" s="680"/>
      <c r="BW47" s="681"/>
      <c r="BY47" s="647" t="s">
        <v>323</v>
      </c>
      <c r="BZ47" s="648"/>
      <c r="CA47" s="648"/>
      <c r="CB47" s="648"/>
      <c r="CC47" s="648"/>
      <c r="CD47" s="648"/>
      <c r="CE47" s="648"/>
      <c r="CF47" s="648"/>
      <c r="CG47" s="648"/>
      <c r="CH47" s="648"/>
      <c r="CI47" s="648"/>
      <c r="CJ47" s="648"/>
      <c r="CK47" s="648"/>
      <c r="CL47" s="649"/>
      <c r="CM47" s="650">
        <v>121409186</v>
      </c>
      <c r="CN47" s="651"/>
      <c r="CO47" s="651"/>
      <c r="CP47" s="651"/>
      <c r="CQ47" s="651"/>
      <c r="CR47" s="651"/>
      <c r="CS47" s="651"/>
      <c r="CT47" s="652"/>
      <c r="CU47" s="653">
        <v>19.5</v>
      </c>
      <c r="CV47" s="654"/>
      <c r="CW47" s="654"/>
      <c r="CX47" s="655"/>
      <c r="CY47" s="656">
        <v>106722597</v>
      </c>
      <c r="CZ47" s="657"/>
      <c r="DA47" s="657"/>
      <c r="DB47" s="657"/>
      <c r="DC47" s="657"/>
      <c r="DD47" s="657"/>
      <c r="DE47" s="657"/>
      <c r="DF47" s="658"/>
      <c r="DG47" s="656">
        <v>64548772</v>
      </c>
      <c r="DH47" s="657"/>
      <c r="DI47" s="657"/>
      <c r="DJ47" s="657"/>
      <c r="DK47" s="657"/>
      <c r="DL47" s="657"/>
      <c r="DM47" s="657"/>
      <c r="DN47" s="657"/>
      <c r="DO47" s="657"/>
      <c r="DP47" s="657"/>
      <c r="DQ47" s="658"/>
      <c r="DR47" s="653">
        <v>18.2</v>
      </c>
      <c r="DS47" s="654"/>
      <c r="DT47" s="654"/>
      <c r="DU47" s="654"/>
      <c r="DV47" s="654"/>
      <c r="DW47" s="654"/>
      <c r="DX47" s="674"/>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73"/>
      <c r="AQ48" s="673"/>
      <c r="AR48" s="673"/>
      <c r="AS48" s="673"/>
      <c r="AT48" s="219"/>
      <c r="AU48" s="219"/>
      <c r="AV48" s="219"/>
      <c r="AW48" s="219"/>
      <c r="AX48" s="219"/>
      <c r="AY48" s="219"/>
      <c r="AZ48" s="219"/>
      <c r="BA48" s="219"/>
      <c r="BB48" s="219"/>
      <c r="BC48" s="219"/>
      <c r="BD48" s="666"/>
      <c r="BE48" s="666"/>
      <c r="BF48" s="666"/>
      <c r="BG48" s="666"/>
      <c r="BH48" s="666"/>
      <c r="BI48" s="666"/>
      <c r="BJ48" s="666"/>
      <c r="BK48" s="666"/>
      <c r="BL48" s="666"/>
      <c r="BM48" s="666"/>
      <c r="BN48" s="666"/>
      <c r="BO48" s="666"/>
      <c r="BP48" s="666"/>
      <c r="BQ48" s="666"/>
      <c r="BR48" s="666"/>
      <c r="BS48" s="666"/>
      <c r="BT48" s="666"/>
      <c r="BU48" s="666"/>
      <c r="BV48" s="666"/>
      <c r="BW48" s="666"/>
      <c r="BY48" s="647" t="s">
        <v>324</v>
      </c>
      <c r="BZ48" s="648"/>
      <c r="CA48" s="648"/>
      <c r="CB48" s="648"/>
      <c r="CC48" s="648"/>
      <c r="CD48" s="648"/>
      <c r="CE48" s="648"/>
      <c r="CF48" s="648"/>
      <c r="CG48" s="648"/>
      <c r="CH48" s="648"/>
      <c r="CI48" s="648"/>
      <c r="CJ48" s="648"/>
      <c r="CK48" s="648"/>
      <c r="CL48" s="649"/>
      <c r="CM48" s="650">
        <v>8523806</v>
      </c>
      <c r="CN48" s="657"/>
      <c r="CO48" s="657"/>
      <c r="CP48" s="657"/>
      <c r="CQ48" s="657"/>
      <c r="CR48" s="657"/>
      <c r="CS48" s="657"/>
      <c r="CT48" s="658"/>
      <c r="CU48" s="653">
        <v>1.4</v>
      </c>
      <c r="CV48" s="654"/>
      <c r="CW48" s="654"/>
      <c r="CX48" s="655"/>
      <c r="CY48" s="656">
        <v>8514021</v>
      </c>
      <c r="CZ48" s="657"/>
      <c r="DA48" s="657"/>
      <c r="DB48" s="657"/>
      <c r="DC48" s="657"/>
      <c r="DD48" s="657"/>
      <c r="DE48" s="657"/>
      <c r="DF48" s="658"/>
      <c r="DG48" s="656" t="s">
        <v>119</v>
      </c>
      <c r="DH48" s="657"/>
      <c r="DI48" s="657"/>
      <c r="DJ48" s="657"/>
      <c r="DK48" s="657"/>
      <c r="DL48" s="657"/>
      <c r="DM48" s="657"/>
      <c r="DN48" s="657"/>
      <c r="DO48" s="657"/>
      <c r="DP48" s="657"/>
      <c r="DQ48" s="658"/>
      <c r="DR48" s="653" t="s">
        <v>120</v>
      </c>
      <c r="DS48" s="654"/>
      <c r="DT48" s="654"/>
      <c r="DU48" s="654"/>
      <c r="DV48" s="654"/>
      <c r="DW48" s="654"/>
      <c r="DX48" s="674"/>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73"/>
      <c r="AQ49" s="673"/>
      <c r="AR49" s="673"/>
      <c r="AS49" s="673"/>
      <c r="AT49" s="219"/>
      <c r="AU49" s="219"/>
      <c r="AV49" s="219"/>
      <c r="AW49" s="219"/>
      <c r="AX49" s="219"/>
      <c r="AY49" s="219"/>
      <c r="AZ49" s="219"/>
      <c r="BA49" s="219"/>
      <c r="BB49" s="219"/>
      <c r="BC49" s="219"/>
      <c r="BD49" s="666"/>
      <c r="BE49" s="666"/>
      <c r="BF49" s="666"/>
      <c r="BG49" s="666"/>
      <c r="BH49" s="666"/>
      <c r="BI49" s="666"/>
      <c r="BJ49" s="666"/>
      <c r="BK49" s="666"/>
      <c r="BL49" s="666"/>
      <c r="BM49" s="666"/>
      <c r="BN49" s="666"/>
      <c r="BO49" s="666"/>
      <c r="BP49" s="666"/>
      <c r="BQ49" s="666"/>
      <c r="BR49" s="666"/>
      <c r="BS49" s="666"/>
      <c r="BT49" s="666"/>
      <c r="BU49" s="666"/>
      <c r="BV49" s="666"/>
      <c r="BW49" s="666"/>
      <c r="BY49" s="647" t="s">
        <v>325</v>
      </c>
      <c r="BZ49" s="648"/>
      <c r="CA49" s="648"/>
      <c r="CB49" s="648"/>
      <c r="CC49" s="648"/>
      <c r="CD49" s="648"/>
      <c r="CE49" s="648"/>
      <c r="CF49" s="648"/>
      <c r="CG49" s="648"/>
      <c r="CH49" s="648"/>
      <c r="CI49" s="648"/>
      <c r="CJ49" s="648"/>
      <c r="CK49" s="648"/>
      <c r="CL49" s="649"/>
      <c r="CM49" s="650">
        <v>8962882</v>
      </c>
      <c r="CN49" s="651"/>
      <c r="CO49" s="651"/>
      <c r="CP49" s="651"/>
      <c r="CQ49" s="651"/>
      <c r="CR49" s="651"/>
      <c r="CS49" s="651"/>
      <c r="CT49" s="652"/>
      <c r="CU49" s="653">
        <v>1.4</v>
      </c>
      <c r="CV49" s="654"/>
      <c r="CW49" s="654"/>
      <c r="CX49" s="655"/>
      <c r="CY49" s="656">
        <v>6401243</v>
      </c>
      <c r="CZ49" s="657"/>
      <c r="DA49" s="657"/>
      <c r="DB49" s="657"/>
      <c r="DC49" s="657"/>
      <c r="DD49" s="657"/>
      <c r="DE49" s="657"/>
      <c r="DF49" s="658"/>
      <c r="DG49" s="656" t="s">
        <v>119</v>
      </c>
      <c r="DH49" s="657"/>
      <c r="DI49" s="657"/>
      <c r="DJ49" s="657"/>
      <c r="DK49" s="657"/>
      <c r="DL49" s="657"/>
      <c r="DM49" s="657"/>
      <c r="DN49" s="657"/>
      <c r="DO49" s="657"/>
      <c r="DP49" s="657"/>
      <c r="DQ49" s="658"/>
      <c r="DR49" s="653" t="s">
        <v>206</v>
      </c>
      <c r="DS49" s="654"/>
      <c r="DT49" s="654"/>
      <c r="DU49" s="654"/>
      <c r="DV49" s="654"/>
      <c r="DW49" s="654"/>
      <c r="DX49" s="674"/>
    </row>
    <row r="50" spans="2:128" ht="11.25" customHeight="1">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47" t="s">
        <v>327</v>
      </c>
      <c r="BZ50" s="648"/>
      <c r="CA50" s="648"/>
      <c r="CB50" s="648"/>
      <c r="CC50" s="648"/>
      <c r="CD50" s="648"/>
      <c r="CE50" s="648"/>
      <c r="CF50" s="648"/>
      <c r="CG50" s="648"/>
      <c r="CH50" s="648"/>
      <c r="CI50" s="648"/>
      <c r="CJ50" s="648"/>
      <c r="CK50" s="648"/>
      <c r="CL50" s="649"/>
      <c r="CM50" s="650">
        <v>524630</v>
      </c>
      <c r="CN50" s="657"/>
      <c r="CO50" s="657"/>
      <c r="CP50" s="657"/>
      <c r="CQ50" s="657"/>
      <c r="CR50" s="657"/>
      <c r="CS50" s="657"/>
      <c r="CT50" s="658"/>
      <c r="CU50" s="653">
        <v>0.1</v>
      </c>
      <c r="CV50" s="654"/>
      <c r="CW50" s="654"/>
      <c r="CX50" s="655"/>
      <c r="CY50" s="656">
        <v>630</v>
      </c>
      <c r="CZ50" s="657"/>
      <c r="DA50" s="657"/>
      <c r="DB50" s="657"/>
      <c r="DC50" s="657"/>
      <c r="DD50" s="657"/>
      <c r="DE50" s="657"/>
      <c r="DF50" s="658"/>
      <c r="DG50" s="656" t="s">
        <v>120</v>
      </c>
      <c r="DH50" s="657"/>
      <c r="DI50" s="657"/>
      <c r="DJ50" s="657"/>
      <c r="DK50" s="657"/>
      <c r="DL50" s="657"/>
      <c r="DM50" s="657"/>
      <c r="DN50" s="657"/>
      <c r="DO50" s="657"/>
      <c r="DP50" s="657"/>
      <c r="DQ50" s="658"/>
      <c r="DR50" s="653" t="s">
        <v>120</v>
      </c>
      <c r="DS50" s="654"/>
      <c r="DT50" s="654"/>
      <c r="DU50" s="654"/>
      <c r="DV50" s="654"/>
      <c r="DW50" s="654"/>
      <c r="DX50" s="674"/>
    </row>
    <row r="51" spans="2:128" ht="11.25" customHeight="1">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47" t="s">
        <v>329</v>
      </c>
      <c r="BZ51" s="648"/>
      <c r="CA51" s="648"/>
      <c r="CB51" s="648"/>
      <c r="CC51" s="648"/>
      <c r="CD51" s="648"/>
      <c r="CE51" s="648"/>
      <c r="CF51" s="648"/>
      <c r="CG51" s="648"/>
      <c r="CH51" s="648"/>
      <c r="CI51" s="648"/>
      <c r="CJ51" s="648"/>
      <c r="CK51" s="648"/>
      <c r="CL51" s="649"/>
      <c r="CM51" s="650">
        <v>54577463</v>
      </c>
      <c r="CN51" s="651"/>
      <c r="CO51" s="651"/>
      <c r="CP51" s="651"/>
      <c r="CQ51" s="651"/>
      <c r="CR51" s="651"/>
      <c r="CS51" s="651"/>
      <c r="CT51" s="652"/>
      <c r="CU51" s="653">
        <v>8.8000000000000007</v>
      </c>
      <c r="CV51" s="654"/>
      <c r="CW51" s="654"/>
      <c r="CX51" s="655"/>
      <c r="CY51" s="656">
        <v>200124</v>
      </c>
      <c r="CZ51" s="657"/>
      <c r="DA51" s="657"/>
      <c r="DB51" s="657"/>
      <c r="DC51" s="657"/>
      <c r="DD51" s="657"/>
      <c r="DE51" s="657"/>
      <c r="DF51" s="658"/>
      <c r="DG51" s="656">
        <v>504</v>
      </c>
      <c r="DH51" s="657"/>
      <c r="DI51" s="657"/>
      <c r="DJ51" s="657"/>
      <c r="DK51" s="657"/>
      <c r="DL51" s="657"/>
      <c r="DM51" s="657"/>
      <c r="DN51" s="657"/>
      <c r="DO51" s="657"/>
      <c r="DP51" s="657"/>
      <c r="DQ51" s="658"/>
      <c r="DR51" s="653">
        <v>0</v>
      </c>
      <c r="DS51" s="654"/>
      <c r="DT51" s="654"/>
      <c r="DU51" s="654"/>
      <c r="DV51" s="654"/>
      <c r="DW51" s="654"/>
      <c r="DX51" s="674"/>
    </row>
    <row r="52" spans="2:128" ht="11.25" customHeight="1">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47" t="s">
        <v>331</v>
      </c>
      <c r="BZ52" s="648"/>
      <c r="CA52" s="648"/>
      <c r="CB52" s="648"/>
      <c r="CC52" s="648"/>
      <c r="CD52" s="648"/>
      <c r="CE52" s="648"/>
      <c r="CF52" s="648"/>
      <c r="CG52" s="648"/>
      <c r="CH52" s="648"/>
      <c r="CI52" s="648"/>
      <c r="CJ52" s="648"/>
      <c r="CK52" s="648"/>
      <c r="CL52" s="649"/>
      <c r="CM52" s="650" t="s">
        <v>206</v>
      </c>
      <c r="CN52" s="657"/>
      <c r="CO52" s="657"/>
      <c r="CP52" s="657"/>
      <c r="CQ52" s="657"/>
      <c r="CR52" s="657"/>
      <c r="CS52" s="657"/>
      <c r="CT52" s="658"/>
      <c r="CU52" s="653" t="s">
        <v>119</v>
      </c>
      <c r="CV52" s="654"/>
      <c r="CW52" s="654"/>
      <c r="CX52" s="655"/>
      <c r="CY52" s="656" t="s">
        <v>120</v>
      </c>
      <c r="CZ52" s="657"/>
      <c r="DA52" s="657"/>
      <c r="DB52" s="657"/>
      <c r="DC52" s="657"/>
      <c r="DD52" s="657"/>
      <c r="DE52" s="657"/>
      <c r="DF52" s="658"/>
      <c r="DG52" s="656" t="s">
        <v>119</v>
      </c>
      <c r="DH52" s="657"/>
      <c r="DI52" s="657"/>
      <c r="DJ52" s="657"/>
      <c r="DK52" s="657"/>
      <c r="DL52" s="657"/>
      <c r="DM52" s="657"/>
      <c r="DN52" s="657"/>
      <c r="DO52" s="657"/>
      <c r="DP52" s="657"/>
      <c r="DQ52" s="658"/>
      <c r="DR52" s="653" t="s">
        <v>119</v>
      </c>
      <c r="DS52" s="654"/>
      <c r="DT52" s="654"/>
      <c r="DU52" s="654"/>
      <c r="DV52" s="654"/>
      <c r="DW52" s="654"/>
      <c r="DX52" s="674"/>
    </row>
    <row r="53" spans="2:128" ht="11.25" customHeight="1">
      <c r="AP53" s="673"/>
      <c r="AQ53" s="673"/>
      <c r="AR53" s="673"/>
      <c r="AS53" s="673"/>
      <c r="AT53" s="219"/>
      <c r="AU53" s="219"/>
      <c r="AV53" s="219"/>
      <c r="AW53" s="219"/>
      <c r="AX53" s="219"/>
      <c r="AY53" s="219"/>
      <c r="AZ53" s="219"/>
      <c r="BA53" s="219"/>
      <c r="BB53" s="219"/>
      <c r="BC53" s="219"/>
      <c r="BD53" s="666"/>
      <c r="BE53" s="666"/>
      <c r="BF53" s="666"/>
      <c r="BG53" s="666"/>
      <c r="BH53" s="666"/>
      <c r="BI53" s="666"/>
      <c r="BJ53" s="666"/>
      <c r="BK53" s="666"/>
      <c r="BL53" s="666"/>
      <c r="BM53" s="666"/>
      <c r="BN53" s="666"/>
      <c r="BO53" s="666"/>
      <c r="BP53" s="666"/>
      <c r="BQ53" s="666"/>
      <c r="BR53" s="666"/>
      <c r="BS53" s="666"/>
      <c r="BT53" s="666"/>
      <c r="BU53" s="666"/>
      <c r="BV53" s="666"/>
      <c r="BW53" s="666"/>
      <c r="BY53" s="647" t="s">
        <v>332</v>
      </c>
      <c r="BZ53" s="648"/>
      <c r="CA53" s="648"/>
      <c r="CB53" s="648"/>
      <c r="CC53" s="648"/>
      <c r="CD53" s="648"/>
      <c r="CE53" s="648"/>
      <c r="CF53" s="648"/>
      <c r="CG53" s="648"/>
      <c r="CH53" s="648"/>
      <c r="CI53" s="648"/>
      <c r="CJ53" s="648"/>
      <c r="CK53" s="648"/>
      <c r="CL53" s="649"/>
      <c r="CM53" s="650">
        <v>125268415</v>
      </c>
      <c r="CN53" s="651"/>
      <c r="CO53" s="651"/>
      <c r="CP53" s="651"/>
      <c r="CQ53" s="651"/>
      <c r="CR53" s="651"/>
      <c r="CS53" s="651"/>
      <c r="CT53" s="652"/>
      <c r="CU53" s="653">
        <v>20.100000000000001</v>
      </c>
      <c r="CV53" s="654"/>
      <c r="CW53" s="654"/>
      <c r="CX53" s="655"/>
      <c r="CY53" s="656">
        <v>12770732</v>
      </c>
      <c r="CZ53" s="657"/>
      <c r="DA53" s="657"/>
      <c r="DB53" s="657"/>
      <c r="DC53" s="657"/>
      <c r="DD53" s="657"/>
      <c r="DE53" s="657"/>
      <c r="DF53" s="658"/>
      <c r="DG53" s="659"/>
      <c r="DH53" s="660"/>
      <c r="DI53" s="660"/>
      <c r="DJ53" s="660"/>
      <c r="DK53" s="660"/>
      <c r="DL53" s="660"/>
      <c r="DM53" s="660"/>
      <c r="DN53" s="660"/>
      <c r="DO53" s="660"/>
      <c r="DP53" s="660"/>
      <c r="DQ53" s="661"/>
      <c r="DR53" s="662"/>
      <c r="DS53" s="663"/>
      <c r="DT53" s="663"/>
      <c r="DU53" s="663"/>
      <c r="DV53" s="663"/>
      <c r="DW53" s="663"/>
      <c r="DX53" s="664"/>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73"/>
      <c r="AQ54" s="673"/>
      <c r="AR54" s="673"/>
      <c r="AS54" s="673"/>
      <c r="AT54" s="219"/>
      <c r="AU54" s="219"/>
      <c r="AV54" s="219"/>
      <c r="AW54" s="219"/>
      <c r="AX54" s="219"/>
      <c r="AY54" s="219"/>
      <c r="AZ54" s="219"/>
      <c r="BA54" s="219"/>
      <c r="BB54" s="219"/>
      <c r="BC54" s="219"/>
      <c r="BD54" s="666"/>
      <c r="BE54" s="666"/>
      <c r="BF54" s="666"/>
      <c r="BG54" s="666"/>
      <c r="BH54" s="666"/>
      <c r="BI54" s="666"/>
      <c r="BJ54" s="666"/>
      <c r="BK54" s="666"/>
      <c r="BL54" s="666"/>
      <c r="BM54" s="666"/>
      <c r="BN54" s="666"/>
      <c r="BO54" s="666"/>
      <c r="BP54" s="666"/>
      <c r="BQ54" s="666"/>
      <c r="BR54" s="666"/>
      <c r="BS54" s="666"/>
      <c r="BT54" s="666"/>
      <c r="BU54" s="666"/>
      <c r="BV54" s="666"/>
      <c r="BW54" s="666"/>
      <c r="BY54" s="647" t="s">
        <v>333</v>
      </c>
      <c r="BZ54" s="648"/>
      <c r="CA54" s="648"/>
      <c r="CB54" s="648"/>
      <c r="CC54" s="648"/>
      <c r="CD54" s="648"/>
      <c r="CE54" s="648"/>
      <c r="CF54" s="648"/>
      <c r="CG54" s="648"/>
      <c r="CH54" s="648"/>
      <c r="CI54" s="648"/>
      <c r="CJ54" s="648"/>
      <c r="CK54" s="648"/>
      <c r="CL54" s="649"/>
      <c r="CM54" s="650">
        <v>4503409</v>
      </c>
      <c r="CN54" s="651"/>
      <c r="CO54" s="651"/>
      <c r="CP54" s="651"/>
      <c r="CQ54" s="651"/>
      <c r="CR54" s="651"/>
      <c r="CS54" s="651"/>
      <c r="CT54" s="652"/>
      <c r="CU54" s="653">
        <v>0.7</v>
      </c>
      <c r="CV54" s="654"/>
      <c r="CW54" s="654"/>
      <c r="CX54" s="655"/>
      <c r="CY54" s="656">
        <v>4404355</v>
      </c>
      <c r="CZ54" s="657"/>
      <c r="DA54" s="657"/>
      <c r="DB54" s="657"/>
      <c r="DC54" s="657"/>
      <c r="DD54" s="657"/>
      <c r="DE54" s="657"/>
      <c r="DF54" s="658"/>
      <c r="DG54" s="659"/>
      <c r="DH54" s="660"/>
      <c r="DI54" s="660"/>
      <c r="DJ54" s="660"/>
      <c r="DK54" s="660"/>
      <c r="DL54" s="660"/>
      <c r="DM54" s="660"/>
      <c r="DN54" s="660"/>
      <c r="DO54" s="660"/>
      <c r="DP54" s="660"/>
      <c r="DQ54" s="661"/>
      <c r="DR54" s="662"/>
      <c r="DS54" s="663"/>
      <c r="DT54" s="663"/>
      <c r="DU54" s="663"/>
      <c r="DV54" s="663"/>
      <c r="DW54" s="663"/>
      <c r="DX54" s="664"/>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73"/>
      <c r="AQ55" s="673"/>
      <c r="AR55" s="673"/>
      <c r="AS55" s="673"/>
      <c r="AT55" s="219"/>
      <c r="AU55" s="219"/>
      <c r="AV55" s="219"/>
      <c r="AW55" s="219"/>
      <c r="AX55" s="219"/>
      <c r="AY55" s="219"/>
      <c r="AZ55" s="219"/>
      <c r="BA55" s="219"/>
      <c r="BB55" s="219"/>
      <c r="BC55" s="219"/>
      <c r="BD55" s="666"/>
      <c r="BE55" s="666"/>
      <c r="BF55" s="666"/>
      <c r="BG55" s="666"/>
      <c r="BH55" s="666"/>
      <c r="BI55" s="666"/>
      <c r="BJ55" s="666"/>
      <c r="BK55" s="666"/>
      <c r="BL55" s="666"/>
      <c r="BM55" s="666"/>
      <c r="BN55" s="666"/>
      <c r="BO55" s="666"/>
      <c r="BP55" s="666"/>
      <c r="BQ55" s="666"/>
      <c r="BR55" s="666"/>
      <c r="BS55" s="666"/>
      <c r="BT55" s="666"/>
      <c r="BU55" s="666"/>
      <c r="BV55" s="666"/>
      <c r="BW55" s="666"/>
      <c r="BY55" s="667" t="s">
        <v>303</v>
      </c>
      <c r="BZ55" s="668"/>
      <c r="CA55" s="647" t="s">
        <v>334</v>
      </c>
      <c r="CB55" s="648"/>
      <c r="CC55" s="648"/>
      <c r="CD55" s="648"/>
      <c r="CE55" s="648"/>
      <c r="CF55" s="648"/>
      <c r="CG55" s="648"/>
      <c r="CH55" s="648"/>
      <c r="CI55" s="648"/>
      <c r="CJ55" s="648"/>
      <c r="CK55" s="648"/>
      <c r="CL55" s="649"/>
      <c r="CM55" s="650">
        <v>107691601</v>
      </c>
      <c r="CN55" s="651"/>
      <c r="CO55" s="651"/>
      <c r="CP55" s="651"/>
      <c r="CQ55" s="651"/>
      <c r="CR55" s="651"/>
      <c r="CS55" s="651"/>
      <c r="CT55" s="652"/>
      <c r="CU55" s="653">
        <v>17.3</v>
      </c>
      <c r="CV55" s="654"/>
      <c r="CW55" s="654"/>
      <c r="CX55" s="655"/>
      <c r="CY55" s="656">
        <v>12431060</v>
      </c>
      <c r="CZ55" s="657"/>
      <c r="DA55" s="657"/>
      <c r="DB55" s="657"/>
      <c r="DC55" s="657"/>
      <c r="DD55" s="657"/>
      <c r="DE55" s="657"/>
      <c r="DF55" s="658"/>
      <c r="DG55" s="659"/>
      <c r="DH55" s="660"/>
      <c r="DI55" s="660"/>
      <c r="DJ55" s="660"/>
      <c r="DK55" s="660"/>
      <c r="DL55" s="660"/>
      <c r="DM55" s="660"/>
      <c r="DN55" s="660"/>
      <c r="DO55" s="660"/>
      <c r="DP55" s="660"/>
      <c r="DQ55" s="661"/>
      <c r="DR55" s="662"/>
      <c r="DS55" s="663"/>
      <c r="DT55" s="663"/>
      <c r="DU55" s="663"/>
      <c r="DV55" s="663"/>
      <c r="DW55" s="663"/>
      <c r="DX55" s="664"/>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69"/>
      <c r="BZ56" s="670"/>
      <c r="CA56" s="647" t="s">
        <v>335</v>
      </c>
      <c r="CB56" s="648"/>
      <c r="CC56" s="648"/>
      <c r="CD56" s="648"/>
      <c r="CE56" s="648"/>
      <c r="CF56" s="648"/>
      <c r="CG56" s="648"/>
      <c r="CH56" s="648"/>
      <c r="CI56" s="648"/>
      <c r="CJ56" s="648"/>
      <c r="CK56" s="648"/>
      <c r="CL56" s="649"/>
      <c r="CM56" s="650">
        <v>74620369</v>
      </c>
      <c r="CN56" s="651"/>
      <c r="CO56" s="651"/>
      <c r="CP56" s="651"/>
      <c r="CQ56" s="651"/>
      <c r="CR56" s="651"/>
      <c r="CS56" s="651"/>
      <c r="CT56" s="652"/>
      <c r="CU56" s="653">
        <v>12</v>
      </c>
      <c r="CV56" s="654"/>
      <c r="CW56" s="654"/>
      <c r="CX56" s="655"/>
      <c r="CY56" s="656">
        <v>2972469</v>
      </c>
      <c r="CZ56" s="657"/>
      <c r="DA56" s="657"/>
      <c r="DB56" s="657"/>
      <c r="DC56" s="657"/>
      <c r="DD56" s="657"/>
      <c r="DE56" s="657"/>
      <c r="DF56" s="658"/>
      <c r="DG56" s="659"/>
      <c r="DH56" s="660"/>
      <c r="DI56" s="660"/>
      <c r="DJ56" s="660"/>
      <c r="DK56" s="660"/>
      <c r="DL56" s="660"/>
      <c r="DM56" s="660"/>
      <c r="DN56" s="660"/>
      <c r="DO56" s="660"/>
      <c r="DP56" s="660"/>
      <c r="DQ56" s="661"/>
      <c r="DR56" s="662"/>
      <c r="DS56" s="663"/>
      <c r="DT56" s="663"/>
      <c r="DU56" s="663"/>
      <c r="DV56" s="663"/>
      <c r="DW56" s="663"/>
      <c r="DX56" s="664"/>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Y57" s="669"/>
      <c r="BZ57" s="670"/>
      <c r="CA57" s="647" t="s">
        <v>336</v>
      </c>
      <c r="CB57" s="648"/>
      <c r="CC57" s="648"/>
      <c r="CD57" s="648"/>
      <c r="CE57" s="648"/>
      <c r="CF57" s="648"/>
      <c r="CG57" s="648"/>
      <c r="CH57" s="648"/>
      <c r="CI57" s="648"/>
      <c r="CJ57" s="648"/>
      <c r="CK57" s="648"/>
      <c r="CL57" s="649"/>
      <c r="CM57" s="650">
        <v>24020484</v>
      </c>
      <c r="CN57" s="651"/>
      <c r="CO57" s="651"/>
      <c r="CP57" s="651"/>
      <c r="CQ57" s="651"/>
      <c r="CR57" s="651"/>
      <c r="CS57" s="651"/>
      <c r="CT57" s="652"/>
      <c r="CU57" s="653">
        <v>3.9</v>
      </c>
      <c r="CV57" s="654"/>
      <c r="CW57" s="654"/>
      <c r="CX57" s="655"/>
      <c r="CY57" s="656">
        <v>9011502</v>
      </c>
      <c r="CZ57" s="657"/>
      <c r="DA57" s="657"/>
      <c r="DB57" s="657"/>
      <c r="DC57" s="657"/>
      <c r="DD57" s="657"/>
      <c r="DE57" s="657"/>
      <c r="DF57" s="658"/>
      <c r="DG57" s="659"/>
      <c r="DH57" s="660"/>
      <c r="DI57" s="660"/>
      <c r="DJ57" s="660"/>
      <c r="DK57" s="660"/>
      <c r="DL57" s="660"/>
      <c r="DM57" s="660"/>
      <c r="DN57" s="660"/>
      <c r="DO57" s="660"/>
      <c r="DP57" s="660"/>
      <c r="DQ57" s="661"/>
      <c r="DR57" s="662"/>
      <c r="DS57" s="663"/>
      <c r="DT57" s="663"/>
      <c r="DU57" s="663"/>
      <c r="DV57" s="663"/>
      <c r="DW57" s="663"/>
      <c r="DX57" s="664"/>
    </row>
    <row r="58" spans="2:128" ht="11.25" customHeight="1">
      <c r="B58" s="228"/>
      <c r="AP58" s="223"/>
      <c r="AQ58" s="219"/>
      <c r="AR58" s="219"/>
      <c r="AS58" s="219"/>
      <c r="AT58" s="219"/>
      <c r="AU58" s="219"/>
      <c r="AV58" s="219"/>
      <c r="AW58" s="219"/>
      <c r="AX58" s="219"/>
      <c r="AY58" s="219"/>
      <c r="AZ58" s="628"/>
      <c r="BA58" s="628"/>
      <c r="BB58" s="628"/>
      <c r="BC58" s="628"/>
      <c r="BD58" s="219"/>
      <c r="BE58" s="219"/>
      <c r="BF58" s="219"/>
      <c r="BG58" s="219"/>
      <c r="BH58" s="219"/>
      <c r="BI58" s="219"/>
      <c r="BJ58" s="219"/>
      <c r="BK58" s="219"/>
      <c r="BL58" s="219"/>
      <c r="BM58" s="219"/>
      <c r="BN58" s="219"/>
      <c r="BO58" s="219"/>
      <c r="BP58" s="219"/>
      <c r="BQ58" s="219"/>
      <c r="BR58" s="219"/>
      <c r="BS58" s="628"/>
      <c r="BT58" s="628"/>
      <c r="BU58" s="628"/>
      <c r="BV58" s="628"/>
      <c r="BW58" s="628"/>
      <c r="BY58" s="669"/>
      <c r="BZ58" s="670"/>
      <c r="CA58" s="647" t="s">
        <v>337</v>
      </c>
      <c r="CB58" s="648"/>
      <c r="CC58" s="648"/>
      <c r="CD58" s="648"/>
      <c r="CE58" s="648"/>
      <c r="CF58" s="648"/>
      <c r="CG58" s="648"/>
      <c r="CH58" s="648"/>
      <c r="CI58" s="648"/>
      <c r="CJ58" s="648"/>
      <c r="CK58" s="648"/>
      <c r="CL58" s="649"/>
      <c r="CM58" s="650">
        <v>17576814</v>
      </c>
      <c r="CN58" s="651"/>
      <c r="CO58" s="651"/>
      <c r="CP58" s="651"/>
      <c r="CQ58" s="651"/>
      <c r="CR58" s="651"/>
      <c r="CS58" s="651"/>
      <c r="CT58" s="652"/>
      <c r="CU58" s="653">
        <v>2.8</v>
      </c>
      <c r="CV58" s="654"/>
      <c r="CW58" s="654"/>
      <c r="CX58" s="655"/>
      <c r="CY58" s="656">
        <v>339672</v>
      </c>
      <c r="CZ58" s="657"/>
      <c r="DA58" s="657"/>
      <c r="DB58" s="657"/>
      <c r="DC58" s="657"/>
      <c r="DD58" s="657"/>
      <c r="DE58" s="657"/>
      <c r="DF58" s="658"/>
      <c r="DG58" s="659"/>
      <c r="DH58" s="660"/>
      <c r="DI58" s="660"/>
      <c r="DJ58" s="660"/>
      <c r="DK58" s="660"/>
      <c r="DL58" s="660"/>
      <c r="DM58" s="660"/>
      <c r="DN58" s="660"/>
      <c r="DO58" s="660"/>
      <c r="DP58" s="660"/>
      <c r="DQ58" s="661"/>
      <c r="DR58" s="662"/>
      <c r="DS58" s="663"/>
      <c r="DT58" s="663"/>
      <c r="DU58" s="663"/>
      <c r="DV58" s="663"/>
      <c r="DW58" s="663"/>
      <c r="DX58" s="664"/>
    </row>
    <row r="59" spans="2:128" ht="11.25" customHeight="1">
      <c r="AP59" s="219"/>
      <c r="AQ59" s="223"/>
      <c r="AR59" s="223"/>
      <c r="AS59" s="223"/>
      <c r="AT59" s="223"/>
      <c r="AU59" s="223"/>
      <c r="AV59" s="223"/>
      <c r="AW59" s="223"/>
      <c r="AX59" s="223"/>
      <c r="AY59" s="219"/>
      <c r="AZ59" s="628"/>
      <c r="BA59" s="628"/>
      <c r="BB59" s="628"/>
      <c r="BC59" s="628"/>
      <c r="BD59" s="219"/>
      <c r="BE59" s="219"/>
      <c r="BF59" s="219"/>
      <c r="BG59" s="219"/>
      <c r="BH59" s="219"/>
      <c r="BI59" s="219"/>
      <c r="BJ59" s="219"/>
      <c r="BK59" s="219"/>
      <c r="BL59" s="219"/>
      <c r="BM59" s="219"/>
      <c r="BN59" s="219"/>
      <c r="BO59" s="219"/>
      <c r="BP59" s="219"/>
      <c r="BQ59" s="219"/>
      <c r="BR59" s="219"/>
      <c r="BS59" s="628"/>
      <c r="BT59" s="628"/>
      <c r="BU59" s="628"/>
      <c r="BV59" s="628"/>
      <c r="BW59" s="628"/>
      <c r="BY59" s="671"/>
      <c r="BZ59" s="672"/>
      <c r="CA59" s="647" t="s">
        <v>338</v>
      </c>
      <c r="CB59" s="648"/>
      <c r="CC59" s="648"/>
      <c r="CD59" s="648"/>
      <c r="CE59" s="648"/>
      <c r="CF59" s="648"/>
      <c r="CG59" s="648"/>
      <c r="CH59" s="648"/>
      <c r="CI59" s="648"/>
      <c r="CJ59" s="648"/>
      <c r="CK59" s="648"/>
      <c r="CL59" s="649"/>
      <c r="CM59" s="650" t="s">
        <v>206</v>
      </c>
      <c r="CN59" s="651"/>
      <c r="CO59" s="651"/>
      <c r="CP59" s="651"/>
      <c r="CQ59" s="651"/>
      <c r="CR59" s="651"/>
      <c r="CS59" s="651"/>
      <c r="CT59" s="652"/>
      <c r="CU59" s="653" t="s">
        <v>119</v>
      </c>
      <c r="CV59" s="654"/>
      <c r="CW59" s="654"/>
      <c r="CX59" s="655"/>
      <c r="CY59" s="656" t="s">
        <v>119</v>
      </c>
      <c r="CZ59" s="657"/>
      <c r="DA59" s="657"/>
      <c r="DB59" s="657"/>
      <c r="DC59" s="657"/>
      <c r="DD59" s="657"/>
      <c r="DE59" s="657"/>
      <c r="DF59" s="658"/>
      <c r="DG59" s="659"/>
      <c r="DH59" s="660"/>
      <c r="DI59" s="660"/>
      <c r="DJ59" s="660"/>
      <c r="DK59" s="660"/>
      <c r="DL59" s="660"/>
      <c r="DM59" s="660"/>
      <c r="DN59" s="660"/>
      <c r="DO59" s="660"/>
      <c r="DP59" s="660"/>
      <c r="DQ59" s="661"/>
      <c r="DR59" s="662"/>
      <c r="DS59" s="663"/>
      <c r="DT59" s="663"/>
      <c r="DU59" s="663"/>
      <c r="DV59" s="663"/>
      <c r="DW59" s="663"/>
      <c r="DX59" s="664"/>
    </row>
    <row r="60" spans="2:128" ht="11.25" customHeight="1">
      <c r="AP60" s="219"/>
      <c r="AQ60" s="223"/>
      <c r="AR60" s="223"/>
      <c r="AS60" s="223"/>
      <c r="AT60" s="223"/>
      <c r="AU60" s="223"/>
      <c r="AV60" s="223"/>
      <c r="AW60" s="223"/>
      <c r="AX60" s="223"/>
      <c r="AY60" s="219"/>
      <c r="AZ60" s="628"/>
      <c r="BA60" s="628"/>
      <c r="BB60" s="628"/>
      <c r="BC60" s="628"/>
      <c r="BD60" s="219"/>
      <c r="BE60" s="219"/>
      <c r="BF60" s="219"/>
      <c r="BG60" s="219"/>
      <c r="BH60" s="219"/>
      <c r="BI60" s="219"/>
      <c r="BJ60" s="219"/>
      <c r="BK60" s="219"/>
      <c r="BL60" s="219"/>
      <c r="BM60" s="219"/>
      <c r="BN60" s="219"/>
      <c r="BO60" s="219"/>
      <c r="BP60" s="219"/>
      <c r="BQ60" s="219"/>
      <c r="BR60" s="219"/>
      <c r="BS60" s="628"/>
      <c r="BT60" s="628"/>
      <c r="BU60" s="628"/>
      <c r="BV60" s="628"/>
      <c r="BW60" s="628"/>
      <c r="BY60" s="629" t="s">
        <v>339</v>
      </c>
      <c r="BZ60" s="630"/>
      <c r="CA60" s="630"/>
      <c r="CB60" s="630"/>
      <c r="CC60" s="630"/>
      <c r="CD60" s="630"/>
      <c r="CE60" s="630"/>
      <c r="CF60" s="630"/>
      <c r="CG60" s="630"/>
      <c r="CH60" s="630"/>
      <c r="CI60" s="630"/>
      <c r="CJ60" s="630"/>
      <c r="CK60" s="630"/>
      <c r="CL60" s="631"/>
      <c r="CM60" s="632">
        <v>623659855</v>
      </c>
      <c r="CN60" s="633"/>
      <c r="CO60" s="633"/>
      <c r="CP60" s="633"/>
      <c r="CQ60" s="633"/>
      <c r="CR60" s="633"/>
      <c r="CS60" s="633"/>
      <c r="CT60" s="634"/>
      <c r="CU60" s="635">
        <v>100</v>
      </c>
      <c r="CV60" s="636"/>
      <c r="CW60" s="636"/>
      <c r="CX60" s="637"/>
      <c r="CY60" s="638">
        <v>393351282</v>
      </c>
      <c r="CZ60" s="639"/>
      <c r="DA60" s="639"/>
      <c r="DB60" s="639"/>
      <c r="DC60" s="639"/>
      <c r="DD60" s="639"/>
      <c r="DE60" s="639"/>
      <c r="DF60" s="640"/>
      <c r="DG60" s="641"/>
      <c r="DH60" s="642"/>
      <c r="DI60" s="642"/>
      <c r="DJ60" s="642"/>
      <c r="DK60" s="642"/>
      <c r="DL60" s="642"/>
      <c r="DM60" s="642"/>
      <c r="DN60" s="642"/>
      <c r="DO60" s="642"/>
      <c r="DP60" s="642"/>
      <c r="DQ60" s="643"/>
      <c r="DR60" s="644"/>
      <c r="DS60" s="645"/>
      <c r="DT60" s="645"/>
      <c r="DU60" s="645"/>
      <c r="DV60" s="645"/>
      <c r="DW60" s="645"/>
      <c r="DX60" s="646"/>
    </row>
    <row r="61" spans="2:128" ht="11.25" customHeight="1">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2lk3oD4TKk5Z1bUp/r940IDAg+aOKSr4KfNy+v2DdBFHRiLXS9qqhx12gUkfHcqY2v9fEK7Q7QIHDx+aVwtRJQ==" saltValue="RHf8AtWShkr5klcU4tSoU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61" t="s">
        <v>341</v>
      </c>
      <c r="DK2" s="1162"/>
      <c r="DL2" s="1162"/>
      <c r="DM2" s="1162"/>
      <c r="DN2" s="1162"/>
      <c r="DO2" s="1163"/>
      <c r="DP2" s="238"/>
      <c r="DQ2" s="1161" t="s">
        <v>342</v>
      </c>
      <c r="DR2" s="1162"/>
      <c r="DS2" s="1162"/>
      <c r="DT2" s="1162"/>
      <c r="DU2" s="1162"/>
      <c r="DV2" s="1162"/>
      <c r="DW2" s="1162"/>
      <c r="DX2" s="1162"/>
      <c r="DY2" s="1162"/>
      <c r="DZ2" s="1163"/>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1105" t="s">
        <v>343</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1031" t="s">
        <v>345</v>
      </c>
      <c r="B5" s="1032"/>
      <c r="C5" s="1032"/>
      <c r="D5" s="1032"/>
      <c r="E5" s="1032"/>
      <c r="F5" s="1032"/>
      <c r="G5" s="1032"/>
      <c r="H5" s="1032"/>
      <c r="I5" s="1032"/>
      <c r="J5" s="1032"/>
      <c r="K5" s="1032"/>
      <c r="L5" s="1032"/>
      <c r="M5" s="1032"/>
      <c r="N5" s="1032"/>
      <c r="O5" s="1032"/>
      <c r="P5" s="1033"/>
      <c r="Q5" s="1037" t="s">
        <v>346</v>
      </c>
      <c r="R5" s="1038"/>
      <c r="S5" s="1038"/>
      <c r="T5" s="1038"/>
      <c r="U5" s="1039"/>
      <c r="V5" s="1037" t="s">
        <v>347</v>
      </c>
      <c r="W5" s="1038"/>
      <c r="X5" s="1038"/>
      <c r="Y5" s="1038"/>
      <c r="Z5" s="1039"/>
      <c r="AA5" s="1037" t="s">
        <v>348</v>
      </c>
      <c r="AB5" s="1038"/>
      <c r="AC5" s="1038"/>
      <c r="AD5" s="1038"/>
      <c r="AE5" s="1038"/>
      <c r="AF5" s="1164" t="s">
        <v>349</v>
      </c>
      <c r="AG5" s="1038"/>
      <c r="AH5" s="1038"/>
      <c r="AI5" s="1038"/>
      <c r="AJ5" s="1053"/>
      <c r="AK5" s="1038" t="s">
        <v>350</v>
      </c>
      <c r="AL5" s="1038"/>
      <c r="AM5" s="1038"/>
      <c r="AN5" s="1038"/>
      <c r="AO5" s="1039"/>
      <c r="AP5" s="1037" t="s">
        <v>351</v>
      </c>
      <c r="AQ5" s="1038"/>
      <c r="AR5" s="1038"/>
      <c r="AS5" s="1038"/>
      <c r="AT5" s="1039"/>
      <c r="AU5" s="1037" t="s">
        <v>352</v>
      </c>
      <c r="AV5" s="1038"/>
      <c r="AW5" s="1038"/>
      <c r="AX5" s="1038"/>
      <c r="AY5" s="1053"/>
      <c r="AZ5" s="245"/>
      <c r="BA5" s="245"/>
      <c r="BB5" s="245"/>
      <c r="BC5" s="245"/>
      <c r="BD5" s="245"/>
      <c r="BE5" s="246"/>
      <c r="BF5" s="246"/>
      <c r="BG5" s="246"/>
      <c r="BH5" s="246"/>
      <c r="BI5" s="246"/>
      <c r="BJ5" s="246"/>
      <c r="BK5" s="246"/>
      <c r="BL5" s="246"/>
      <c r="BM5" s="246"/>
      <c r="BN5" s="246"/>
      <c r="BO5" s="246"/>
      <c r="BP5" s="246"/>
      <c r="BQ5" s="1031" t="s">
        <v>353</v>
      </c>
      <c r="BR5" s="1032"/>
      <c r="BS5" s="1032"/>
      <c r="BT5" s="1032"/>
      <c r="BU5" s="1032"/>
      <c r="BV5" s="1032"/>
      <c r="BW5" s="1032"/>
      <c r="BX5" s="1032"/>
      <c r="BY5" s="1032"/>
      <c r="BZ5" s="1032"/>
      <c r="CA5" s="1032"/>
      <c r="CB5" s="1032"/>
      <c r="CC5" s="1032"/>
      <c r="CD5" s="1032"/>
      <c r="CE5" s="1032"/>
      <c r="CF5" s="1032"/>
      <c r="CG5" s="1033"/>
      <c r="CH5" s="1037" t="s">
        <v>354</v>
      </c>
      <c r="CI5" s="1038"/>
      <c r="CJ5" s="1038"/>
      <c r="CK5" s="1038"/>
      <c r="CL5" s="1039"/>
      <c r="CM5" s="1037" t="s">
        <v>355</v>
      </c>
      <c r="CN5" s="1038"/>
      <c r="CO5" s="1038"/>
      <c r="CP5" s="1038"/>
      <c r="CQ5" s="1039"/>
      <c r="CR5" s="1037" t="s">
        <v>356</v>
      </c>
      <c r="CS5" s="1038"/>
      <c r="CT5" s="1038"/>
      <c r="CU5" s="1038"/>
      <c r="CV5" s="1039"/>
      <c r="CW5" s="1037" t="s">
        <v>357</v>
      </c>
      <c r="CX5" s="1038"/>
      <c r="CY5" s="1038"/>
      <c r="CZ5" s="1038"/>
      <c r="DA5" s="1039"/>
      <c r="DB5" s="1037" t="s">
        <v>358</v>
      </c>
      <c r="DC5" s="1038"/>
      <c r="DD5" s="1038"/>
      <c r="DE5" s="1038"/>
      <c r="DF5" s="1039"/>
      <c r="DG5" s="1149" t="s">
        <v>359</v>
      </c>
      <c r="DH5" s="1150"/>
      <c r="DI5" s="1150"/>
      <c r="DJ5" s="1150"/>
      <c r="DK5" s="1151"/>
      <c r="DL5" s="1149" t="s">
        <v>360</v>
      </c>
      <c r="DM5" s="1150"/>
      <c r="DN5" s="1150"/>
      <c r="DO5" s="1150"/>
      <c r="DP5" s="1151"/>
      <c r="DQ5" s="1037" t="s">
        <v>361</v>
      </c>
      <c r="DR5" s="1038"/>
      <c r="DS5" s="1038"/>
      <c r="DT5" s="1038"/>
      <c r="DU5" s="1039"/>
      <c r="DV5" s="1037" t="s">
        <v>352</v>
      </c>
      <c r="DW5" s="1038"/>
      <c r="DX5" s="1038"/>
      <c r="DY5" s="1038"/>
      <c r="DZ5" s="1053"/>
      <c r="EA5" s="243"/>
    </row>
    <row r="6" spans="1:131" s="244"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65"/>
      <c r="AG6" s="1041"/>
      <c r="AH6" s="1041"/>
      <c r="AI6" s="1041"/>
      <c r="AJ6" s="1054"/>
      <c r="AK6" s="1041"/>
      <c r="AL6" s="1041"/>
      <c r="AM6" s="1041"/>
      <c r="AN6" s="1041"/>
      <c r="AO6" s="1042"/>
      <c r="AP6" s="1040"/>
      <c r="AQ6" s="1041"/>
      <c r="AR6" s="1041"/>
      <c r="AS6" s="1041"/>
      <c r="AT6" s="1042"/>
      <c r="AU6" s="1040"/>
      <c r="AV6" s="1041"/>
      <c r="AW6" s="1041"/>
      <c r="AX6" s="1041"/>
      <c r="AY6" s="1054"/>
      <c r="AZ6" s="241"/>
      <c r="BA6" s="241"/>
      <c r="BB6" s="241"/>
      <c r="BC6" s="241"/>
      <c r="BD6" s="241"/>
      <c r="BE6" s="242"/>
      <c r="BF6" s="242"/>
      <c r="BG6" s="242"/>
      <c r="BH6" s="242"/>
      <c r="BI6" s="242"/>
      <c r="BJ6" s="242"/>
      <c r="BK6" s="242"/>
      <c r="BL6" s="242"/>
      <c r="BM6" s="242"/>
      <c r="BN6" s="242"/>
      <c r="BO6" s="242"/>
      <c r="BP6" s="242"/>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52"/>
      <c r="DH6" s="1153"/>
      <c r="DI6" s="1153"/>
      <c r="DJ6" s="1153"/>
      <c r="DK6" s="1154"/>
      <c r="DL6" s="1152"/>
      <c r="DM6" s="1153"/>
      <c r="DN6" s="1153"/>
      <c r="DO6" s="1153"/>
      <c r="DP6" s="1154"/>
      <c r="DQ6" s="1040"/>
      <c r="DR6" s="1041"/>
      <c r="DS6" s="1041"/>
      <c r="DT6" s="1041"/>
      <c r="DU6" s="1042"/>
      <c r="DV6" s="1040"/>
      <c r="DW6" s="1041"/>
      <c r="DX6" s="1041"/>
      <c r="DY6" s="1041"/>
      <c r="DZ6" s="1054"/>
      <c r="EA6" s="243"/>
    </row>
    <row r="7" spans="1:131" s="244" customFormat="1" ht="26.25" customHeight="1" thickTop="1">
      <c r="A7" s="247">
        <v>1</v>
      </c>
      <c r="B7" s="1092" t="s">
        <v>362</v>
      </c>
      <c r="C7" s="1093"/>
      <c r="D7" s="1093"/>
      <c r="E7" s="1093"/>
      <c r="F7" s="1093"/>
      <c r="G7" s="1093"/>
      <c r="H7" s="1093"/>
      <c r="I7" s="1093"/>
      <c r="J7" s="1093"/>
      <c r="K7" s="1093"/>
      <c r="L7" s="1093"/>
      <c r="M7" s="1093"/>
      <c r="N7" s="1093"/>
      <c r="O7" s="1093"/>
      <c r="P7" s="1094"/>
      <c r="Q7" s="1155">
        <v>659281</v>
      </c>
      <c r="R7" s="1156"/>
      <c r="S7" s="1156"/>
      <c r="T7" s="1156"/>
      <c r="U7" s="1156"/>
      <c r="V7" s="1156">
        <v>648613</v>
      </c>
      <c r="W7" s="1156"/>
      <c r="X7" s="1156"/>
      <c r="Y7" s="1156"/>
      <c r="Z7" s="1156"/>
      <c r="AA7" s="1156">
        <v>10668</v>
      </c>
      <c r="AB7" s="1156"/>
      <c r="AC7" s="1156"/>
      <c r="AD7" s="1156"/>
      <c r="AE7" s="1157"/>
      <c r="AF7" s="1158">
        <v>4113</v>
      </c>
      <c r="AG7" s="1159"/>
      <c r="AH7" s="1159"/>
      <c r="AI7" s="1159"/>
      <c r="AJ7" s="1160"/>
      <c r="AK7" s="1142">
        <v>8</v>
      </c>
      <c r="AL7" s="1143"/>
      <c r="AM7" s="1143"/>
      <c r="AN7" s="1143"/>
      <c r="AO7" s="1143"/>
      <c r="AP7" s="1143">
        <v>1010121</v>
      </c>
      <c r="AQ7" s="1143"/>
      <c r="AR7" s="1143"/>
      <c r="AS7" s="1143"/>
      <c r="AT7" s="1143"/>
      <c r="AU7" s="1144" t="s">
        <v>568</v>
      </c>
      <c r="AV7" s="1144"/>
      <c r="AW7" s="1144"/>
      <c r="AX7" s="1144"/>
      <c r="AY7" s="1145"/>
      <c r="AZ7" s="241"/>
      <c r="BA7" s="241"/>
      <c r="BB7" s="241"/>
      <c r="BC7" s="241"/>
      <c r="BD7" s="241"/>
      <c r="BE7" s="242"/>
      <c r="BF7" s="242"/>
      <c r="BG7" s="242"/>
      <c r="BH7" s="242"/>
      <c r="BI7" s="242"/>
      <c r="BJ7" s="242"/>
      <c r="BK7" s="242"/>
      <c r="BL7" s="242"/>
      <c r="BM7" s="242"/>
      <c r="BN7" s="242"/>
      <c r="BO7" s="242"/>
      <c r="BP7" s="242"/>
      <c r="BQ7" s="248">
        <v>1</v>
      </c>
      <c r="BR7" s="249"/>
      <c r="BS7" s="1146" t="s">
        <v>569</v>
      </c>
      <c r="BT7" s="1147"/>
      <c r="BU7" s="1147"/>
      <c r="BV7" s="1147"/>
      <c r="BW7" s="1147"/>
      <c r="BX7" s="1147"/>
      <c r="BY7" s="1147"/>
      <c r="BZ7" s="1147"/>
      <c r="CA7" s="1147"/>
      <c r="CB7" s="1147"/>
      <c r="CC7" s="1147"/>
      <c r="CD7" s="1147"/>
      <c r="CE7" s="1147"/>
      <c r="CF7" s="1147"/>
      <c r="CG7" s="1148"/>
      <c r="CH7" s="1139">
        <v>-21</v>
      </c>
      <c r="CI7" s="1140"/>
      <c r="CJ7" s="1140"/>
      <c r="CK7" s="1140"/>
      <c r="CL7" s="1141"/>
      <c r="CM7" s="1139">
        <v>1702</v>
      </c>
      <c r="CN7" s="1140"/>
      <c r="CO7" s="1140"/>
      <c r="CP7" s="1140"/>
      <c r="CQ7" s="1141"/>
      <c r="CR7" s="1139">
        <v>1200</v>
      </c>
      <c r="CS7" s="1140"/>
      <c r="CT7" s="1140"/>
      <c r="CU7" s="1140"/>
      <c r="CV7" s="1141"/>
      <c r="CW7" s="1139" t="s">
        <v>496</v>
      </c>
      <c r="CX7" s="1140"/>
      <c r="CY7" s="1140"/>
      <c r="CZ7" s="1140"/>
      <c r="DA7" s="1141"/>
      <c r="DB7" s="1139" t="s">
        <v>496</v>
      </c>
      <c r="DC7" s="1140"/>
      <c r="DD7" s="1140"/>
      <c r="DE7" s="1140"/>
      <c r="DF7" s="1141"/>
      <c r="DG7" s="1139" t="s">
        <v>496</v>
      </c>
      <c r="DH7" s="1140"/>
      <c r="DI7" s="1140"/>
      <c r="DJ7" s="1140"/>
      <c r="DK7" s="1141"/>
      <c r="DL7" s="1139" t="s">
        <v>496</v>
      </c>
      <c r="DM7" s="1140"/>
      <c r="DN7" s="1140"/>
      <c r="DO7" s="1140"/>
      <c r="DP7" s="1141"/>
      <c r="DQ7" s="1139" t="s">
        <v>496</v>
      </c>
      <c r="DR7" s="1140"/>
      <c r="DS7" s="1140"/>
      <c r="DT7" s="1140"/>
      <c r="DU7" s="1141"/>
      <c r="DV7" s="1166"/>
      <c r="DW7" s="1167"/>
      <c r="DX7" s="1167"/>
      <c r="DY7" s="1167"/>
      <c r="DZ7" s="1168"/>
      <c r="EA7" s="243"/>
    </row>
    <row r="8" spans="1:131" s="244" customFormat="1" ht="26.25" customHeight="1">
      <c r="A8" s="250">
        <v>2</v>
      </c>
      <c r="B8" s="1079" t="s">
        <v>363</v>
      </c>
      <c r="C8" s="1080"/>
      <c r="D8" s="1080"/>
      <c r="E8" s="1080"/>
      <c r="F8" s="1080"/>
      <c r="G8" s="1080"/>
      <c r="H8" s="1080"/>
      <c r="I8" s="1080"/>
      <c r="J8" s="1080"/>
      <c r="K8" s="1080"/>
      <c r="L8" s="1080"/>
      <c r="M8" s="1080"/>
      <c r="N8" s="1080"/>
      <c r="O8" s="1080"/>
      <c r="P8" s="1081"/>
      <c r="Q8" s="1086">
        <v>224</v>
      </c>
      <c r="R8" s="1083"/>
      <c r="S8" s="1083"/>
      <c r="T8" s="1083"/>
      <c r="U8" s="1083"/>
      <c r="V8" s="1083">
        <v>224</v>
      </c>
      <c r="W8" s="1083"/>
      <c r="X8" s="1083"/>
      <c r="Y8" s="1083"/>
      <c r="Z8" s="1083"/>
      <c r="AA8" s="1083" t="s">
        <v>496</v>
      </c>
      <c r="AB8" s="1083"/>
      <c r="AC8" s="1083"/>
      <c r="AD8" s="1083"/>
      <c r="AE8" s="1087"/>
      <c r="AF8" s="1134" t="s">
        <v>119</v>
      </c>
      <c r="AG8" s="1135"/>
      <c r="AH8" s="1135"/>
      <c r="AI8" s="1135"/>
      <c r="AJ8" s="1136"/>
      <c r="AK8" s="1137" t="s">
        <v>496</v>
      </c>
      <c r="AL8" s="1138"/>
      <c r="AM8" s="1138"/>
      <c r="AN8" s="1138"/>
      <c r="AO8" s="1138"/>
      <c r="AP8" s="1138" t="s">
        <v>496</v>
      </c>
      <c r="AQ8" s="1138"/>
      <c r="AR8" s="1138"/>
      <c r="AS8" s="1138"/>
      <c r="AT8" s="1138"/>
      <c r="AU8" s="1132"/>
      <c r="AV8" s="1132"/>
      <c r="AW8" s="1132"/>
      <c r="AX8" s="1132"/>
      <c r="AY8" s="1133"/>
      <c r="AZ8" s="241"/>
      <c r="BA8" s="241"/>
      <c r="BB8" s="241"/>
      <c r="BC8" s="241"/>
      <c r="BD8" s="241"/>
      <c r="BE8" s="242"/>
      <c r="BF8" s="242"/>
      <c r="BG8" s="242"/>
      <c r="BH8" s="242"/>
      <c r="BI8" s="242"/>
      <c r="BJ8" s="242"/>
      <c r="BK8" s="242"/>
      <c r="BL8" s="242"/>
      <c r="BM8" s="242"/>
      <c r="BN8" s="242"/>
      <c r="BO8" s="242"/>
      <c r="BP8" s="242"/>
      <c r="BQ8" s="251">
        <v>2</v>
      </c>
      <c r="BR8" s="252"/>
      <c r="BS8" s="1050" t="s">
        <v>570</v>
      </c>
      <c r="BT8" s="1051"/>
      <c r="BU8" s="1051"/>
      <c r="BV8" s="1051"/>
      <c r="BW8" s="1051"/>
      <c r="BX8" s="1051"/>
      <c r="BY8" s="1051"/>
      <c r="BZ8" s="1051"/>
      <c r="CA8" s="1051"/>
      <c r="CB8" s="1051"/>
      <c r="CC8" s="1051"/>
      <c r="CD8" s="1051"/>
      <c r="CE8" s="1051"/>
      <c r="CF8" s="1051"/>
      <c r="CG8" s="1052"/>
      <c r="CH8" s="1025">
        <v>3</v>
      </c>
      <c r="CI8" s="1026"/>
      <c r="CJ8" s="1026"/>
      <c r="CK8" s="1026"/>
      <c r="CL8" s="1027"/>
      <c r="CM8" s="1025">
        <v>1007</v>
      </c>
      <c r="CN8" s="1026"/>
      <c r="CO8" s="1026"/>
      <c r="CP8" s="1026"/>
      <c r="CQ8" s="1027"/>
      <c r="CR8" s="1025">
        <v>500</v>
      </c>
      <c r="CS8" s="1026"/>
      <c r="CT8" s="1026"/>
      <c r="CU8" s="1026"/>
      <c r="CV8" s="1027"/>
      <c r="CW8" s="1025" t="s">
        <v>496</v>
      </c>
      <c r="CX8" s="1026"/>
      <c r="CY8" s="1026"/>
      <c r="CZ8" s="1026"/>
      <c r="DA8" s="1027"/>
      <c r="DB8" s="1025" t="s">
        <v>496</v>
      </c>
      <c r="DC8" s="1026"/>
      <c r="DD8" s="1026"/>
      <c r="DE8" s="1026"/>
      <c r="DF8" s="1027"/>
      <c r="DG8" s="1025" t="s">
        <v>496</v>
      </c>
      <c r="DH8" s="1026"/>
      <c r="DI8" s="1026"/>
      <c r="DJ8" s="1026"/>
      <c r="DK8" s="1027"/>
      <c r="DL8" s="1025" t="s">
        <v>496</v>
      </c>
      <c r="DM8" s="1026"/>
      <c r="DN8" s="1026"/>
      <c r="DO8" s="1026"/>
      <c r="DP8" s="1027"/>
      <c r="DQ8" s="1025" t="s">
        <v>496</v>
      </c>
      <c r="DR8" s="1026"/>
      <c r="DS8" s="1026"/>
      <c r="DT8" s="1026"/>
      <c r="DU8" s="1027"/>
      <c r="DV8" s="1028"/>
      <c r="DW8" s="1029"/>
      <c r="DX8" s="1029"/>
      <c r="DY8" s="1029"/>
      <c r="DZ8" s="1030"/>
      <c r="EA8" s="243"/>
    </row>
    <row r="9" spans="1:131" s="244" customFormat="1" ht="26.25" customHeight="1">
      <c r="A9" s="250">
        <v>3</v>
      </c>
      <c r="B9" s="1079" t="s">
        <v>364</v>
      </c>
      <c r="C9" s="1080"/>
      <c r="D9" s="1080"/>
      <c r="E9" s="1080"/>
      <c r="F9" s="1080"/>
      <c r="G9" s="1080"/>
      <c r="H9" s="1080"/>
      <c r="I9" s="1080"/>
      <c r="J9" s="1080"/>
      <c r="K9" s="1080"/>
      <c r="L9" s="1080"/>
      <c r="M9" s="1080"/>
      <c r="N9" s="1080"/>
      <c r="O9" s="1080"/>
      <c r="P9" s="1081"/>
      <c r="Q9" s="1086">
        <v>578</v>
      </c>
      <c r="R9" s="1083"/>
      <c r="S9" s="1083"/>
      <c r="T9" s="1083"/>
      <c r="U9" s="1083"/>
      <c r="V9" s="1083">
        <v>201</v>
      </c>
      <c r="W9" s="1083"/>
      <c r="X9" s="1083"/>
      <c r="Y9" s="1083"/>
      <c r="Z9" s="1083"/>
      <c r="AA9" s="1083">
        <v>377</v>
      </c>
      <c r="AB9" s="1083"/>
      <c r="AC9" s="1083"/>
      <c r="AD9" s="1083"/>
      <c r="AE9" s="1087"/>
      <c r="AF9" s="1134" t="s">
        <v>365</v>
      </c>
      <c r="AG9" s="1135"/>
      <c r="AH9" s="1135"/>
      <c r="AI9" s="1135"/>
      <c r="AJ9" s="1136"/>
      <c r="AK9" s="1137">
        <v>5</v>
      </c>
      <c r="AL9" s="1138"/>
      <c r="AM9" s="1138"/>
      <c r="AN9" s="1138"/>
      <c r="AO9" s="1138"/>
      <c r="AP9" s="1138" t="s">
        <v>496</v>
      </c>
      <c r="AQ9" s="1138"/>
      <c r="AR9" s="1138"/>
      <c r="AS9" s="1138"/>
      <c r="AT9" s="1138"/>
      <c r="AU9" s="1132"/>
      <c r="AV9" s="1132"/>
      <c r="AW9" s="1132"/>
      <c r="AX9" s="1132"/>
      <c r="AY9" s="1133"/>
      <c r="AZ9" s="241"/>
      <c r="BA9" s="241"/>
      <c r="BB9" s="241"/>
      <c r="BC9" s="241"/>
      <c r="BD9" s="241"/>
      <c r="BE9" s="242"/>
      <c r="BF9" s="242"/>
      <c r="BG9" s="242"/>
      <c r="BH9" s="242"/>
      <c r="BI9" s="242"/>
      <c r="BJ9" s="242"/>
      <c r="BK9" s="242"/>
      <c r="BL9" s="242"/>
      <c r="BM9" s="242"/>
      <c r="BN9" s="242"/>
      <c r="BO9" s="242"/>
      <c r="BP9" s="242"/>
      <c r="BQ9" s="251">
        <v>3</v>
      </c>
      <c r="BR9" s="252"/>
      <c r="BS9" s="1050" t="s">
        <v>571</v>
      </c>
      <c r="BT9" s="1051"/>
      <c r="BU9" s="1051"/>
      <c r="BV9" s="1051"/>
      <c r="BW9" s="1051"/>
      <c r="BX9" s="1051"/>
      <c r="BY9" s="1051"/>
      <c r="BZ9" s="1051"/>
      <c r="CA9" s="1051"/>
      <c r="CB9" s="1051"/>
      <c r="CC9" s="1051"/>
      <c r="CD9" s="1051"/>
      <c r="CE9" s="1051"/>
      <c r="CF9" s="1051"/>
      <c r="CG9" s="1052"/>
      <c r="CH9" s="1025">
        <v>1</v>
      </c>
      <c r="CI9" s="1026"/>
      <c r="CJ9" s="1026"/>
      <c r="CK9" s="1026"/>
      <c r="CL9" s="1027"/>
      <c r="CM9" s="1025">
        <v>1049</v>
      </c>
      <c r="CN9" s="1026"/>
      <c r="CO9" s="1026"/>
      <c r="CP9" s="1026"/>
      <c r="CQ9" s="1027"/>
      <c r="CR9" s="1025">
        <v>1000</v>
      </c>
      <c r="CS9" s="1026"/>
      <c r="CT9" s="1026"/>
      <c r="CU9" s="1026"/>
      <c r="CV9" s="1027"/>
      <c r="CW9" s="1025" t="s">
        <v>496</v>
      </c>
      <c r="CX9" s="1026"/>
      <c r="CY9" s="1026"/>
      <c r="CZ9" s="1026"/>
      <c r="DA9" s="1027"/>
      <c r="DB9" s="1025" t="s">
        <v>496</v>
      </c>
      <c r="DC9" s="1026"/>
      <c r="DD9" s="1026"/>
      <c r="DE9" s="1026"/>
      <c r="DF9" s="1027"/>
      <c r="DG9" s="1025" t="s">
        <v>496</v>
      </c>
      <c r="DH9" s="1026"/>
      <c r="DI9" s="1026"/>
      <c r="DJ9" s="1026"/>
      <c r="DK9" s="1027"/>
      <c r="DL9" s="1025" t="s">
        <v>496</v>
      </c>
      <c r="DM9" s="1026"/>
      <c r="DN9" s="1026"/>
      <c r="DO9" s="1026"/>
      <c r="DP9" s="1027"/>
      <c r="DQ9" s="1025" t="s">
        <v>496</v>
      </c>
      <c r="DR9" s="1026"/>
      <c r="DS9" s="1026"/>
      <c r="DT9" s="1026"/>
      <c r="DU9" s="1027"/>
      <c r="DV9" s="1028"/>
      <c r="DW9" s="1029"/>
      <c r="DX9" s="1029"/>
      <c r="DY9" s="1029"/>
      <c r="DZ9" s="1030"/>
      <c r="EA9" s="243"/>
    </row>
    <row r="10" spans="1:131" s="244" customFormat="1" ht="26.25" customHeight="1">
      <c r="A10" s="250">
        <v>4</v>
      </c>
      <c r="B10" s="1079" t="s">
        <v>366</v>
      </c>
      <c r="C10" s="1080"/>
      <c r="D10" s="1080"/>
      <c r="E10" s="1080"/>
      <c r="F10" s="1080"/>
      <c r="G10" s="1080"/>
      <c r="H10" s="1080"/>
      <c r="I10" s="1080"/>
      <c r="J10" s="1080"/>
      <c r="K10" s="1080"/>
      <c r="L10" s="1080"/>
      <c r="M10" s="1080"/>
      <c r="N10" s="1080"/>
      <c r="O10" s="1080"/>
      <c r="P10" s="1081"/>
      <c r="Q10" s="1086">
        <v>2164</v>
      </c>
      <c r="R10" s="1083"/>
      <c r="S10" s="1083"/>
      <c r="T10" s="1083"/>
      <c r="U10" s="1083"/>
      <c r="V10" s="1083">
        <v>2113</v>
      </c>
      <c r="W10" s="1083"/>
      <c r="X10" s="1083"/>
      <c r="Y10" s="1083"/>
      <c r="Z10" s="1083"/>
      <c r="AA10" s="1083">
        <v>51</v>
      </c>
      <c r="AB10" s="1083"/>
      <c r="AC10" s="1083"/>
      <c r="AD10" s="1083"/>
      <c r="AE10" s="1087"/>
      <c r="AF10" s="1134" t="s">
        <v>119</v>
      </c>
      <c r="AG10" s="1135"/>
      <c r="AH10" s="1135"/>
      <c r="AI10" s="1135"/>
      <c r="AJ10" s="1136"/>
      <c r="AK10" s="1137">
        <v>1</v>
      </c>
      <c r="AL10" s="1138"/>
      <c r="AM10" s="1138"/>
      <c r="AN10" s="1138"/>
      <c r="AO10" s="1138"/>
      <c r="AP10" s="1138">
        <v>14876</v>
      </c>
      <c r="AQ10" s="1138"/>
      <c r="AR10" s="1138"/>
      <c r="AS10" s="1138"/>
      <c r="AT10" s="1138"/>
      <c r="AU10" s="1132"/>
      <c r="AV10" s="1132"/>
      <c r="AW10" s="1132"/>
      <c r="AX10" s="1132"/>
      <c r="AY10" s="1133"/>
      <c r="AZ10" s="241"/>
      <c r="BA10" s="241"/>
      <c r="BB10" s="241"/>
      <c r="BC10" s="241"/>
      <c r="BD10" s="241"/>
      <c r="BE10" s="242"/>
      <c r="BF10" s="242"/>
      <c r="BG10" s="242"/>
      <c r="BH10" s="242"/>
      <c r="BI10" s="242"/>
      <c r="BJ10" s="242"/>
      <c r="BK10" s="242"/>
      <c r="BL10" s="242"/>
      <c r="BM10" s="242"/>
      <c r="BN10" s="242"/>
      <c r="BO10" s="242"/>
      <c r="BP10" s="242"/>
      <c r="BQ10" s="251">
        <v>4</v>
      </c>
      <c r="BR10" s="252" t="s">
        <v>590</v>
      </c>
      <c r="BS10" s="1050" t="s">
        <v>572</v>
      </c>
      <c r="BT10" s="1051"/>
      <c r="BU10" s="1051"/>
      <c r="BV10" s="1051"/>
      <c r="BW10" s="1051"/>
      <c r="BX10" s="1051"/>
      <c r="BY10" s="1051"/>
      <c r="BZ10" s="1051"/>
      <c r="CA10" s="1051"/>
      <c r="CB10" s="1051"/>
      <c r="CC10" s="1051"/>
      <c r="CD10" s="1051"/>
      <c r="CE10" s="1051"/>
      <c r="CF10" s="1051"/>
      <c r="CG10" s="1052"/>
      <c r="CH10" s="1025">
        <v>2139</v>
      </c>
      <c r="CI10" s="1026"/>
      <c r="CJ10" s="1026"/>
      <c r="CK10" s="1026"/>
      <c r="CL10" s="1027"/>
      <c r="CM10" s="1025">
        <v>174</v>
      </c>
      <c r="CN10" s="1026"/>
      <c r="CO10" s="1026"/>
      <c r="CP10" s="1026"/>
      <c r="CQ10" s="1027"/>
      <c r="CR10" s="1025">
        <v>3</v>
      </c>
      <c r="CS10" s="1026"/>
      <c r="CT10" s="1026"/>
      <c r="CU10" s="1026"/>
      <c r="CV10" s="1027"/>
      <c r="CW10" s="1025">
        <v>2576</v>
      </c>
      <c r="CX10" s="1026"/>
      <c r="CY10" s="1026"/>
      <c r="CZ10" s="1026"/>
      <c r="DA10" s="1027"/>
      <c r="DB10" s="1025" t="s">
        <v>496</v>
      </c>
      <c r="DC10" s="1026"/>
      <c r="DD10" s="1026"/>
      <c r="DE10" s="1026"/>
      <c r="DF10" s="1027"/>
      <c r="DG10" s="1025" t="s">
        <v>496</v>
      </c>
      <c r="DH10" s="1026"/>
      <c r="DI10" s="1026"/>
      <c r="DJ10" s="1026"/>
      <c r="DK10" s="1027"/>
      <c r="DL10" s="1025" t="s">
        <v>496</v>
      </c>
      <c r="DM10" s="1026"/>
      <c r="DN10" s="1026"/>
      <c r="DO10" s="1026"/>
      <c r="DP10" s="1027"/>
      <c r="DQ10" s="1025" t="s">
        <v>496</v>
      </c>
      <c r="DR10" s="1026"/>
      <c r="DS10" s="1026"/>
      <c r="DT10" s="1026"/>
      <c r="DU10" s="1027"/>
      <c r="DV10" s="1028"/>
      <c r="DW10" s="1029"/>
      <c r="DX10" s="1029"/>
      <c r="DY10" s="1029"/>
      <c r="DZ10" s="1030"/>
      <c r="EA10" s="243"/>
    </row>
    <row r="11" spans="1:131" s="244" customFormat="1" ht="26.25" customHeight="1">
      <c r="A11" s="250">
        <v>5</v>
      </c>
      <c r="B11" s="1079" t="s">
        <v>367</v>
      </c>
      <c r="C11" s="1080"/>
      <c r="D11" s="1080"/>
      <c r="E11" s="1080"/>
      <c r="F11" s="1080"/>
      <c r="G11" s="1080"/>
      <c r="H11" s="1080"/>
      <c r="I11" s="1080"/>
      <c r="J11" s="1080"/>
      <c r="K11" s="1080"/>
      <c r="L11" s="1080"/>
      <c r="M11" s="1080"/>
      <c r="N11" s="1080"/>
      <c r="O11" s="1080"/>
      <c r="P11" s="1081"/>
      <c r="Q11" s="1086">
        <v>61</v>
      </c>
      <c r="R11" s="1083"/>
      <c r="S11" s="1083"/>
      <c r="T11" s="1083"/>
      <c r="U11" s="1083"/>
      <c r="V11" s="1083">
        <v>15</v>
      </c>
      <c r="W11" s="1083"/>
      <c r="X11" s="1083"/>
      <c r="Y11" s="1083"/>
      <c r="Z11" s="1083"/>
      <c r="AA11" s="1083">
        <v>46</v>
      </c>
      <c r="AB11" s="1083"/>
      <c r="AC11" s="1083"/>
      <c r="AD11" s="1083"/>
      <c r="AE11" s="1087"/>
      <c r="AF11" s="1134" t="s">
        <v>119</v>
      </c>
      <c r="AG11" s="1135"/>
      <c r="AH11" s="1135"/>
      <c r="AI11" s="1135"/>
      <c r="AJ11" s="1136"/>
      <c r="AK11" s="1137" t="s">
        <v>496</v>
      </c>
      <c r="AL11" s="1138"/>
      <c r="AM11" s="1138"/>
      <c r="AN11" s="1138"/>
      <c r="AO11" s="1138"/>
      <c r="AP11" s="1138">
        <v>67</v>
      </c>
      <c r="AQ11" s="1138"/>
      <c r="AR11" s="1138"/>
      <c r="AS11" s="1138"/>
      <c r="AT11" s="1138"/>
      <c r="AU11" s="1132"/>
      <c r="AV11" s="1132"/>
      <c r="AW11" s="1132"/>
      <c r="AX11" s="1132"/>
      <c r="AY11" s="1133"/>
      <c r="AZ11" s="241"/>
      <c r="BA11" s="241"/>
      <c r="BB11" s="241"/>
      <c r="BC11" s="241"/>
      <c r="BD11" s="241"/>
      <c r="BE11" s="242"/>
      <c r="BF11" s="242"/>
      <c r="BG11" s="242"/>
      <c r="BH11" s="242"/>
      <c r="BI11" s="242"/>
      <c r="BJ11" s="242"/>
      <c r="BK11" s="242"/>
      <c r="BL11" s="242"/>
      <c r="BM11" s="242"/>
      <c r="BN11" s="242"/>
      <c r="BO11" s="242"/>
      <c r="BP11" s="242"/>
      <c r="BQ11" s="251">
        <v>5</v>
      </c>
      <c r="BR11" s="252"/>
      <c r="BS11" s="1050" t="s">
        <v>573</v>
      </c>
      <c r="BT11" s="1051"/>
      <c r="BU11" s="1051"/>
      <c r="BV11" s="1051"/>
      <c r="BW11" s="1051"/>
      <c r="BX11" s="1051"/>
      <c r="BY11" s="1051"/>
      <c r="BZ11" s="1051"/>
      <c r="CA11" s="1051"/>
      <c r="CB11" s="1051"/>
      <c r="CC11" s="1051"/>
      <c r="CD11" s="1051"/>
      <c r="CE11" s="1051"/>
      <c r="CF11" s="1051"/>
      <c r="CG11" s="1052"/>
      <c r="CH11" s="1025">
        <v>0</v>
      </c>
      <c r="CI11" s="1026"/>
      <c r="CJ11" s="1026"/>
      <c r="CK11" s="1026"/>
      <c r="CL11" s="1027"/>
      <c r="CM11" s="1025">
        <v>44</v>
      </c>
      <c r="CN11" s="1026"/>
      <c r="CO11" s="1026"/>
      <c r="CP11" s="1026"/>
      <c r="CQ11" s="1027"/>
      <c r="CR11" s="1025">
        <v>2</v>
      </c>
      <c r="CS11" s="1026"/>
      <c r="CT11" s="1026"/>
      <c r="CU11" s="1026"/>
      <c r="CV11" s="1027"/>
      <c r="CW11" s="1025" t="s">
        <v>496</v>
      </c>
      <c r="CX11" s="1026"/>
      <c r="CY11" s="1026"/>
      <c r="CZ11" s="1026"/>
      <c r="DA11" s="1027"/>
      <c r="DB11" s="1025" t="s">
        <v>496</v>
      </c>
      <c r="DC11" s="1026"/>
      <c r="DD11" s="1026"/>
      <c r="DE11" s="1026"/>
      <c r="DF11" s="1027"/>
      <c r="DG11" s="1025" t="s">
        <v>496</v>
      </c>
      <c r="DH11" s="1026"/>
      <c r="DI11" s="1026"/>
      <c r="DJ11" s="1026"/>
      <c r="DK11" s="1027"/>
      <c r="DL11" s="1025" t="s">
        <v>496</v>
      </c>
      <c r="DM11" s="1026"/>
      <c r="DN11" s="1026"/>
      <c r="DO11" s="1026"/>
      <c r="DP11" s="1027"/>
      <c r="DQ11" s="1025" t="s">
        <v>496</v>
      </c>
      <c r="DR11" s="1026"/>
      <c r="DS11" s="1026"/>
      <c r="DT11" s="1026"/>
      <c r="DU11" s="1027"/>
      <c r="DV11" s="1028"/>
      <c r="DW11" s="1029"/>
      <c r="DX11" s="1029"/>
      <c r="DY11" s="1029"/>
      <c r="DZ11" s="1030"/>
      <c r="EA11" s="243"/>
    </row>
    <row r="12" spans="1:131" s="244" customFormat="1" ht="26.25" customHeight="1">
      <c r="A12" s="250">
        <v>6</v>
      </c>
      <c r="B12" s="1079" t="s">
        <v>368</v>
      </c>
      <c r="C12" s="1080"/>
      <c r="D12" s="1080"/>
      <c r="E12" s="1080"/>
      <c r="F12" s="1080"/>
      <c r="G12" s="1080"/>
      <c r="H12" s="1080"/>
      <c r="I12" s="1080"/>
      <c r="J12" s="1080"/>
      <c r="K12" s="1080"/>
      <c r="L12" s="1080"/>
      <c r="M12" s="1080"/>
      <c r="N12" s="1080"/>
      <c r="O12" s="1080"/>
      <c r="P12" s="1081"/>
      <c r="Q12" s="1086">
        <v>272</v>
      </c>
      <c r="R12" s="1083"/>
      <c r="S12" s="1083"/>
      <c r="T12" s="1083"/>
      <c r="U12" s="1083"/>
      <c r="V12" s="1083">
        <v>272</v>
      </c>
      <c r="W12" s="1083"/>
      <c r="X12" s="1083"/>
      <c r="Y12" s="1083"/>
      <c r="Z12" s="1083"/>
      <c r="AA12" s="1083" t="s">
        <v>496</v>
      </c>
      <c r="AB12" s="1083"/>
      <c r="AC12" s="1083"/>
      <c r="AD12" s="1083"/>
      <c r="AE12" s="1087"/>
      <c r="AF12" s="1134" t="s">
        <v>119</v>
      </c>
      <c r="AG12" s="1135"/>
      <c r="AH12" s="1135"/>
      <c r="AI12" s="1135"/>
      <c r="AJ12" s="1136"/>
      <c r="AK12" s="1137">
        <v>255</v>
      </c>
      <c r="AL12" s="1138"/>
      <c r="AM12" s="1138"/>
      <c r="AN12" s="1138"/>
      <c r="AO12" s="1138"/>
      <c r="AP12" s="1138" t="s">
        <v>496</v>
      </c>
      <c r="AQ12" s="1138"/>
      <c r="AR12" s="1138"/>
      <c r="AS12" s="1138"/>
      <c r="AT12" s="1138"/>
      <c r="AU12" s="1132"/>
      <c r="AV12" s="1132"/>
      <c r="AW12" s="1132"/>
      <c r="AX12" s="1132"/>
      <c r="AY12" s="1133"/>
      <c r="AZ12" s="241"/>
      <c r="BA12" s="241"/>
      <c r="BB12" s="241"/>
      <c r="BC12" s="241"/>
      <c r="BD12" s="241"/>
      <c r="BE12" s="242"/>
      <c r="BF12" s="242"/>
      <c r="BG12" s="242"/>
      <c r="BH12" s="242"/>
      <c r="BI12" s="242"/>
      <c r="BJ12" s="242"/>
      <c r="BK12" s="242"/>
      <c r="BL12" s="242"/>
      <c r="BM12" s="242"/>
      <c r="BN12" s="242"/>
      <c r="BO12" s="242"/>
      <c r="BP12" s="242"/>
      <c r="BQ12" s="251">
        <v>6</v>
      </c>
      <c r="BR12" s="252"/>
      <c r="BS12" s="1050" t="s">
        <v>574</v>
      </c>
      <c r="BT12" s="1051"/>
      <c r="BU12" s="1051"/>
      <c r="BV12" s="1051"/>
      <c r="BW12" s="1051"/>
      <c r="BX12" s="1051"/>
      <c r="BY12" s="1051"/>
      <c r="BZ12" s="1051"/>
      <c r="CA12" s="1051"/>
      <c r="CB12" s="1051"/>
      <c r="CC12" s="1051"/>
      <c r="CD12" s="1051"/>
      <c r="CE12" s="1051"/>
      <c r="CF12" s="1051"/>
      <c r="CG12" s="1052"/>
      <c r="CH12" s="1025">
        <v>-19</v>
      </c>
      <c r="CI12" s="1026"/>
      <c r="CJ12" s="1026"/>
      <c r="CK12" s="1026"/>
      <c r="CL12" s="1027"/>
      <c r="CM12" s="1025">
        <v>2211</v>
      </c>
      <c r="CN12" s="1026"/>
      <c r="CO12" s="1026"/>
      <c r="CP12" s="1026"/>
      <c r="CQ12" s="1027"/>
      <c r="CR12" s="1025">
        <v>640</v>
      </c>
      <c r="CS12" s="1026"/>
      <c r="CT12" s="1026"/>
      <c r="CU12" s="1026"/>
      <c r="CV12" s="1027"/>
      <c r="CW12" s="1025">
        <v>99</v>
      </c>
      <c r="CX12" s="1026"/>
      <c r="CY12" s="1026"/>
      <c r="CZ12" s="1026"/>
      <c r="DA12" s="1027"/>
      <c r="DB12" s="1025">
        <v>13346</v>
      </c>
      <c r="DC12" s="1026"/>
      <c r="DD12" s="1026"/>
      <c r="DE12" s="1026"/>
      <c r="DF12" s="1027"/>
      <c r="DG12" s="1025" t="s">
        <v>496</v>
      </c>
      <c r="DH12" s="1026"/>
      <c r="DI12" s="1026"/>
      <c r="DJ12" s="1026"/>
      <c r="DK12" s="1027"/>
      <c r="DL12" s="1025" t="s">
        <v>496</v>
      </c>
      <c r="DM12" s="1026"/>
      <c r="DN12" s="1026"/>
      <c r="DO12" s="1026"/>
      <c r="DP12" s="1027"/>
      <c r="DQ12" s="1025" t="s">
        <v>496</v>
      </c>
      <c r="DR12" s="1026"/>
      <c r="DS12" s="1026"/>
      <c r="DT12" s="1026"/>
      <c r="DU12" s="1027"/>
      <c r="DV12" s="1028"/>
      <c r="DW12" s="1029"/>
      <c r="DX12" s="1029"/>
      <c r="DY12" s="1029"/>
      <c r="DZ12" s="1030"/>
      <c r="EA12" s="243"/>
    </row>
    <row r="13" spans="1:131" s="244" customFormat="1" ht="26.25" customHeight="1">
      <c r="A13" s="250">
        <v>7</v>
      </c>
      <c r="B13" s="1079" t="s">
        <v>369</v>
      </c>
      <c r="C13" s="1080"/>
      <c r="D13" s="1080"/>
      <c r="E13" s="1080"/>
      <c r="F13" s="1080"/>
      <c r="G13" s="1080"/>
      <c r="H13" s="1080"/>
      <c r="I13" s="1080"/>
      <c r="J13" s="1080"/>
      <c r="K13" s="1080"/>
      <c r="L13" s="1080"/>
      <c r="M13" s="1080"/>
      <c r="N13" s="1080"/>
      <c r="O13" s="1080"/>
      <c r="P13" s="1081"/>
      <c r="Q13" s="1086">
        <v>232</v>
      </c>
      <c r="R13" s="1083"/>
      <c r="S13" s="1083"/>
      <c r="T13" s="1083"/>
      <c r="U13" s="1083"/>
      <c r="V13" s="1083">
        <v>2458</v>
      </c>
      <c r="W13" s="1083"/>
      <c r="X13" s="1083"/>
      <c r="Y13" s="1083"/>
      <c r="Z13" s="1083"/>
      <c r="AA13" s="1083">
        <v>-2227</v>
      </c>
      <c r="AB13" s="1083"/>
      <c r="AC13" s="1083"/>
      <c r="AD13" s="1083"/>
      <c r="AE13" s="1087"/>
      <c r="AF13" s="1134">
        <v>-2227</v>
      </c>
      <c r="AG13" s="1135"/>
      <c r="AH13" s="1135"/>
      <c r="AI13" s="1135"/>
      <c r="AJ13" s="1136"/>
      <c r="AK13" s="1137">
        <v>173</v>
      </c>
      <c r="AL13" s="1138"/>
      <c r="AM13" s="1138"/>
      <c r="AN13" s="1138"/>
      <c r="AO13" s="1138"/>
      <c r="AP13" s="1138">
        <v>671</v>
      </c>
      <c r="AQ13" s="1138"/>
      <c r="AR13" s="1138"/>
      <c r="AS13" s="1138"/>
      <c r="AT13" s="1138"/>
      <c r="AU13" s="1132"/>
      <c r="AV13" s="1132"/>
      <c r="AW13" s="1132"/>
      <c r="AX13" s="1132"/>
      <c r="AY13" s="1133"/>
      <c r="AZ13" s="241"/>
      <c r="BA13" s="241"/>
      <c r="BB13" s="241"/>
      <c r="BC13" s="241"/>
      <c r="BD13" s="241"/>
      <c r="BE13" s="242"/>
      <c r="BF13" s="242"/>
      <c r="BG13" s="242"/>
      <c r="BH13" s="242"/>
      <c r="BI13" s="242"/>
      <c r="BJ13" s="242"/>
      <c r="BK13" s="242"/>
      <c r="BL13" s="242"/>
      <c r="BM13" s="242"/>
      <c r="BN13" s="242"/>
      <c r="BO13" s="242"/>
      <c r="BP13" s="242"/>
      <c r="BQ13" s="251">
        <v>7</v>
      </c>
      <c r="BR13" s="252"/>
      <c r="BS13" s="1050" t="s">
        <v>575</v>
      </c>
      <c r="BT13" s="1051"/>
      <c r="BU13" s="1051"/>
      <c r="BV13" s="1051"/>
      <c r="BW13" s="1051"/>
      <c r="BX13" s="1051"/>
      <c r="BY13" s="1051"/>
      <c r="BZ13" s="1051"/>
      <c r="CA13" s="1051"/>
      <c r="CB13" s="1051"/>
      <c r="CC13" s="1051"/>
      <c r="CD13" s="1051"/>
      <c r="CE13" s="1051"/>
      <c r="CF13" s="1051"/>
      <c r="CG13" s="1052"/>
      <c r="CH13" s="1025">
        <v>6</v>
      </c>
      <c r="CI13" s="1026"/>
      <c r="CJ13" s="1026"/>
      <c r="CK13" s="1026"/>
      <c r="CL13" s="1027"/>
      <c r="CM13" s="1025">
        <v>509</v>
      </c>
      <c r="CN13" s="1026"/>
      <c r="CO13" s="1026"/>
      <c r="CP13" s="1026"/>
      <c r="CQ13" s="1027"/>
      <c r="CR13" s="1025">
        <v>150</v>
      </c>
      <c r="CS13" s="1026"/>
      <c r="CT13" s="1026"/>
      <c r="CU13" s="1026"/>
      <c r="CV13" s="1027"/>
      <c r="CW13" s="1025" t="s">
        <v>496</v>
      </c>
      <c r="CX13" s="1026"/>
      <c r="CY13" s="1026"/>
      <c r="CZ13" s="1026"/>
      <c r="DA13" s="1027"/>
      <c r="DB13" s="1025" t="s">
        <v>496</v>
      </c>
      <c r="DC13" s="1026"/>
      <c r="DD13" s="1026"/>
      <c r="DE13" s="1026"/>
      <c r="DF13" s="1027"/>
      <c r="DG13" s="1025" t="s">
        <v>496</v>
      </c>
      <c r="DH13" s="1026"/>
      <c r="DI13" s="1026"/>
      <c r="DJ13" s="1026"/>
      <c r="DK13" s="1027"/>
      <c r="DL13" s="1025" t="s">
        <v>496</v>
      </c>
      <c r="DM13" s="1026"/>
      <c r="DN13" s="1026"/>
      <c r="DO13" s="1026"/>
      <c r="DP13" s="1027"/>
      <c r="DQ13" s="1025" t="s">
        <v>496</v>
      </c>
      <c r="DR13" s="1026"/>
      <c r="DS13" s="1026"/>
      <c r="DT13" s="1026"/>
      <c r="DU13" s="1027"/>
      <c r="DV13" s="1028"/>
      <c r="DW13" s="1029"/>
      <c r="DX13" s="1029"/>
      <c r="DY13" s="1029"/>
      <c r="DZ13" s="1030"/>
      <c r="EA13" s="243"/>
    </row>
    <row r="14" spans="1:131" s="244" customFormat="1" ht="26.25" customHeight="1">
      <c r="A14" s="250">
        <v>8</v>
      </c>
      <c r="B14" s="1079" t="s">
        <v>370</v>
      </c>
      <c r="C14" s="1080"/>
      <c r="D14" s="1080"/>
      <c r="E14" s="1080"/>
      <c r="F14" s="1080"/>
      <c r="G14" s="1080"/>
      <c r="H14" s="1080"/>
      <c r="I14" s="1080"/>
      <c r="J14" s="1080"/>
      <c r="K14" s="1080"/>
      <c r="L14" s="1080"/>
      <c r="M14" s="1080"/>
      <c r="N14" s="1080"/>
      <c r="O14" s="1080"/>
      <c r="P14" s="1081"/>
      <c r="Q14" s="1086">
        <v>630</v>
      </c>
      <c r="R14" s="1083"/>
      <c r="S14" s="1083"/>
      <c r="T14" s="1083"/>
      <c r="U14" s="1083"/>
      <c r="V14" s="1083">
        <v>144</v>
      </c>
      <c r="W14" s="1083"/>
      <c r="X14" s="1083"/>
      <c r="Y14" s="1083"/>
      <c r="Z14" s="1083"/>
      <c r="AA14" s="1083">
        <v>486</v>
      </c>
      <c r="AB14" s="1083"/>
      <c r="AC14" s="1083"/>
      <c r="AD14" s="1083"/>
      <c r="AE14" s="1087"/>
      <c r="AF14" s="1134" t="s">
        <v>119</v>
      </c>
      <c r="AG14" s="1135"/>
      <c r="AH14" s="1135"/>
      <c r="AI14" s="1135"/>
      <c r="AJ14" s="1136"/>
      <c r="AK14" s="1137">
        <v>4</v>
      </c>
      <c r="AL14" s="1138"/>
      <c r="AM14" s="1138"/>
      <c r="AN14" s="1138"/>
      <c r="AO14" s="1138"/>
      <c r="AP14" s="1138" t="s">
        <v>496</v>
      </c>
      <c r="AQ14" s="1138"/>
      <c r="AR14" s="1138"/>
      <c r="AS14" s="1138"/>
      <c r="AT14" s="1138"/>
      <c r="AU14" s="1132"/>
      <c r="AV14" s="1132"/>
      <c r="AW14" s="1132"/>
      <c r="AX14" s="1132"/>
      <c r="AY14" s="1133"/>
      <c r="AZ14" s="241"/>
      <c r="BA14" s="241"/>
      <c r="BB14" s="241"/>
      <c r="BC14" s="241"/>
      <c r="BD14" s="241"/>
      <c r="BE14" s="242"/>
      <c r="BF14" s="242"/>
      <c r="BG14" s="242"/>
      <c r="BH14" s="242"/>
      <c r="BI14" s="242"/>
      <c r="BJ14" s="242"/>
      <c r="BK14" s="242"/>
      <c r="BL14" s="242"/>
      <c r="BM14" s="242"/>
      <c r="BN14" s="242"/>
      <c r="BO14" s="242"/>
      <c r="BP14" s="242"/>
      <c r="BQ14" s="251">
        <v>8</v>
      </c>
      <c r="BR14" s="252"/>
      <c r="BS14" s="1050" t="s">
        <v>576</v>
      </c>
      <c r="BT14" s="1051"/>
      <c r="BU14" s="1051"/>
      <c r="BV14" s="1051"/>
      <c r="BW14" s="1051"/>
      <c r="BX14" s="1051"/>
      <c r="BY14" s="1051"/>
      <c r="BZ14" s="1051"/>
      <c r="CA14" s="1051"/>
      <c r="CB14" s="1051"/>
      <c r="CC14" s="1051"/>
      <c r="CD14" s="1051"/>
      <c r="CE14" s="1051"/>
      <c r="CF14" s="1051"/>
      <c r="CG14" s="1052"/>
      <c r="CH14" s="1025">
        <v>-6</v>
      </c>
      <c r="CI14" s="1026"/>
      <c r="CJ14" s="1026"/>
      <c r="CK14" s="1026"/>
      <c r="CL14" s="1027"/>
      <c r="CM14" s="1025">
        <v>1684</v>
      </c>
      <c r="CN14" s="1026"/>
      <c r="CO14" s="1026"/>
      <c r="CP14" s="1026"/>
      <c r="CQ14" s="1027"/>
      <c r="CR14" s="1025">
        <v>1000</v>
      </c>
      <c r="CS14" s="1026"/>
      <c r="CT14" s="1026"/>
      <c r="CU14" s="1026"/>
      <c r="CV14" s="1027"/>
      <c r="CW14" s="1025">
        <v>5</v>
      </c>
      <c r="CX14" s="1026"/>
      <c r="CY14" s="1026"/>
      <c r="CZ14" s="1026"/>
      <c r="DA14" s="1027"/>
      <c r="DB14" s="1025" t="s">
        <v>496</v>
      </c>
      <c r="DC14" s="1026"/>
      <c r="DD14" s="1026"/>
      <c r="DE14" s="1026"/>
      <c r="DF14" s="1027"/>
      <c r="DG14" s="1025" t="s">
        <v>496</v>
      </c>
      <c r="DH14" s="1026"/>
      <c r="DI14" s="1026"/>
      <c r="DJ14" s="1026"/>
      <c r="DK14" s="1027"/>
      <c r="DL14" s="1025" t="s">
        <v>496</v>
      </c>
      <c r="DM14" s="1026"/>
      <c r="DN14" s="1026"/>
      <c r="DO14" s="1026"/>
      <c r="DP14" s="1027"/>
      <c r="DQ14" s="1025" t="s">
        <v>496</v>
      </c>
      <c r="DR14" s="1026"/>
      <c r="DS14" s="1026"/>
      <c r="DT14" s="1026"/>
      <c r="DU14" s="1027"/>
      <c r="DV14" s="1028"/>
      <c r="DW14" s="1029"/>
      <c r="DX14" s="1029"/>
      <c r="DY14" s="1029"/>
      <c r="DZ14" s="1030"/>
      <c r="EA14" s="243"/>
    </row>
    <row r="15" spans="1:131" s="244" customFormat="1" ht="26.25" customHeight="1">
      <c r="A15" s="250">
        <v>9</v>
      </c>
      <c r="B15" s="1079" t="s">
        <v>371</v>
      </c>
      <c r="C15" s="1080"/>
      <c r="D15" s="1080"/>
      <c r="E15" s="1080"/>
      <c r="F15" s="1080"/>
      <c r="G15" s="1080"/>
      <c r="H15" s="1080"/>
      <c r="I15" s="1080"/>
      <c r="J15" s="1080"/>
      <c r="K15" s="1080"/>
      <c r="L15" s="1080"/>
      <c r="M15" s="1080"/>
      <c r="N15" s="1080"/>
      <c r="O15" s="1080"/>
      <c r="P15" s="1081"/>
      <c r="Q15" s="1086">
        <v>247</v>
      </c>
      <c r="R15" s="1083"/>
      <c r="S15" s="1083"/>
      <c r="T15" s="1083"/>
      <c r="U15" s="1083"/>
      <c r="V15" s="1083">
        <v>0</v>
      </c>
      <c r="W15" s="1083"/>
      <c r="X15" s="1083"/>
      <c r="Y15" s="1083"/>
      <c r="Z15" s="1083"/>
      <c r="AA15" s="1083">
        <v>247</v>
      </c>
      <c r="AB15" s="1083"/>
      <c r="AC15" s="1083"/>
      <c r="AD15" s="1083"/>
      <c r="AE15" s="1087"/>
      <c r="AF15" s="1134" t="s">
        <v>119</v>
      </c>
      <c r="AG15" s="1135"/>
      <c r="AH15" s="1135"/>
      <c r="AI15" s="1135"/>
      <c r="AJ15" s="1136"/>
      <c r="AK15" s="1137">
        <v>0</v>
      </c>
      <c r="AL15" s="1138"/>
      <c r="AM15" s="1138"/>
      <c r="AN15" s="1138"/>
      <c r="AO15" s="1138"/>
      <c r="AP15" s="1138" t="s">
        <v>496</v>
      </c>
      <c r="AQ15" s="1138"/>
      <c r="AR15" s="1138"/>
      <c r="AS15" s="1138"/>
      <c r="AT15" s="1138"/>
      <c r="AU15" s="1132"/>
      <c r="AV15" s="1132"/>
      <c r="AW15" s="1132"/>
      <c r="AX15" s="1132"/>
      <c r="AY15" s="1133"/>
      <c r="AZ15" s="241"/>
      <c r="BA15" s="241"/>
      <c r="BB15" s="241"/>
      <c r="BC15" s="241"/>
      <c r="BD15" s="241"/>
      <c r="BE15" s="242"/>
      <c r="BF15" s="242"/>
      <c r="BG15" s="242"/>
      <c r="BH15" s="242"/>
      <c r="BI15" s="242"/>
      <c r="BJ15" s="242"/>
      <c r="BK15" s="242"/>
      <c r="BL15" s="242"/>
      <c r="BM15" s="242"/>
      <c r="BN15" s="242"/>
      <c r="BO15" s="242"/>
      <c r="BP15" s="242"/>
      <c r="BQ15" s="251">
        <v>9</v>
      </c>
      <c r="BR15" s="252" t="s">
        <v>590</v>
      </c>
      <c r="BS15" s="1050" t="s">
        <v>577</v>
      </c>
      <c r="BT15" s="1051"/>
      <c r="BU15" s="1051"/>
      <c r="BV15" s="1051"/>
      <c r="BW15" s="1051"/>
      <c r="BX15" s="1051"/>
      <c r="BY15" s="1051"/>
      <c r="BZ15" s="1051"/>
      <c r="CA15" s="1051"/>
      <c r="CB15" s="1051"/>
      <c r="CC15" s="1051"/>
      <c r="CD15" s="1051"/>
      <c r="CE15" s="1051"/>
      <c r="CF15" s="1051"/>
      <c r="CG15" s="1052"/>
      <c r="CH15" s="1025">
        <v>3</v>
      </c>
      <c r="CI15" s="1026"/>
      <c r="CJ15" s="1026"/>
      <c r="CK15" s="1026"/>
      <c r="CL15" s="1027"/>
      <c r="CM15" s="1025">
        <v>1150</v>
      </c>
      <c r="CN15" s="1026"/>
      <c r="CO15" s="1026"/>
      <c r="CP15" s="1026"/>
      <c r="CQ15" s="1027"/>
      <c r="CR15" s="1025">
        <v>11</v>
      </c>
      <c r="CS15" s="1026"/>
      <c r="CT15" s="1026"/>
      <c r="CU15" s="1026"/>
      <c r="CV15" s="1027"/>
      <c r="CW15" s="1025">
        <v>155</v>
      </c>
      <c r="CX15" s="1026"/>
      <c r="CY15" s="1026"/>
      <c r="CZ15" s="1026"/>
      <c r="DA15" s="1027"/>
      <c r="DB15" s="1025">
        <v>35</v>
      </c>
      <c r="DC15" s="1026"/>
      <c r="DD15" s="1026"/>
      <c r="DE15" s="1026"/>
      <c r="DF15" s="1027"/>
      <c r="DG15" s="1025" t="s">
        <v>496</v>
      </c>
      <c r="DH15" s="1026"/>
      <c r="DI15" s="1026"/>
      <c r="DJ15" s="1026"/>
      <c r="DK15" s="1027"/>
      <c r="DL15" s="1025">
        <v>1</v>
      </c>
      <c r="DM15" s="1026"/>
      <c r="DN15" s="1026"/>
      <c r="DO15" s="1026"/>
      <c r="DP15" s="1027"/>
      <c r="DQ15" s="1025">
        <v>0</v>
      </c>
      <c r="DR15" s="1026"/>
      <c r="DS15" s="1026"/>
      <c r="DT15" s="1026"/>
      <c r="DU15" s="1027"/>
      <c r="DV15" s="1028"/>
      <c r="DW15" s="1029"/>
      <c r="DX15" s="1029"/>
      <c r="DY15" s="1029"/>
      <c r="DZ15" s="1030"/>
      <c r="EA15" s="243"/>
    </row>
    <row r="16" spans="1:131" s="244" customFormat="1" ht="26.25" customHeight="1">
      <c r="A16" s="250">
        <v>10</v>
      </c>
      <c r="B16" s="1079" t="s">
        <v>372</v>
      </c>
      <c r="C16" s="1080"/>
      <c r="D16" s="1080"/>
      <c r="E16" s="1080"/>
      <c r="F16" s="1080"/>
      <c r="G16" s="1080"/>
      <c r="H16" s="1080"/>
      <c r="I16" s="1080"/>
      <c r="J16" s="1080"/>
      <c r="K16" s="1080"/>
      <c r="L16" s="1080"/>
      <c r="M16" s="1080"/>
      <c r="N16" s="1080"/>
      <c r="O16" s="1080"/>
      <c r="P16" s="1081"/>
      <c r="Q16" s="1086">
        <v>4998</v>
      </c>
      <c r="R16" s="1083"/>
      <c r="S16" s="1083"/>
      <c r="T16" s="1083"/>
      <c r="U16" s="1083"/>
      <c r="V16" s="1083">
        <v>1648</v>
      </c>
      <c r="W16" s="1083"/>
      <c r="X16" s="1083"/>
      <c r="Y16" s="1083"/>
      <c r="Z16" s="1083"/>
      <c r="AA16" s="1083">
        <v>3350</v>
      </c>
      <c r="AB16" s="1083"/>
      <c r="AC16" s="1083"/>
      <c r="AD16" s="1083"/>
      <c r="AE16" s="1087"/>
      <c r="AF16" s="1134" t="s">
        <v>119</v>
      </c>
      <c r="AG16" s="1135"/>
      <c r="AH16" s="1135"/>
      <c r="AI16" s="1135"/>
      <c r="AJ16" s="1136"/>
      <c r="AK16" s="1137" t="s">
        <v>496</v>
      </c>
      <c r="AL16" s="1138"/>
      <c r="AM16" s="1138"/>
      <c r="AN16" s="1138"/>
      <c r="AO16" s="1138"/>
      <c r="AP16" s="1138">
        <v>1140</v>
      </c>
      <c r="AQ16" s="1138"/>
      <c r="AR16" s="1138"/>
      <c r="AS16" s="1138"/>
      <c r="AT16" s="1138"/>
      <c r="AU16" s="1132"/>
      <c r="AV16" s="1132"/>
      <c r="AW16" s="1132"/>
      <c r="AX16" s="1132"/>
      <c r="AY16" s="1133"/>
      <c r="AZ16" s="241"/>
      <c r="BA16" s="241"/>
      <c r="BB16" s="241"/>
      <c r="BC16" s="241"/>
      <c r="BD16" s="241"/>
      <c r="BE16" s="242"/>
      <c r="BF16" s="242"/>
      <c r="BG16" s="242"/>
      <c r="BH16" s="242"/>
      <c r="BI16" s="242"/>
      <c r="BJ16" s="242"/>
      <c r="BK16" s="242"/>
      <c r="BL16" s="242"/>
      <c r="BM16" s="242"/>
      <c r="BN16" s="242"/>
      <c r="BO16" s="242"/>
      <c r="BP16" s="242"/>
      <c r="BQ16" s="251">
        <v>10</v>
      </c>
      <c r="BR16" s="252"/>
      <c r="BS16" s="1050" t="s">
        <v>578</v>
      </c>
      <c r="BT16" s="1051"/>
      <c r="BU16" s="1051"/>
      <c r="BV16" s="1051"/>
      <c r="BW16" s="1051"/>
      <c r="BX16" s="1051"/>
      <c r="BY16" s="1051"/>
      <c r="BZ16" s="1051"/>
      <c r="CA16" s="1051"/>
      <c r="CB16" s="1051"/>
      <c r="CC16" s="1051"/>
      <c r="CD16" s="1051"/>
      <c r="CE16" s="1051"/>
      <c r="CF16" s="1051"/>
      <c r="CG16" s="1052"/>
      <c r="CH16" s="1025">
        <v>2</v>
      </c>
      <c r="CI16" s="1026"/>
      <c r="CJ16" s="1026"/>
      <c r="CK16" s="1026"/>
      <c r="CL16" s="1027"/>
      <c r="CM16" s="1025">
        <v>1091</v>
      </c>
      <c r="CN16" s="1026"/>
      <c r="CO16" s="1026"/>
      <c r="CP16" s="1026"/>
      <c r="CQ16" s="1027"/>
      <c r="CR16" s="1025">
        <v>400</v>
      </c>
      <c r="CS16" s="1026"/>
      <c r="CT16" s="1026"/>
      <c r="CU16" s="1026"/>
      <c r="CV16" s="1027"/>
      <c r="CW16" s="1025">
        <v>10</v>
      </c>
      <c r="CX16" s="1026"/>
      <c r="CY16" s="1026"/>
      <c r="CZ16" s="1026"/>
      <c r="DA16" s="1027"/>
      <c r="DB16" s="1025" t="s">
        <v>496</v>
      </c>
      <c r="DC16" s="1026"/>
      <c r="DD16" s="1026"/>
      <c r="DE16" s="1026"/>
      <c r="DF16" s="1027"/>
      <c r="DG16" s="1025" t="s">
        <v>496</v>
      </c>
      <c r="DH16" s="1026"/>
      <c r="DI16" s="1026"/>
      <c r="DJ16" s="1026"/>
      <c r="DK16" s="1027"/>
      <c r="DL16" s="1025" t="s">
        <v>496</v>
      </c>
      <c r="DM16" s="1026"/>
      <c r="DN16" s="1026"/>
      <c r="DO16" s="1026"/>
      <c r="DP16" s="1027"/>
      <c r="DQ16" s="1025" t="s">
        <v>496</v>
      </c>
      <c r="DR16" s="1026"/>
      <c r="DS16" s="1026"/>
      <c r="DT16" s="1026"/>
      <c r="DU16" s="1027"/>
      <c r="DV16" s="1028"/>
      <c r="DW16" s="1029"/>
      <c r="DX16" s="1029"/>
      <c r="DY16" s="1029"/>
      <c r="DZ16" s="1030"/>
      <c r="EA16" s="243"/>
    </row>
    <row r="17" spans="1:131" s="244" customFormat="1" ht="26.25" customHeight="1">
      <c r="A17" s="250">
        <v>11</v>
      </c>
      <c r="B17" s="1079" t="s">
        <v>373</v>
      </c>
      <c r="C17" s="1080"/>
      <c r="D17" s="1080"/>
      <c r="E17" s="1080"/>
      <c r="F17" s="1080"/>
      <c r="G17" s="1080"/>
      <c r="H17" s="1080"/>
      <c r="I17" s="1080"/>
      <c r="J17" s="1080"/>
      <c r="K17" s="1080"/>
      <c r="L17" s="1080"/>
      <c r="M17" s="1080"/>
      <c r="N17" s="1080"/>
      <c r="O17" s="1080"/>
      <c r="P17" s="1081"/>
      <c r="Q17" s="1086">
        <v>306</v>
      </c>
      <c r="R17" s="1083"/>
      <c r="S17" s="1083"/>
      <c r="T17" s="1083"/>
      <c r="U17" s="1083"/>
      <c r="V17" s="1083">
        <v>306</v>
      </c>
      <c r="W17" s="1083"/>
      <c r="X17" s="1083"/>
      <c r="Y17" s="1083"/>
      <c r="Z17" s="1083"/>
      <c r="AA17" s="1083" t="s">
        <v>496</v>
      </c>
      <c r="AB17" s="1083"/>
      <c r="AC17" s="1083"/>
      <c r="AD17" s="1083"/>
      <c r="AE17" s="1087"/>
      <c r="AF17" s="1134" t="s">
        <v>119</v>
      </c>
      <c r="AG17" s="1135"/>
      <c r="AH17" s="1135"/>
      <c r="AI17" s="1135"/>
      <c r="AJ17" s="1136"/>
      <c r="AK17" s="1137" t="s">
        <v>496</v>
      </c>
      <c r="AL17" s="1138"/>
      <c r="AM17" s="1138"/>
      <c r="AN17" s="1138"/>
      <c r="AO17" s="1138"/>
      <c r="AP17" s="1138" t="s">
        <v>496</v>
      </c>
      <c r="AQ17" s="1138"/>
      <c r="AR17" s="1138"/>
      <c r="AS17" s="1138"/>
      <c r="AT17" s="1138"/>
      <c r="AU17" s="1132"/>
      <c r="AV17" s="1132"/>
      <c r="AW17" s="1132"/>
      <c r="AX17" s="1132"/>
      <c r="AY17" s="1133"/>
      <c r="AZ17" s="241"/>
      <c r="BA17" s="241"/>
      <c r="BB17" s="241"/>
      <c r="BC17" s="241"/>
      <c r="BD17" s="241"/>
      <c r="BE17" s="242"/>
      <c r="BF17" s="242"/>
      <c r="BG17" s="242"/>
      <c r="BH17" s="242"/>
      <c r="BI17" s="242"/>
      <c r="BJ17" s="242"/>
      <c r="BK17" s="242"/>
      <c r="BL17" s="242"/>
      <c r="BM17" s="242"/>
      <c r="BN17" s="242"/>
      <c r="BO17" s="242"/>
      <c r="BP17" s="242"/>
      <c r="BQ17" s="251">
        <v>11</v>
      </c>
      <c r="BR17" s="252"/>
      <c r="BS17" s="1050" t="s">
        <v>579</v>
      </c>
      <c r="BT17" s="1051"/>
      <c r="BU17" s="1051"/>
      <c r="BV17" s="1051"/>
      <c r="BW17" s="1051"/>
      <c r="BX17" s="1051"/>
      <c r="BY17" s="1051"/>
      <c r="BZ17" s="1051"/>
      <c r="CA17" s="1051"/>
      <c r="CB17" s="1051"/>
      <c r="CC17" s="1051"/>
      <c r="CD17" s="1051"/>
      <c r="CE17" s="1051"/>
      <c r="CF17" s="1051"/>
      <c r="CG17" s="1052"/>
      <c r="CH17" s="1025">
        <v>-3</v>
      </c>
      <c r="CI17" s="1026"/>
      <c r="CJ17" s="1026"/>
      <c r="CK17" s="1026"/>
      <c r="CL17" s="1027"/>
      <c r="CM17" s="1025">
        <v>644</v>
      </c>
      <c r="CN17" s="1026"/>
      <c r="CO17" s="1026"/>
      <c r="CP17" s="1026"/>
      <c r="CQ17" s="1027"/>
      <c r="CR17" s="1025">
        <v>45</v>
      </c>
      <c r="CS17" s="1026"/>
      <c r="CT17" s="1026"/>
      <c r="CU17" s="1026"/>
      <c r="CV17" s="1027"/>
      <c r="CW17" s="1025" t="s">
        <v>496</v>
      </c>
      <c r="CX17" s="1026"/>
      <c r="CY17" s="1026"/>
      <c r="CZ17" s="1026"/>
      <c r="DA17" s="1027"/>
      <c r="DB17" s="1025" t="s">
        <v>496</v>
      </c>
      <c r="DC17" s="1026"/>
      <c r="DD17" s="1026"/>
      <c r="DE17" s="1026"/>
      <c r="DF17" s="1027"/>
      <c r="DG17" s="1025" t="s">
        <v>496</v>
      </c>
      <c r="DH17" s="1026"/>
      <c r="DI17" s="1026"/>
      <c r="DJ17" s="1026"/>
      <c r="DK17" s="1027"/>
      <c r="DL17" s="1025" t="s">
        <v>496</v>
      </c>
      <c r="DM17" s="1026"/>
      <c r="DN17" s="1026"/>
      <c r="DO17" s="1026"/>
      <c r="DP17" s="1027"/>
      <c r="DQ17" s="1025" t="s">
        <v>496</v>
      </c>
      <c r="DR17" s="1026"/>
      <c r="DS17" s="1026"/>
      <c r="DT17" s="1026"/>
      <c r="DU17" s="1027"/>
      <c r="DV17" s="1028"/>
      <c r="DW17" s="1029"/>
      <c r="DX17" s="1029"/>
      <c r="DY17" s="1029"/>
      <c r="DZ17" s="1030"/>
      <c r="EA17" s="243"/>
    </row>
    <row r="18" spans="1:131" s="244" customFormat="1" ht="26.25" customHeight="1">
      <c r="A18" s="250">
        <v>12</v>
      </c>
      <c r="B18" s="1079" t="s">
        <v>374</v>
      </c>
      <c r="C18" s="1080"/>
      <c r="D18" s="1080"/>
      <c r="E18" s="1080"/>
      <c r="F18" s="1080"/>
      <c r="G18" s="1080"/>
      <c r="H18" s="1080"/>
      <c r="I18" s="1080"/>
      <c r="J18" s="1080"/>
      <c r="K18" s="1080"/>
      <c r="L18" s="1080"/>
      <c r="M18" s="1080"/>
      <c r="N18" s="1080"/>
      <c r="O18" s="1080"/>
      <c r="P18" s="1081"/>
      <c r="Q18" s="1086">
        <v>15</v>
      </c>
      <c r="R18" s="1083"/>
      <c r="S18" s="1083"/>
      <c r="T18" s="1083"/>
      <c r="U18" s="1083"/>
      <c r="V18" s="1083">
        <v>12</v>
      </c>
      <c r="W18" s="1083"/>
      <c r="X18" s="1083"/>
      <c r="Y18" s="1083"/>
      <c r="Z18" s="1083"/>
      <c r="AA18" s="1083">
        <v>3</v>
      </c>
      <c r="AB18" s="1083"/>
      <c r="AC18" s="1083"/>
      <c r="AD18" s="1083"/>
      <c r="AE18" s="1087"/>
      <c r="AF18" s="1134">
        <v>3</v>
      </c>
      <c r="AG18" s="1135"/>
      <c r="AH18" s="1135"/>
      <c r="AI18" s="1135"/>
      <c r="AJ18" s="1136"/>
      <c r="AK18" s="1137" t="s">
        <v>496</v>
      </c>
      <c r="AL18" s="1138"/>
      <c r="AM18" s="1138"/>
      <c r="AN18" s="1138"/>
      <c r="AO18" s="1138"/>
      <c r="AP18" s="1138" t="s">
        <v>496</v>
      </c>
      <c r="AQ18" s="1138"/>
      <c r="AR18" s="1138"/>
      <c r="AS18" s="1138"/>
      <c r="AT18" s="1138"/>
      <c r="AU18" s="1132"/>
      <c r="AV18" s="1132"/>
      <c r="AW18" s="1132"/>
      <c r="AX18" s="1132"/>
      <c r="AY18" s="1133"/>
      <c r="AZ18" s="241"/>
      <c r="BA18" s="241"/>
      <c r="BB18" s="241"/>
      <c r="BC18" s="241"/>
      <c r="BD18" s="241"/>
      <c r="BE18" s="242"/>
      <c r="BF18" s="242"/>
      <c r="BG18" s="242"/>
      <c r="BH18" s="242"/>
      <c r="BI18" s="242"/>
      <c r="BJ18" s="242"/>
      <c r="BK18" s="242"/>
      <c r="BL18" s="242"/>
      <c r="BM18" s="242"/>
      <c r="BN18" s="242"/>
      <c r="BO18" s="242"/>
      <c r="BP18" s="242"/>
      <c r="BQ18" s="251">
        <v>12</v>
      </c>
      <c r="BR18" s="252"/>
      <c r="BS18" s="1050" t="s">
        <v>580</v>
      </c>
      <c r="BT18" s="1051"/>
      <c r="BU18" s="1051"/>
      <c r="BV18" s="1051"/>
      <c r="BW18" s="1051"/>
      <c r="BX18" s="1051"/>
      <c r="BY18" s="1051"/>
      <c r="BZ18" s="1051"/>
      <c r="CA18" s="1051"/>
      <c r="CB18" s="1051"/>
      <c r="CC18" s="1051"/>
      <c r="CD18" s="1051"/>
      <c r="CE18" s="1051"/>
      <c r="CF18" s="1051"/>
      <c r="CG18" s="1052"/>
      <c r="CH18" s="1025">
        <v>-33</v>
      </c>
      <c r="CI18" s="1026"/>
      <c r="CJ18" s="1026"/>
      <c r="CK18" s="1026"/>
      <c r="CL18" s="1027"/>
      <c r="CM18" s="1025">
        <v>3072</v>
      </c>
      <c r="CN18" s="1026"/>
      <c r="CO18" s="1026"/>
      <c r="CP18" s="1026"/>
      <c r="CQ18" s="1027"/>
      <c r="CR18" s="1025">
        <v>785</v>
      </c>
      <c r="CS18" s="1026"/>
      <c r="CT18" s="1026"/>
      <c r="CU18" s="1026"/>
      <c r="CV18" s="1027"/>
      <c r="CW18" s="1025" t="s">
        <v>496</v>
      </c>
      <c r="CX18" s="1026"/>
      <c r="CY18" s="1026"/>
      <c r="CZ18" s="1026"/>
      <c r="DA18" s="1027"/>
      <c r="DB18" s="1025" t="s">
        <v>496</v>
      </c>
      <c r="DC18" s="1026"/>
      <c r="DD18" s="1026"/>
      <c r="DE18" s="1026"/>
      <c r="DF18" s="1027"/>
      <c r="DG18" s="1025" t="s">
        <v>496</v>
      </c>
      <c r="DH18" s="1026"/>
      <c r="DI18" s="1026"/>
      <c r="DJ18" s="1026"/>
      <c r="DK18" s="1027"/>
      <c r="DL18" s="1025" t="s">
        <v>496</v>
      </c>
      <c r="DM18" s="1026"/>
      <c r="DN18" s="1026"/>
      <c r="DO18" s="1026"/>
      <c r="DP18" s="1027"/>
      <c r="DQ18" s="1025" t="s">
        <v>496</v>
      </c>
      <c r="DR18" s="1026"/>
      <c r="DS18" s="1026"/>
      <c r="DT18" s="1026"/>
      <c r="DU18" s="1027"/>
      <c r="DV18" s="1028"/>
      <c r="DW18" s="1029"/>
      <c r="DX18" s="1029"/>
      <c r="DY18" s="1029"/>
      <c r="DZ18" s="1030"/>
      <c r="EA18" s="243"/>
    </row>
    <row r="19" spans="1:131" s="244" customFormat="1" ht="26.25" customHeight="1">
      <c r="A19" s="250">
        <v>13</v>
      </c>
      <c r="B19" s="1079" t="s">
        <v>375</v>
      </c>
      <c r="C19" s="1080"/>
      <c r="D19" s="1080"/>
      <c r="E19" s="1080"/>
      <c r="F19" s="1080"/>
      <c r="G19" s="1080"/>
      <c r="H19" s="1080"/>
      <c r="I19" s="1080"/>
      <c r="J19" s="1080"/>
      <c r="K19" s="1080"/>
      <c r="L19" s="1080"/>
      <c r="M19" s="1080"/>
      <c r="N19" s="1080"/>
      <c r="O19" s="1080"/>
      <c r="P19" s="1081"/>
      <c r="Q19" s="1086">
        <v>2335</v>
      </c>
      <c r="R19" s="1083"/>
      <c r="S19" s="1083"/>
      <c r="T19" s="1083"/>
      <c r="U19" s="1083"/>
      <c r="V19" s="1083">
        <v>206</v>
      </c>
      <c r="W19" s="1083"/>
      <c r="X19" s="1083"/>
      <c r="Y19" s="1083"/>
      <c r="Z19" s="1083"/>
      <c r="AA19" s="1083">
        <v>2129</v>
      </c>
      <c r="AB19" s="1083"/>
      <c r="AC19" s="1083"/>
      <c r="AD19" s="1083"/>
      <c r="AE19" s="1087"/>
      <c r="AF19" s="1134" t="s">
        <v>119</v>
      </c>
      <c r="AG19" s="1135"/>
      <c r="AH19" s="1135"/>
      <c r="AI19" s="1135"/>
      <c r="AJ19" s="1136"/>
      <c r="AK19" s="1137" t="s">
        <v>496</v>
      </c>
      <c r="AL19" s="1138"/>
      <c r="AM19" s="1138"/>
      <c r="AN19" s="1138"/>
      <c r="AO19" s="1138"/>
      <c r="AP19" s="1138" t="s">
        <v>496</v>
      </c>
      <c r="AQ19" s="1138"/>
      <c r="AR19" s="1138"/>
      <c r="AS19" s="1138"/>
      <c r="AT19" s="1138"/>
      <c r="AU19" s="1132"/>
      <c r="AV19" s="1132"/>
      <c r="AW19" s="1132"/>
      <c r="AX19" s="1132"/>
      <c r="AY19" s="1133"/>
      <c r="AZ19" s="241"/>
      <c r="BA19" s="241"/>
      <c r="BB19" s="241"/>
      <c r="BC19" s="241"/>
      <c r="BD19" s="241"/>
      <c r="BE19" s="242"/>
      <c r="BF19" s="242"/>
      <c r="BG19" s="242"/>
      <c r="BH19" s="242"/>
      <c r="BI19" s="242"/>
      <c r="BJ19" s="242"/>
      <c r="BK19" s="242"/>
      <c r="BL19" s="242"/>
      <c r="BM19" s="242"/>
      <c r="BN19" s="242"/>
      <c r="BO19" s="242"/>
      <c r="BP19" s="242"/>
      <c r="BQ19" s="251">
        <v>13</v>
      </c>
      <c r="BR19" s="252"/>
      <c r="BS19" s="1050" t="s">
        <v>581</v>
      </c>
      <c r="BT19" s="1051"/>
      <c r="BU19" s="1051"/>
      <c r="BV19" s="1051"/>
      <c r="BW19" s="1051"/>
      <c r="BX19" s="1051"/>
      <c r="BY19" s="1051"/>
      <c r="BZ19" s="1051"/>
      <c r="CA19" s="1051"/>
      <c r="CB19" s="1051"/>
      <c r="CC19" s="1051"/>
      <c r="CD19" s="1051"/>
      <c r="CE19" s="1051"/>
      <c r="CF19" s="1051"/>
      <c r="CG19" s="1052"/>
      <c r="CH19" s="1025">
        <v>-6</v>
      </c>
      <c r="CI19" s="1026"/>
      <c r="CJ19" s="1026"/>
      <c r="CK19" s="1026"/>
      <c r="CL19" s="1027"/>
      <c r="CM19" s="1025">
        <v>76</v>
      </c>
      <c r="CN19" s="1026"/>
      <c r="CO19" s="1026"/>
      <c r="CP19" s="1026"/>
      <c r="CQ19" s="1027"/>
      <c r="CR19" s="1025">
        <v>10</v>
      </c>
      <c r="CS19" s="1026"/>
      <c r="CT19" s="1026"/>
      <c r="CU19" s="1026"/>
      <c r="CV19" s="1027"/>
      <c r="CW19" s="1025" t="s">
        <v>496</v>
      </c>
      <c r="CX19" s="1026"/>
      <c r="CY19" s="1026"/>
      <c r="CZ19" s="1026"/>
      <c r="DA19" s="1027"/>
      <c r="DB19" s="1025" t="s">
        <v>496</v>
      </c>
      <c r="DC19" s="1026"/>
      <c r="DD19" s="1026"/>
      <c r="DE19" s="1026"/>
      <c r="DF19" s="1027"/>
      <c r="DG19" s="1025" t="s">
        <v>496</v>
      </c>
      <c r="DH19" s="1026"/>
      <c r="DI19" s="1026"/>
      <c r="DJ19" s="1026"/>
      <c r="DK19" s="1027"/>
      <c r="DL19" s="1025" t="s">
        <v>496</v>
      </c>
      <c r="DM19" s="1026"/>
      <c r="DN19" s="1026"/>
      <c r="DO19" s="1026"/>
      <c r="DP19" s="1027"/>
      <c r="DQ19" s="1025" t="s">
        <v>496</v>
      </c>
      <c r="DR19" s="1026"/>
      <c r="DS19" s="1026"/>
      <c r="DT19" s="1026"/>
      <c r="DU19" s="1027"/>
      <c r="DV19" s="1028"/>
      <c r="DW19" s="1029"/>
      <c r="DX19" s="1029"/>
      <c r="DY19" s="1029"/>
      <c r="DZ19" s="1030"/>
      <c r="EA19" s="243"/>
    </row>
    <row r="20" spans="1:131" s="244" customFormat="1" ht="26.25" customHeight="1">
      <c r="A20" s="250">
        <v>14</v>
      </c>
      <c r="B20" s="1079" t="s">
        <v>376</v>
      </c>
      <c r="C20" s="1080"/>
      <c r="D20" s="1080"/>
      <c r="E20" s="1080"/>
      <c r="F20" s="1080"/>
      <c r="G20" s="1080"/>
      <c r="H20" s="1080"/>
      <c r="I20" s="1080"/>
      <c r="J20" s="1080"/>
      <c r="K20" s="1080"/>
      <c r="L20" s="1080"/>
      <c r="M20" s="1080"/>
      <c r="N20" s="1080"/>
      <c r="O20" s="1080"/>
      <c r="P20" s="1081"/>
      <c r="Q20" s="1086">
        <v>127762</v>
      </c>
      <c r="R20" s="1083"/>
      <c r="S20" s="1083"/>
      <c r="T20" s="1083"/>
      <c r="U20" s="1083"/>
      <c r="V20" s="1083">
        <v>127762</v>
      </c>
      <c r="W20" s="1083"/>
      <c r="X20" s="1083"/>
      <c r="Y20" s="1083"/>
      <c r="Z20" s="1083"/>
      <c r="AA20" s="1083" t="s">
        <v>496</v>
      </c>
      <c r="AB20" s="1083"/>
      <c r="AC20" s="1083"/>
      <c r="AD20" s="1083"/>
      <c r="AE20" s="1087"/>
      <c r="AF20" s="1134" t="s">
        <v>365</v>
      </c>
      <c r="AG20" s="1135"/>
      <c r="AH20" s="1135"/>
      <c r="AI20" s="1135"/>
      <c r="AJ20" s="1136"/>
      <c r="AK20" s="1137">
        <v>81888</v>
      </c>
      <c r="AL20" s="1138"/>
      <c r="AM20" s="1138"/>
      <c r="AN20" s="1138"/>
      <c r="AO20" s="1138"/>
      <c r="AP20" s="1138" t="s">
        <v>496</v>
      </c>
      <c r="AQ20" s="1138"/>
      <c r="AR20" s="1138"/>
      <c r="AS20" s="1138"/>
      <c r="AT20" s="1138"/>
      <c r="AU20" s="1132"/>
      <c r="AV20" s="1132"/>
      <c r="AW20" s="1132"/>
      <c r="AX20" s="1132"/>
      <c r="AY20" s="1133"/>
      <c r="AZ20" s="241"/>
      <c r="BA20" s="241"/>
      <c r="BB20" s="241"/>
      <c r="BC20" s="241"/>
      <c r="BD20" s="241"/>
      <c r="BE20" s="242"/>
      <c r="BF20" s="242"/>
      <c r="BG20" s="242"/>
      <c r="BH20" s="242"/>
      <c r="BI20" s="242"/>
      <c r="BJ20" s="242"/>
      <c r="BK20" s="242"/>
      <c r="BL20" s="242"/>
      <c r="BM20" s="242"/>
      <c r="BN20" s="242"/>
      <c r="BO20" s="242"/>
      <c r="BP20" s="242"/>
      <c r="BQ20" s="251">
        <v>14</v>
      </c>
      <c r="BR20" s="252"/>
      <c r="BS20" s="1050" t="s">
        <v>582</v>
      </c>
      <c r="BT20" s="1051"/>
      <c r="BU20" s="1051"/>
      <c r="BV20" s="1051"/>
      <c r="BW20" s="1051"/>
      <c r="BX20" s="1051"/>
      <c r="BY20" s="1051"/>
      <c r="BZ20" s="1051"/>
      <c r="CA20" s="1051"/>
      <c r="CB20" s="1051"/>
      <c r="CC20" s="1051"/>
      <c r="CD20" s="1051"/>
      <c r="CE20" s="1051"/>
      <c r="CF20" s="1051"/>
      <c r="CG20" s="1052"/>
      <c r="CH20" s="1025">
        <v>6</v>
      </c>
      <c r="CI20" s="1026"/>
      <c r="CJ20" s="1026"/>
      <c r="CK20" s="1026"/>
      <c r="CL20" s="1027"/>
      <c r="CM20" s="1025">
        <v>198</v>
      </c>
      <c r="CN20" s="1026"/>
      <c r="CO20" s="1026"/>
      <c r="CP20" s="1026"/>
      <c r="CQ20" s="1027"/>
      <c r="CR20" s="1025">
        <v>5</v>
      </c>
      <c r="CS20" s="1026"/>
      <c r="CT20" s="1026"/>
      <c r="CU20" s="1026"/>
      <c r="CV20" s="1027"/>
      <c r="CW20" s="1025" t="s">
        <v>496</v>
      </c>
      <c r="CX20" s="1026"/>
      <c r="CY20" s="1026"/>
      <c r="CZ20" s="1026"/>
      <c r="DA20" s="1027"/>
      <c r="DB20" s="1025" t="s">
        <v>496</v>
      </c>
      <c r="DC20" s="1026"/>
      <c r="DD20" s="1026"/>
      <c r="DE20" s="1026"/>
      <c r="DF20" s="1027"/>
      <c r="DG20" s="1025" t="s">
        <v>496</v>
      </c>
      <c r="DH20" s="1026"/>
      <c r="DI20" s="1026"/>
      <c r="DJ20" s="1026"/>
      <c r="DK20" s="1027"/>
      <c r="DL20" s="1025" t="s">
        <v>496</v>
      </c>
      <c r="DM20" s="1026"/>
      <c r="DN20" s="1026"/>
      <c r="DO20" s="1026"/>
      <c r="DP20" s="1027"/>
      <c r="DQ20" s="1025" t="s">
        <v>496</v>
      </c>
      <c r="DR20" s="1026"/>
      <c r="DS20" s="1026"/>
      <c r="DT20" s="1026"/>
      <c r="DU20" s="1027"/>
      <c r="DV20" s="1028"/>
      <c r="DW20" s="1029"/>
      <c r="DX20" s="1029"/>
      <c r="DY20" s="1029"/>
      <c r="DZ20" s="1030"/>
      <c r="EA20" s="243"/>
    </row>
    <row r="21" spans="1:131" s="244" customFormat="1" ht="26.25" customHeight="1" thickBot="1">
      <c r="A21" s="250">
        <v>15</v>
      </c>
      <c r="B21" s="1079"/>
      <c r="C21" s="1080"/>
      <c r="D21" s="1080"/>
      <c r="E21" s="1080"/>
      <c r="F21" s="1080"/>
      <c r="G21" s="1080"/>
      <c r="H21" s="1080"/>
      <c r="I21" s="1080"/>
      <c r="J21" s="1080"/>
      <c r="K21" s="1080"/>
      <c r="L21" s="1080"/>
      <c r="M21" s="1080"/>
      <c r="N21" s="1080"/>
      <c r="O21" s="1080"/>
      <c r="P21" s="1081"/>
      <c r="Q21" s="1086"/>
      <c r="R21" s="1083"/>
      <c r="S21" s="1083"/>
      <c r="T21" s="1083"/>
      <c r="U21" s="1083"/>
      <c r="V21" s="1083"/>
      <c r="W21" s="1083"/>
      <c r="X21" s="1083"/>
      <c r="Y21" s="1083"/>
      <c r="Z21" s="1083"/>
      <c r="AA21" s="1083"/>
      <c r="AB21" s="1083"/>
      <c r="AC21" s="1083"/>
      <c r="AD21" s="1083"/>
      <c r="AE21" s="1087"/>
      <c r="AF21" s="1134"/>
      <c r="AG21" s="1135"/>
      <c r="AH21" s="1135"/>
      <c r="AI21" s="1135"/>
      <c r="AJ21" s="1136"/>
      <c r="AK21" s="1137"/>
      <c r="AL21" s="1138"/>
      <c r="AM21" s="1138"/>
      <c r="AN21" s="1138"/>
      <c r="AO21" s="1138"/>
      <c r="AP21" s="1138"/>
      <c r="AQ21" s="1138"/>
      <c r="AR21" s="1138"/>
      <c r="AS21" s="1138"/>
      <c r="AT21" s="1138"/>
      <c r="AU21" s="1132"/>
      <c r="AV21" s="1132"/>
      <c r="AW21" s="1132"/>
      <c r="AX21" s="1132"/>
      <c r="AY21" s="1133"/>
      <c r="AZ21" s="241"/>
      <c r="BA21" s="241"/>
      <c r="BB21" s="241"/>
      <c r="BC21" s="241"/>
      <c r="BD21" s="241"/>
      <c r="BE21" s="242"/>
      <c r="BF21" s="242"/>
      <c r="BG21" s="242"/>
      <c r="BH21" s="242"/>
      <c r="BI21" s="242"/>
      <c r="BJ21" s="242"/>
      <c r="BK21" s="242"/>
      <c r="BL21" s="242"/>
      <c r="BM21" s="242"/>
      <c r="BN21" s="242"/>
      <c r="BO21" s="242"/>
      <c r="BP21" s="242"/>
      <c r="BQ21" s="251">
        <v>15</v>
      </c>
      <c r="BR21" s="252"/>
      <c r="BS21" s="1050" t="s">
        <v>583</v>
      </c>
      <c r="BT21" s="1051"/>
      <c r="BU21" s="1051"/>
      <c r="BV21" s="1051"/>
      <c r="BW21" s="1051"/>
      <c r="BX21" s="1051"/>
      <c r="BY21" s="1051"/>
      <c r="BZ21" s="1051"/>
      <c r="CA21" s="1051"/>
      <c r="CB21" s="1051"/>
      <c r="CC21" s="1051"/>
      <c r="CD21" s="1051"/>
      <c r="CE21" s="1051"/>
      <c r="CF21" s="1051"/>
      <c r="CG21" s="1052"/>
      <c r="CH21" s="1025">
        <v>0</v>
      </c>
      <c r="CI21" s="1026"/>
      <c r="CJ21" s="1026"/>
      <c r="CK21" s="1026"/>
      <c r="CL21" s="1027"/>
      <c r="CM21" s="1025">
        <v>668</v>
      </c>
      <c r="CN21" s="1026"/>
      <c r="CO21" s="1026"/>
      <c r="CP21" s="1026"/>
      <c r="CQ21" s="1027"/>
      <c r="CR21" s="1025">
        <v>300</v>
      </c>
      <c r="CS21" s="1026"/>
      <c r="CT21" s="1026"/>
      <c r="CU21" s="1026"/>
      <c r="CV21" s="1027"/>
      <c r="CW21" s="1025" t="s">
        <v>496</v>
      </c>
      <c r="CX21" s="1026"/>
      <c r="CY21" s="1026"/>
      <c r="CZ21" s="1026"/>
      <c r="DA21" s="1027"/>
      <c r="DB21" s="1025" t="s">
        <v>496</v>
      </c>
      <c r="DC21" s="1026"/>
      <c r="DD21" s="1026"/>
      <c r="DE21" s="1026"/>
      <c r="DF21" s="1027"/>
      <c r="DG21" s="1025" t="s">
        <v>496</v>
      </c>
      <c r="DH21" s="1026"/>
      <c r="DI21" s="1026"/>
      <c r="DJ21" s="1026"/>
      <c r="DK21" s="1027"/>
      <c r="DL21" s="1025" t="s">
        <v>496</v>
      </c>
      <c r="DM21" s="1026"/>
      <c r="DN21" s="1026"/>
      <c r="DO21" s="1026"/>
      <c r="DP21" s="1027"/>
      <c r="DQ21" s="1025" t="s">
        <v>496</v>
      </c>
      <c r="DR21" s="1026"/>
      <c r="DS21" s="1026"/>
      <c r="DT21" s="1026"/>
      <c r="DU21" s="1027"/>
      <c r="DV21" s="1028"/>
      <c r="DW21" s="1029"/>
      <c r="DX21" s="1029"/>
      <c r="DY21" s="1029"/>
      <c r="DZ21" s="1030"/>
      <c r="EA21" s="243"/>
    </row>
    <row r="22" spans="1:131" s="244" customFormat="1" ht="26.25" customHeight="1">
      <c r="A22" s="250">
        <v>16</v>
      </c>
      <c r="B22" s="1123"/>
      <c r="C22" s="1124"/>
      <c r="D22" s="1124"/>
      <c r="E22" s="1124"/>
      <c r="F22" s="1124"/>
      <c r="G22" s="1124"/>
      <c r="H22" s="1124"/>
      <c r="I22" s="1124"/>
      <c r="J22" s="1124"/>
      <c r="K22" s="1124"/>
      <c r="L22" s="1124"/>
      <c r="M22" s="1124"/>
      <c r="N22" s="1124"/>
      <c r="O22" s="1124"/>
      <c r="P22" s="1125"/>
      <c r="Q22" s="1126"/>
      <c r="R22" s="1127"/>
      <c r="S22" s="1127"/>
      <c r="T22" s="1127"/>
      <c r="U22" s="1127"/>
      <c r="V22" s="1127"/>
      <c r="W22" s="1127"/>
      <c r="X22" s="1127"/>
      <c r="Y22" s="1127"/>
      <c r="Z22" s="1127"/>
      <c r="AA22" s="1127"/>
      <c r="AB22" s="1127"/>
      <c r="AC22" s="1127"/>
      <c r="AD22" s="1127"/>
      <c r="AE22" s="1128"/>
      <c r="AF22" s="1129"/>
      <c r="AG22" s="1130"/>
      <c r="AH22" s="1130"/>
      <c r="AI22" s="1130"/>
      <c r="AJ22" s="1131"/>
      <c r="AK22" s="1119"/>
      <c r="AL22" s="1120"/>
      <c r="AM22" s="1120"/>
      <c r="AN22" s="1120"/>
      <c r="AO22" s="1120"/>
      <c r="AP22" s="1120"/>
      <c r="AQ22" s="1120"/>
      <c r="AR22" s="1120"/>
      <c r="AS22" s="1120"/>
      <c r="AT22" s="1120"/>
      <c r="AU22" s="1121"/>
      <c r="AV22" s="1121"/>
      <c r="AW22" s="1121"/>
      <c r="AX22" s="1121"/>
      <c r="AY22" s="1122"/>
      <c r="AZ22" s="1070" t="s">
        <v>377</v>
      </c>
      <c r="BA22" s="1070"/>
      <c r="BB22" s="1070"/>
      <c r="BC22" s="1070"/>
      <c r="BD22" s="1071"/>
      <c r="BE22" s="242"/>
      <c r="BF22" s="242"/>
      <c r="BG22" s="242"/>
      <c r="BH22" s="242"/>
      <c r="BI22" s="242"/>
      <c r="BJ22" s="242"/>
      <c r="BK22" s="242"/>
      <c r="BL22" s="242"/>
      <c r="BM22" s="242"/>
      <c r="BN22" s="242"/>
      <c r="BO22" s="242"/>
      <c r="BP22" s="242"/>
      <c r="BQ22" s="251">
        <v>16</v>
      </c>
      <c r="BR22" s="252"/>
      <c r="BS22" s="1050" t="s">
        <v>584</v>
      </c>
      <c r="BT22" s="1051"/>
      <c r="BU22" s="1051"/>
      <c r="BV22" s="1051"/>
      <c r="BW22" s="1051"/>
      <c r="BX22" s="1051"/>
      <c r="BY22" s="1051"/>
      <c r="BZ22" s="1051"/>
      <c r="CA22" s="1051"/>
      <c r="CB22" s="1051"/>
      <c r="CC22" s="1051"/>
      <c r="CD22" s="1051"/>
      <c r="CE22" s="1051"/>
      <c r="CF22" s="1051"/>
      <c r="CG22" s="1052"/>
      <c r="CH22" s="1025">
        <v>157</v>
      </c>
      <c r="CI22" s="1026"/>
      <c r="CJ22" s="1026"/>
      <c r="CK22" s="1026"/>
      <c r="CL22" s="1027"/>
      <c r="CM22" s="1025">
        <v>5151</v>
      </c>
      <c r="CN22" s="1026"/>
      <c r="CO22" s="1026"/>
      <c r="CP22" s="1026"/>
      <c r="CQ22" s="1027"/>
      <c r="CR22" s="1025">
        <v>300</v>
      </c>
      <c r="CS22" s="1026"/>
      <c r="CT22" s="1026"/>
      <c r="CU22" s="1026"/>
      <c r="CV22" s="1027"/>
      <c r="CW22" s="1025" t="s">
        <v>496</v>
      </c>
      <c r="CX22" s="1026"/>
      <c r="CY22" s="1026"/>
      <c r="CZ22" s="1026"/>
      <c r="DA22" s="1027"/>
      <c r="DB22" s="1025" t="s">
        <v>496</v>
      </c>
      <c r="DC22" s="1026"/>
      <c r="DD22" s="1026"/>
      <c r="DE22" s="1026"/>
      <c r="DF22" s="1027"/>
      <c r="DG22" s="1025" t="s">
        <v>496</v>
      </c>
      <c r="DH22" s="1026"/>
      <c r="DI22" s="1026"/>
      <c r="DJ22" s="1026"/>
      <c r="DK22" s="1027"/>
      <c r="DL22" s="1025" t="s">
        <v>496</v>
      </c>
      <c r="DM22" s="1026"/>
      <c r="DN22" s="1026"/>
      <c r="DO22" s="1026"/>
      <c r="DP22" s="1027"/>
      <c r="DQ22" s="1025" t="s">
        <v>496</v>
      </c>
      <c r="DR22" s="1026"/>
      <c r="DS22" s="1026"/>
      <c r="DT22" s="1026"/>
      <c r="DU22" s="1027"/>
      <c r="DV22" s="1028"/>
      <c r="DW22" s="1029"/>
      <c r="DX22" s="1029"/>
      <c r="DY22" s="1029"/>
      <c r="DZ22" s="1030"/>
      <c r="EA22" s="243"/>
    </row>
    <row r="23" spans="1:131" s="244" customFormat="1" ht="26.25" customHeight="1" thickBot="1">
      <c r="A23" s="253" t="s">
        <v>378</v>
      </c>
      <c r="B23" s="980" t="s">
        <v>379</v>
      </c>
      <c r="C23" s="981"/>
      <c r="D23" s="981"/>
      <c r="E23" s="981"/>
      <c r="F23" s="981"/>
      <c r="G23" s="981"/>
      <c r="H23" s="981"/>
      <c r="I23" s="981"/>
      <c r="J23" s="981"/>
      <c r="K23" s="981"/>
      <c r="L23" s="981"/>
      <c r="M23" s="981"/>
      <c r="N23" s="981"/>
      <c r="O23" s="981"/>
      <c r="P23" s="982"/>
      <c r="Q23" s="1110">
        <v>641049</v>
      </c>
      <c r="R23" s="1111"/>
      <c r="S23" s="1111"/>
      <c r="T23" s="1111"/>
      <c r="U23" s="1111"/>
      <c r="V23" s="1111">
        <v>625921</v>
      </c>
      <c r="W23" s="1111"/>
      <c r="X23" s="1111"/>
      <c r="Y23" s="1111"/>
      <c r="Z23" s="1111"/>
      <c r="AA23" s="1111">
        <v>15127</v>
      </c>
      <c r="AB23" s="1111"/>
      <c r="AC23" s="1111"/>
      <c r="AD23" s="1111"/>
      <c r="AE23" s="1112"/>
      <c r="AF23" s="1113">
        <v>1890</v>
      </c>
      <c r="AG23" s="1111"/>
      <c r="AH23" s="1111"/>
      <c r="AI23" s="1111"/>
      <c r="AJ23" s="1114"/>
      <c r="AK23" s="1115"/>
      <c r="AL23" s="1116"/>
      <c r="AM23" s="1116"/>
      <c r="AN23" s="1116"/>
      <c r="AO23" s="1116"/>
      <c r="AP23" s="1111">
        <v>1026876</v>
      </c>
      <c r="AQ23" s="1111"/>
      <c r="AR23" s="1111"/>
      <c r="AS23" s="1111"/>
      <c r="AT23" s="1111"/>
      <c r="AU23" s="1117"/>
      <c r="AV23" s="1117"/>
      <c r="AW23" s="1117"/>
      <c r="AX23" s="1117"/>
      <c r="AY23" s="1118"/>
      <c r="AZ23" s="1107" t="s">
        <v>119</v>
      </c>
      <c r="BA23" s="1108"/>
      <c r="BB23" s="1108"/>
      <c r="BC23" s="1108"/>
      <c r="BD23" s="1109"/>
      <c r="BE23" s="242"/>
      <c r="BF23" s="242"/>
      <c r="BG23" s="242"/>
      <c r="BH23" s="242"/>
      <c r="BI23" s="242"/>
      <c r="BJ23" s="242"/>
      <c r="BK23" s="242"/>
      <c r="BL23" s="242"/>
      <c r="BM23" s="242"/>
      <c r="BN23" s="242"/>
      <c r="BO23" s="242"/>
      <c r="BP23" s="242"/>
      <c r="BQ23" s="251">
        <v>17</v>
      </c>
      <c r="BR23" s="252"/>
      <c r="BS23" s="1050" t="s">
        <v>585</v>
      </c>
      <c r="BT23" s="1051"/>
      <c r="BU23" s="1051"/>
      <c r="BV23" s="1051"/>
      <c r="BW23" s="1051"/>
      <c r="BX23" s="1051"/>
      <c r="BY23" s="1051"/>
      <c r="BZ23" s="1051"/>
      <c r="CA23" s="1051"/>
      <c r="CB23" s="1051"/>
      <c r="CC23" s="1051"/>
      <c r="CD23" s="1051"/>
      <c r="CE23" s="1051"/>
      <c r="CF23" s="1051"/>
      <c r="CG23" s="1052"/>
      <c r="CH23" s="1025">
        <v>51</v>
      </c>
      <c r="CI23" s="1026"/>
      <c r="CJ23" s="1026"/>
      <c r="CK23" s="1026"/>
      <c r="CL23" s="1027"/>
      <c r="CM23" s="1025">
        <v>3618</v>
      </c>
      <c r="CN23" s="1026"/>
      <c r="CO23" s="1026"/>
      <c r="CP23" s="1026"/>
      <c r="CQ23" s="1027"/>
      <c r="CR23" s="1025">
        <v>936</v>
      </c>
      <c r="CS23" s="1026"/>
      <c r="CT23" s="1026"/>
      <c r="CU23" s="1026"/>
      <c r="CV23" s="1027"/>
      <c r="CW23" s="1025" t="s">
        <v>496</v>
      </c>
      <c r="CX23" s="1026"/>
      <c r="CY23" s="1026"/>
      <c r="CZ23" s="1026"/>
      <c r="DA23" s="1027"/>
      <c r="DB23" s="1025" t="s">
        <v>496</v>
      </c>
      <c r="DC23" s="1026"/>
      <c r="DD23" s="1026"/>
      <c r="DE23" s="1026"/>
      <c r="DF23" s="1027"/>
      <c r="DG23" s="1025" t="s">
        <v>496</v>
      </c>
      <c r="DH23" s="1026"/>
      <c r="DI23" s="1026"/>
      <c r="DJ23" s="1026"/>
      <c r="DK23" s="1027"/>
      <c r="DL23" s="1025" t="s">
        <v>496</v>
      </c>
      <c r="DM23" s="1026"/>
      <c r="DN23" s="1026"/>
      <c r="DO23" s="1026"/>
      <c r="DP23" s="1027"/>
      <c r="DQ23" s="1025" t="s">
        <v>496</v>
      </c>
      <c r="DR23" s="1026"/>
      <c r="DS23" s="1026"/>
      <c r="DT23" s="1026"/>
      <c r="DU23" s="1027"/>
      <c r="DV23" s="1028"/>
      <c r="DW23" s="1029"/>
      <c r="DX23" s="1029"/>
      <c r="DY23" s="1029"/>
      <c r="DZ23" s="1030"/>
      <c r="EA23" s="243"/>
    </row>
    <row r="24" spans="1:131" s="244" customFormat="1" ht="26.25" customHeight="1">
      <c r="A24" s="1106" t="s">
        <v>380</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41"/>
      <c r="BA24" s="241"/>
      <c r="BB24" s="241"/>
      <c r="BC24" s="241"/>
      <c r="BD24" s="241"/>
      <c r="BE24" s="242"/>
      <c r="BF24" s="242"/>
      <c r="BG24" s="242"/>
      <c r="BH24" s="242"/>
      <c r="BI24" s="242"/>
      <c r="BJ24" s="242"/>
      <c r="BK24" s="242"/>
      <c r="BL24" s="242"/>
      <c r="BM24" s="242"/>
      <c r="BN24" s="242"/>
      <c r="BO24" s="242"/>
      <c r="BP24" s="242"/>
      <c r="BQ24" s="251">
        <v>18</v>
      </c>
      <c r="BR24" s="252"/>
      <c r="BS24" s="1050" t="s">
        <v>586</v>
      </c>
      <c r="BT24" s="1051"/>
      <c r="BU24" s="1051"/>
      <c r="BV24" s="1051"/>
      <c r="BW24" s="1051"/>
      <c r="BX24" s="1051"/>
      <c r="BY24" s="1051"/>
      <c r="BZ24" s="1051"/>
      <c r="CA24" s="1051"/>
      <c r="CB24" s="1051"/>
      <c r="CC24" s="1051"/>
      <c r="CD24" s="1051"/>
      <c r="CE24" s="1051"/>
      <c r="CF24" s="1051"/>
      <c r="CG24" s="1052"/>
      <c r="CH24" s="1025">
        <v>31</v>
      </c>
      <c r="CI24" s="1026"/>
      <c r="CJ24" s="1026"/>
      <c r="CK24" s="1026"/>
      <c r="CL24" s="1027"/>
      <c r="CM24" s="1025">
        <v>683</v>
      </c>
      <c r="CN24" s="1026"/>
      <c r="CO24" s="1026"/>
      <c r="CP24" s="1026"/>
      <c r="CQ24" s="1027"/>
      <c r="CR24" s="1025">
        <v>256</v>
      </c>
      <c r="CS24" s="1026"/>
      <c r="CT24" s="1026"/>
      <c r="CU24" s="1026"/>
      <c r="CV24" s="1027"/>
      <c r="CW24" s="1025" t="s">
        <v>496</v>
      </c>
      <c r="CX24" s="1026"/>
      <c r="CY24" s="1026"/>
      <c r="CZ24" s="1026"/>
      <c r="DA24" s="1027"/>
      <c r="DB24" s="1025" t="s">
        <v>496</v>
      </c>
      <c r="DC24" s="1026"/>
      <c r="DD24" s="1026"/>
      <c r="DE24" s="1026"/>
      <c r="DF24" s="1027"/>
      <c r="DG24" s="1025" t="s">
        <v>496</v>
      </c>
      <c r="DH24" s="1026"/>
      <c r="DI24" s="1026"/>
      <c r="DJ24" s="1026"/>
      <c r="DK24" s="1027"/>
      <c r="DL24" s="1025" t="s">
        <v>496</v>
      </c>
      <c r="DM24" s="1026"/>
      <c r="DN24" s="1026"/>
      <c r="DO24" s="1026"/>
      <c r="DP24" s="1027"/>
      <c r="DQ24" s="1025" t="s">
        <v>496</v>
      </c>
      <c r="DR24" s="1026"/>
      <c r="DS24" s="1026"/>
      <c r="DT24" s="1026"/>
      <c r="DU24" s="1027"/>
      <c r="DV24" s="1028"/>
      <c r="DW24" s="1029"/>
      <c r="DX24" s="1029"/>
      <c r="DY24" s="1029"/>
      <c r="DZ24" s="1030"/>
      <c r="EA24" s="243"/>
    </row>
    <row r="25" spans="1:131" s="236" customFormat="1" ht="26.25" customHeight="1" thickBot="1">
      <c r="A25" s="1105" t="s">
        <v>381</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41"/>
      <c r="BK25" s="241"/>
      <c r="BL25" s="241"/>
      <c r="BM25" s="241"/>
      <c r="BN25" s="241"/>
      <c r="BO25" s="254"/>
      <c r="BP25" s="254"/>
      <c r="BQ25" s="251">
        <v>19</v>
      </c>
      <c r="BR25" s="252"/>
      <c r="BS25" s="1050" t="s">
        <v>587</v>
      </c>
      <c r="BT25" s="1051"/>
      <c r="BU25" s="1051"/>
      <c r="BV25" s="1051"/>
      <c r="BW25" s="1051"/>
      <c r="BX25" s="1051"/>
      <c r="BY25" s="1051"/>
      <c r="BZ25" s="1051"/>
      <c r="CA25" s="1051"/>
      <c r="CB25" s="1051"/>
      <c r="CC25" s="1051"/>
      <c r="CD25" s="1051"/>
      <c r="CE25" s="1051"/>
      <c r="CF25" s="1051"/>
      <c r="CG25" s="1052"/>
      <c r="CH25" s="1025">
        <v>17</v>
      </c>
      <c r="CI25" s="1026"/>
      <c r="CJ25" s="1026"/>
      <c r="CK25" s="1026"/>
      <c r="CL25" s="1027"/>
      <c r="CM25" s="1025">
        <v>515</v>
      </c>
      <c r="CN25" s="1026"/>
      <c r="CO25" s="1026"/>
      <c r="CP25" s="1026"/>
      <c r="CQ25" s="1027"/>
      <c r="CR25" s="1025">
        <v>107</v>
      </c>
      <c r="CS25" s="1026"/>
      <c r="CT25" s="1026"/>
      <c r="CU25" s="1026"/>
      <c r="CV25" s="1027"/>
      <c r="CW25" s="1025" t="s">
        <v>496</v>
      </c>
      <c r="CX25" s="1026"/>
      <c r="CY25" s="1026"/>
      <c r="CZ25" s="1026"/>
      <c r="DA25" s="1027"/>
      <c r="DB25" s="1025" t="s">
        <v>496</v>
      </c>
      <c r="DC25" s="1026"/>
      <c r="DD25" s="1026"/>
      <c r="DE25" s="1026"/>
      <c r="DF25" s="1027"/>
      <c r="DG25" s="1025" t="s">
        <v>496</v>
      </c>
      <c r="DH25" s="1026"/>
      <c r="DI25" s="1026"/>
      <c r="DJ25" s="1026"/>
      <c r="DK25" s="1027"/>
      <c r="DL25" s="1025" t="s">
        <v>496</v>
      </c>
      <c r="DM25" s="1026"/>
      <c r="DN25" s="1026"/>
      <c r="DO25" s="1026"/>
      <c r="DP25" s="1027"/>
      <c r="DQ25" s="1025" t="s">
        <v>496</v>
      </c>
      <c r="DR25" s="1026"/>
      <c r="DS25" s="1026"/>
      <c r="DT25" s="1026"/>
      <c r="DU25" s="1027"/>
      <c r="DV25" s="1028"/>
      <c r="DW25" s="1029"/>
      <c r="DX25" s="1029"/>
      <c r="DY25" s="1029"/>
      <c r="DZ25" s="1030"/>
      <c r="EA25" s="235"/>
    </row>
    <row r="26" spans="1:131" s="236" customFormat="1" ht="26.25" customHeight="1">
      <c r="A26" s="1031" t="s">
        <v>345</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101" t="s">
        <v>385</v>
      </c>
      <c r="AG26" s="1044"/>
      <c r="AH26" s="1044"/>
      <c r="AI26" s="1044"/>
      <c r="AJ26" s="110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352</v>
      </c>
      <c r="BF26" s="1038"/>
      <c r="BG26" s="1038"/>
      <c r="BH26" s="1038"/>
      <c r="BI26" s="1053"/>
      <c r="BJ26" s="241"/>
      <c r="BK26" s="241"/>
      <c r="BL26" s="241"/>
      <c r="BM26" s="241"/>
      <c r="BN26" s="241"/>
      <c r="BO26" s="254"/>
      <c r="BP26" s="254"/>
      <c r="BQ26" s="251">
        <v>20</v>
      </c>
      <c r="BR26" s="252" t="s">
        <v>590</v>
      </c>
      <c r="BS26" s="1050" t="s">
        <v>588</v>
      </c>
      <c r="BT26" s="1051"/>
      <c r="BU26" s="1051"/>
      <c r="BV26" s="1051"/>
      <c r="BW26" s="1051"/>
      <c r="BX26" s="1051"/>
      <c r="BY26" s="1051"/>
      <c r="BZ26" s="1051"/>
      <c r="CA26" s="1051"/>
      <c r="CB26" s="1051"/>
      <c r="CC26" s="1051"/>
      <c r="CD26" s="1051"/>
      <c r="CE26" s="1051"/>
      <c r="CF26" s="1051"/>
      <c r="CG26" s="1052"/>
      <c r="CH26" s="1025">
        <v>0</v>
      </c>
      <c r="CI26" s="1026"/>
      <c r="CJ26" s="1026"/>
      <c r="CK26" s="1026"/>
      <c r="CL26" s="1027"/>
      <c r="CM26" s="1025">
        <v>316</v>
      </c>
      <c r="CN26" s="1026"/>
      <c r="CO26" s="1026"/>
      <c r="CP26" s="1026"/>
      <c r="CQ26" s="1027"/>
      <c r="CR26" s="1025">
        <v>30</v>
      </c>
      <c r="CS26" s="1026"/>
      <c r="CT26" s="1026"/>
      <c r="CU26" s="1026"/>
      <c r="CV26" s="1027"/>
      <c r="CW26" s="1025" t="s">
        <v>496</v>
      </c>
      <c r="CX26" s="1026"/>
      <c r="CY26" s="1026"/>
      <c r="CZ26" s="1026"/>
      <c r="DA26" s="1027"/>
      <c r="DB26" s="1025" t="s">
        <v>496</v>
      </c>
      <c r="DC26" s="1026"/>
      <c r="DD26" s="1026"/>
      <c r="DE26" s="1026"/>
      <c r="DF26" s="1027"/>
      <c r="DG26" s="1025" t="s">
        <v>496</v>
      </c>
      <c r="DH26" s="1026"/>
      <c r="DI26" s="1026"/>
      <c r="DJ26" s="1026"/>
      <c r="DK26" s="1027"/>
      <c r="DL26" s="1025" t="s">
        <v>496</v>
      </c>
      <c r="DM26" s="1026"/>
      <c r="DN26" s="1026"/>
      <c r="DO26" s="1026"/>
      <c r="DP26" s="1027"/>
      <c r="DQ26" s="1025" t="s">
        <v>496</v>
      </c>
      <c r="DR26" s="1026"/>
      <c r="DS26" s="1026"/>
      <c r="DT26" s="1026"/>
      <c r="DU26" s="1027"/>
      <c r="DV26" s="1028"/>
      <c r="DW26" s="1029"/>
      <c r="DX26" s="1029"/>
      <c r="DY26" s="1029"/>
      <c r="DZ26" s="1030"/>
      <c r="EA26" s="235"/>
    </row>
    <row r="27" spans="1:131" s="236" customFormat="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103"/>
      <c r="AG27" s="1047"/>
      <c r="AH27" s="1047"/>
      <c r="AI27" s="1047"/>
      <c r="AJ27" s="110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4"/>
      <c r="BJ27" s="241"/>
      <c r="BK27" s="241"/>
      <c r="BL27" s="241"/>
      <c r="BM27" s="241"/>
      <c r="BN27" s="241"/>
      <c r="BO27" s="254"/>
      <c r="BP27" s="254"/>
      <c r="BQ27" s="251">
        <v>21</v>
      </c>
      <c r="BR27" s="252" t="s">
        <v>590</v>
      </c>
      <c r="BS27" s="1050" t="s">
        <v>589</v>
      </c>
      <c r="BT27" s="1051"/>
      <c r="BU27" s="1051"/>
      <c r="BV27" s="1051"/>
      <c r="BW27" s="1051"/>
      <c r="BX27" s="1051"/>
      <c r="BY27" s="1051"/>
      <c r="BZ27" s="1051"/>
      <c r="CA27" s="1051"/>
      <c r="CB27" s="1051"/>
      <c r="CC27" s="1051"/>
      <c r="CD27" s="1051"/>
      <c r="CE27" s="1051"/>
      <c r="CF27" s="1051"/>
      <c r="CG27" s="1052"/>
      <c r="CH27" s="1025">
        <v>38</v>
      </c>
      <c r="CI27" s="1026"/>
      <c r="CJ27" s="1026"/>
      <c r="CK27" s="1026"/>
      <c r="CL27" s="1027"/>
      <c r="CM27" s="1025">
        <v>1895</v>
      </c>
      <c r="CN27" s="1026"/>
      <c r="CO27" s="1026"/>
      <c r="CP27" s="1026"/>
      <c r="CQ27" s="1027"/>
      <c r="CR27" s="1025">
        <v>2206</v>
      </c>
      <c r="CS27" s="1026"/>
      <c r="CT27" s="1026"/>
      <c r="CU27" s="1026"/>
      <c r="CV27" s="1027"/>
      <c r="CW27" s="1025">
        <v>6</v>
      </c>
      <c r="CX27" s="1026"/>
      <c r="CY27" s="1026"/>
      <c r="CZ27" s="1026"/>
      <c r="DA27" s="1027"/>
      <c r="DB27" s="1025" t="s">
        <v>496</v>
      </c>
      <c r="DC27" s="1026"/>
      <c r="DD27" s="1026"/>
      <c r="DE27" s="1026"/>
      <c r="DF27" s="1027"/>
      <c r="DG27" s="1025" t="s">
        <v>496</v>
      </c>
      <c r="DH27" s="1026"/>
      <c r="DI27" s="1026"/>
      <c r="DJ27" s="1026"/>
      <c r="DK27" s="1027"/>
      <c r="DL27" s="1025" t="s">
        <v>496</v>
      </c>
      <c r="DM27" s="1026"/>
      <c r="DN27" s="1026"/>
      <c r="DO27" s="1026"/>
      <c r="DP27" s="1027"/>
      <c r="DQ27" s="1025" t="s">
        <v>496</v>
      </c>
      <c r="DR27" s="1026"/>
      <c r="DS27" s="1026"/>
      <c r="DT27" s="1026"/>
      <c r="DU27" s="1027"/>
      <c r="DV27" s="1028"/>
      <c r="DW27" s="1029"/>
      <c r="DX27" s="1029"/>
      <c r="DY27" s="1029"/>
      <c r="DZ27" s="1030"/>
      <c r="EA27" s="235"/>
    </row>
    <row r="28" spans="1:131" s="236" customFormat="1" ht="26.25" customHeight="1" thickTop="1">
      <c r="A28" s="255">
        <v>1</v>
      </c>
      <c r="B28" s="1092" t="s">
        <v>390</v>
      </c>
      <c r="C28" s="1093"/>
      <c r="D28" s="1093"/>
      <c r="E28" s="1093"/>
      <c r="F28" s="1093"/>
      <c r="G28" s="1093"/>
      <c r="H28" s="1093"/>
      <c r="I28" s="1093"/>
      <c r="J28" s="1093"/>
      <c r="K28" s="1093"/>
      <c r="L28" s="1093"/>
      <c r="M28" s="1093"/>
      <c r="N28" s="1093"/>
      <c r="O28" s="1093"/>
      <c r="P28" s="1094"/>
      <c r="Q28" s="1095">
        <v>140851</v>
      </c>
      <c r="R28" s="1096"/>
      <c r="S28" s="1096"/>
      <c r="T28" s="1096"/>
      <c r="U28" s="1096"/>
      <c r="V28" s="1096">
        <v>139084</v>
      </c>
      <c r="W28" s="1096"/>
      <c r="X28" s="1096"/>
      <c r="Y28" s="1096"/>
      <c r="Z28" s="1096"/>
      <c r="AA28" s="1096">
        <v>1767</v>
      </c>
      <c r="AB28" s="1096"/>
      <c r="AC28" s="1096"/>
      <c r="AD28" s="1096"/>
      <c r="AE28" s="1097"/>
      <c r="AF28" s="1098">
        <v>1767</v>
      </c>
      <c r="AG28" s="1096"/>
      <c r="AH28" s="1096"/>
      <c r="AI28" s="1096"/>
      <c r="AJ28" s="1099"/>
      <c r="AK28" s="1100">
        <v>2052</v>
      </c>
      <c r="AL28" s="1088"/>
      <c r="AM28" s="1088"/>
      <c r="AN28" s="1088"/>
      <c r="AO28" s="1088"/>
      <c r="AP28" s="1088" t="s">
        <v>496</v>
      </c>
      <c r="AQ28" s="1088"/>
      <c r="AR28" s="1088"/>
      <c r="AS28" s="1088"/>
      <c r="AT28" s="1088"/>
      <c r="AU28" s="1088" t="s">
        <v>496</v>
      </c>
      <c r="AV28" s="1088"/>
      <c r="AW28" s="1088"/>
      <c r="AX28" s="1088"/>
      <c r="AY28" s="1088"/>
      <c r="AZ28" s="1089" t="s">
        <v>496</v>
      </c>
      <c r="BA28" s="1089"/>
      <c r="BB28" s="1089"/>
      <c r="BC28" s="1089"/>
      <c r="BD28" s="1089"/>
      <c r="BE28" s="1090"/>
      <c r="BF28" s="1090"/>
      <c r="BG28" s="1090"/>
      <c r="BH28" s="1090"/>
      <c r="BI28" s="1091"/>
      <c r="BJ28" s="241"/>
      <c r="BK28" s="241"/>
      <c r="BL28" s="241"/>
      <c r="BM28" s="241"/>
      <c r="BN28" s="241"/>
      <c r="BO28" s="254"/>
      <c r="BP28" s="254"/>
      <c r="BQ28" s="251">
        <v>22</v>
      </c>
      <c r="BR28" s="252"/>
      <c r="BS28" s="1050"/>
      <c r="BT28" s="1051"/>
      <c r="BU28" s="1051"/>
      <c r="BV28" s="1051"/>
      <c r="BW28" s="1051"/>
      <c r="BX28" s="1051"/>
      <c r="BY28" s="1051"/>
      <c r="BZ28" s="1051"/>
      <c r="CA28" s="1051"/>
      <c r="CB28" s="1051"/>
      <c r="CC28" s="1051"/>
      <c r="CD28" s="1051"/>
      <c r="CE28" s="1051"/>
      <c r="CF28" s="1051"/>
      <c r="CG28" s="1052"/>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5"/>
    </row>
    <row r="29" spans="1:131" s="236" customFormat="1" ht="26.25" customHeight="1">
      <c r="A29" s="255">
        <v>2</v>
      </c>
      <c r="B29" s="1079" t="s">
        <v>391</v>
      </c>
      <c r="C29" s="1080"/>
      <c r="D29" s="1080"/>
      <c r="E29" s="1080"/>
      <c r="F29" s="1080"/>
      <c r="G29" s="1080"/>
      <c r="H29" s="1080"/>
      <c r="I29" s="1080"/>
      <c r="J29" s="1080"/>
      <c r="K29" s="1080"/>
      <c r="L29" s="1080"/>
      <c r="M29" s="1080"/>
      <c r="N29" s="1080"/>
      <c r="O29" s="1080"/>
      <c r="P29" s="1081"/>
      <c r="Q29" s="1086">
        <v>2822</v>
      </c>
      <c r="R29" s="1083"/>
      <c r="S29" s="1083"/>
      <c r="T29" s="1083"/>
      <c r="U29" s="1083"/>
      <c r="V29" s="1083">
        <v>2728</v>
      </c>
      <c r="W29" s="1083"/>
      <c r="X29" s="1083"/>
      <c r="Y29" s="1083"/>
      <c r="Z29" s="1083"/>
      <c r="AA29" s="1083">
        <v>94</v>
      </c>
      <c r="AB29" s="1083"/>
      <c r="AC29" s="1083"/>
      <c r="AD29" s="1083"/>
      <c r="AE29" s="1087"/>
      <c r="AF29" s="1082">
        <v>6016</v>
      </c>
      <c r="AG29" s="1083"/>
      <c r="AH29" s="1083"/>
      <c r="AI29" s="1083"/>
      <c r="AJ29" s="1084"/>
      <c r="AK29" s="1016">
        <v>2</v>
      </c>
      <c r="AL29" s="1007"/>
      <c r="AM29" s="1007"/>
      <c r="AN29" s="1007"/>
      <c r="AO29" s="1007"/>
      <c r="AP29" s="1007">
        <v>1565</v>
      </c>
      <c r="AQ29" s="1007"/>
      <c r="AR29" s="1007"/>
      <c r="AS29" s="1007"/>
      <c r="AT29" s="1007"/>
      <c r="AU29" s="1007" t="s">
        <v>496</v>
      </c>
      <c r="AV29" s="1007"/>
      <c r="AW29" s="1007"/>
      <c r="AX29" s="1007"/>
      <c r="AY29" s="1007"/>
      <c r="AZ29" s="1085" t="s">
        <v>496</v>
      </c>
      <c r="BA29" s="1085"/>
      <c r="BB29" s="1085"/>
      <c r="BC29" s="1085"/>
      <c r="BD29" s="1085"/>
      <c r="BE29" s="1077" t="s">
        <v>392</v>
      </c>
      <c r="BF29" s="1077"/>
      <c r="BG29" s="1077"/>
      <c r="BH29" s="1077"/>
      <c r="BI29" s="1078"/>
      <c r="BJ29" s="241"/>
      <c r="BK29" s="241"/>
      <c r="BL29" s="241"/>
      <c r="BM29" s="241"/>
      <c r="BN29" s="241"/>
      <c r="BO29" s="254"/>
      <c r="BP29" s="254"/>
      <c r="BQ29" s="251">
        <v>23</v>
      </c>
      <c r="BR29" s="252"/>
      <c r="BS29" s="1050"/>
      <c r="BT29" s="1051"/>
      <c r="BU29" s="1051"/>
      <c r="BV29" s="1051"/>
      <c r="BW29" s="1051"/>
      <c r="BX29" s="1051"/>
      <c r="BY29" s="1051"/>
      <c r="BZ29" s="1051"/>
      <c r="CA29" s="1051"/>
      <c r="CB29" s="1051"/>
      <c r="CC29" s="1051"/>
      <c r="CD29" s="1051"/>
      <c r="CE29" s="1051"/>
      <c r="CF29" s="1051"/>
      <c r="CG29" s="1052"/>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5"/>
    </row>
    <row r="30" spans="1:131" s="236" customFormat="1" ht="26.25" customHeight="1">
      <c r="A30" s="255">
        <v>3</v>
      </c>
      <c r="B30" s="1079" t="s">
        <v>393</v>
      </c>
      <c r="C30" s="1080"/>
      <c r="D30" s="1080"/>
      <c r="E30" s="1080"/>
      <c r="F30" s="1080"/>
      <c r="G30" s="1080"/>
      <c r="H30" s="1080"/>
      <c r="I30" s="1080"/>
      <c r="J30" s="1080"/>
      <c r="K30" s="1080"/>
      <c r="L30" s="1080"/>
      <c r="M30" s="1080"/>
      <c r="N30" s="1080"/>
      <c r="O30" s="1080"/>
      <c r="P30" s="1081"/>
      <c r="Q30" s="1086">
        <v>45632</v>
      </c>
      <c r="R30" s="1083"/>
      <c r="S30" s="1083"/>
      <c r="T30" s="1083"/>
      <c r="U30" s="1083"/>
      <c r="V30" s="1083">
        <v>45876</v>
      </c>
      <c r="W30" s="1083"/>
      <c r="X30" s="1083"/>
      <c r="Y30" s="1083"/>
      <c r="Z30" s="1083"/>
      <c r="AA30" s="1083">
        <v>-244</v>
      </c>
      <c r="AB30" s="1083"/>
      <c r="AC30" s="1083"/>
      <c r="AD30" s="1083"/>
      <c r="AE30" s="1087"/>
      <c r="AF30" s="1082">
        <v>2233</v>
      </c>
      <c r="AG30" s="1083"/>
      <c r="AH30" s="1083"/>
      <c r="AI30" s="1083"/>
      <c r="AJ30" s="1084"/>
      <c r="AK30" s="1016">
        <v>3990</v>
      </c>
      <c r="AL30" s="1007"/>
      <c r="AM30" s="1007"/>
      <c r="AN30" s="1007"/>
      <c r="AO30" s="1007"/>
      <c r="AP30" s="1007">
        <v>25904</v>
      </c>
      <c r="AQ30" s="1007"/>
      <c r="AR30" s="1007"/>
      <c r="AS30" s="1007"/>
      <c r="AT30" s="1007"/>
      <c r="AU30" s="1007">
        <v>17615</v>
      </c>
      <c r="AV30" s="1007"/>
      <c r="AW30" s="1007"/>
      <c r="AX30" s="1007"/>
      <c r="AY30" s="1007"/>
      <c r="AZ30" s="1085" t="s">
        <v>496</v>
      </c>
      <c r="BA30" s="1085"/>
      <c r="BB30" s="1085"/>
      <c r="BC30" s="1085"/>
      <c r="BD30" s="1085"/>
      <c r="BE30" s="1077" t="s">
        <v>392</v>
      </c>
      <c r="BF30" s="1077"/>
      <c r="BG30" s="1077"/>
      <c r="BH30" s="1077"/>
      <c r="BI30" s="1078"/>
      <c r="BJ30" s="241"/>
      <c r="BK30" s="241"/>
      <c r="BL30" s="241"/>
      <c r="BM30" s="241"/>
      <c r="BN30" s="241"/>
      <c r="BO30" s="254"/>
      <c r="BP30" s="254"/>
      <c r="BQ30" s="251">
        <v>24</v>
      </c>
      <c r="BR30" s="252"/>
      <c r="BS30" s="1050"/>
      <c r="BT30" s="1051"/>
      <c r="BU30" s="1051"/>
      <c r="BV30" s="1051"/>
      <c r="BW30" s="1051"/>
      <c r="BX30" s="1051"/>
      <c r="BY30" s="1051"/>
      <c r="BZ30" s="1051"/>
      <c r="CA30" s="1051"/>
      <c r="CB30" s="1051"/>
      <c r="CC30" s="1051"/>
      <c r="CD30" s="1051"/>
      <c r="CE30" s="1051"/>
      <c r="CF30" s="1051"/>
      <c r="CG30" s="1052"/>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5"/>
    </row>
    <row r="31" spans="1:131" s="236" customFormat="1" ht="26.25" customHeight="1">
      <c r="A31" s="255">
        <v>4</v>
      </c>
      <c r="B31" s="1079" t="s">
        <v>394</v>
      </c>
      <c r="C31" s="1080"/>
      <c r="D31" s="1080"/>
      <c r="E31" s="1080"/>
      <c r="F31" s="1080"/>
      <c r="G31" s="1080"/>
      <c r="H31" s="1080"/>
      <c r="I31" s="1080"/>
      <c r="J31" s="1080"/>
      <c r="K31" s="1080"/>
      <c r="L31" s="1080"/>
      <c r="M31" s="1080"/>
      <c r="N31" s="1080"/>
      <c r="O31" s="1080"/>
      <c r="P31" s="1081"/>
      <c r="Q31" s="1086">
        <v>1550</v>
      </c>
      <c r="R31" s="1083"/>
      <c r="S31" s="1083"/>
      <c r="T31" s="1083"/>
      <c r="U31" s="1083"/>
      <c r="V31" s="1083">
        <v>936</v>
      </c>
      <c r="W31" s="1083"/>
      <c r="X31" s="1083"/>
      <c r="Y31" s="1083"/>
      <c r="Z31" s="1083"/>
      <c r="AA31" s="1083">
        <v>614</v>
      </c>
      <c r="AB31" s="1083"/>
      <c r="AC31" s="1083"/>
      <c r="AD31" s="1083"/>
      <c r="AE31" s="1087"/>
      <c r="AF31" s="1082">
        <v>5149</v>
      </c>
      <c r="AG31" s="1083"/>
      <c r="AH31" s="1083"/>
      <c r="AI31" s="1083"/>
      <c r="AJ31" s="1084"/>
      <c r="AK31" s="1016">
        <v>1</v>
      </c>
      <c r="AL31" s="1007"/>
      <c r="AM31" s="1007"/>
      <c r="AN31" s="1007"/>
      <c r="AO31" s="1007"/>
      <c r="AP31" s="1007">
        <v>3086</v>
      </c>
      <c r="AQ31" s="1007"/>
      <c r="AR31" s="1007"/>
      <c r="AS31" s="1007"/>
      <c r="AT31" s="1007"/>
      <c r="AU31" s="1007" t="s">
        <v>496</v>
      </c>
      <c r="AV31" s="1007"/>
      <c r="AW31" s="1007"/>
      <c r="AX31" s="1007"/>
      <c r="AY31" s="1007"/>
      <c r="AZ31" s="1085" t="s">
        <v>496</v>
      </c>
      <c r="BA31" s="1085"/>
      <c r="BB31" s="1085"/>
      <c r="BC31" s="1085"/>
      <c r="BD31" s="1085"/>
      <c r="BE31" s="1077" t="s">
        <v>392</v>
      </c>
      <c r="BF31" s="1077"/>
      <c r="BG31" s="1077"/>
      <c r="BH31" s="1077"/>
      <c r="BI31" s="1078"/>
      <c r="BJ31" s="241"/>
      <c r="BK31" s="241"/>
      <c r="BL31" s="241"/>
      <c r="BM31" s="241"/>
      <c r="BN31" s="241"/>
      <c r="BO31" s="254"/>
      <c r="BP31" s="254"/>
      <c r="BQ31" s="251">
        <v>25</v>
      </c>
      <c r="BR31" s="252"/>
      <c r="BS31" s="1050"/>
      <c r="BT31" s="1051"/>
      <c r="BU31" s="1051"/>
      <c r="BV31" s="1051"/>
      <c r="BW31" s="1051"/>
      <c r="BX31" s="1051"/>
      <c r="BY31" s="1051"/>
      <c r="BZ31" s="1051"/>
      <c r="CA31" s="1051"/>
      <c r="CB31" s="1051"/>
      <c r="CC31" s="1051"/>
      <c r="CD31" s="1051"/>
      <c r="CE31" s="1051"/>
      <c r="CF31" s="1051"/>
      <c r="CG31" s="1052"/>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5"/>
    </row>
    <row r="32" spans="1:131" s="236" customFormat="1" ht="26.25" customHeight="1">
      <c r="A32" s="255">
        <v>5</v>
      </c>
      <c r="B32" s="1079" t="s">
        <v>395</v>
      </c>
      <c r="C32" s="1080"/>
      <c r="D32" s="1080"/>
      <c r="E32" s="1080"/>
      <c r="F32" s="1080"/>
      <c r="G32" s="1080"/>
      <c r="H32" s="1080"/>
      <c r="I32" s="1080"/>
      <c r="J32" s="1080"/>
      <c r="K32" s="1080"/>
      <c r="L32" s="1080"/>
      <c r="M32" s="1080"/>
      <c r="N32" s="1080"/>
      <c r="O32" s="1080"/>
      <c r="P32" s="1081"/>
      <c r="Q32" s="1086">
        <v>572</v>
      </c>
      <c r="R32" s="1083"/>
      <c r="S32" s="1083"/>
      <c r="T32" s="1083"/>
      <c r="U32" s="1083"/>
      <c r="V32" s="1083">
        <v>5</v>
      </c>
      <c r="W32" s="1083"/>
      <c r="X32" s="1083"/>
      <c r="Y32" s="1083"/>
      <c r="Z32" s="1083"/>
      <c r="AA32" s="1083">
        <v>567</v>
      </c>
      <c r="AB32" s="1083"/>
      <c r="AC32" s="1083"/>
      <c r="AD32" s="1083"/>
      <c r="AE32" s="1087"/>
      <c r="AF32" s="1082">
        <v>695</v>
      </c>
      <c r="AG32" s="1083"/>
      <c r="AH32" s="1083"/>
      <c r="AI32" s="1083"/>
      <c r="AJ32" s="1084"/>
      <c r="AK32" s="1016" t="s">
        <v>496</v>
      </c>
      <c r="AL32" s="1007"/>
      <c r="AM32" s="1007"/>
      <c r="AN32" s="1007"/>
      <c r="AO32" s="1007"/>
      <c r="AP32" s="1007" t="s">
        <v>496</v>
      </c>
      <c r="AQ32" s="1007"/>
      <c r="AR32" s="1007"/>
      <c r="AS32" s="1007"/>
      <c r="AT32" s="1007"/>
      <c r="AU32" s="1007" t="s">
        <v>496</v>
      </c>
      <c r="AV32" s="1007"/>
      <c r="AW32" s="1007"/>
      <c r="AX32" s="1007"/>
      <c r="AY32" s="1007"/>
      <c r="AZ32" s="1085" t="s">
        <v>496</v>
      </c>
      <c r="BA32" s="1085"/>
      <c r="BB32" s="1085"/>
      <c r="BC32" s="1085"/>
      <c r="BD32" s="1085"/>
      <c r="BE32" s="1077" t="s">
        <v>396</v>
      </c>
      <c r="BF32" s="1077"/>
      <c r="BG32" s="1077"/>
      <c r="BH32" s="1077"/>
      <c r="BI32" s="1078"/>
      <c r="BJ32" s="241"/>
      <c r="BK32" s="241"/>
      <c r="BL32" s="241"/>
      <c r="BM32" s="241"/>
      <c r="BN32" s="241"/>
      <c r="BO32" s="254"/>
      <c r="BP32" s="254"/>
      <c r="BQ32" s="251">
        <v>26</v>
      </c>
      <c r="BR32" s="252"/>
      <c r="BS32" s="1050"/>
      <c r="BT32" s="1051"/>
      <c r="BU32" s="1051"/>
      <c r="BV32" s="1051"/>
      <c r="BW32" s="1051"/>
      <c r="BX32" s="1051"/>
      <c r="BY32" s="1051"/>
      <c r="BZ32" s="1051"/>
      <c r="CA32" s="1051"/>
      <c r="CB32" s="1051"/>
      <c r="CC32" s="1051"/>
      <c r="CD32" s="1051"/>
      <c r="CE32" s="1051"/>
      <c r="CF32" s="1051"/>
      <c r="CG32" s="1052"/>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5"/>
    </row>
    <row r="33" spans="1:131" s="236" customFormat="1" ht="26.25" customHeight="1">
      <c r="A33" s="255">
        <v>6</v>
      </c>
      <c r="B33" s="1079"/>
      <c r="C33" s="1080"/>
      <c r="D33" s="1080"/>
      <c r="E33" s="1080"/>
      <c r="F33" s="1080"/>
      <c r="G33" s="1080"/>
      <c r="H33" s="1080"/>
      <c r="I33" s="1080"/>
      <c r="J33" s="1080"/>
      <c r="K33" s="1080"/>
      <c r="L33" s="1080"/>
      <c r="M33" s="1080"/>
      <c r="N33" s="1080"/>
      <c r="O33" s="1080"/>
      <c r="P33" s="1081"/>
      <c r="Q33" s="1086"/>
      <c r="R33" s="1083"/>
      <c r="S33" s="1083"/>
      <c r="T33" s="1083"/>
      <c r="U33" s="1083"/>
      <c r="V33" s="1083"/>
      <c r="W33" s="1083"/>
      <c r="X33" s="1083"/>
      <c r="Y33" s="1083"/>
      <c r="Z33" s="1083"/>
      <c r="AA33" s="1083"/>
      <c r="AB33" s="1083"/>
      <c r="AC33" s="1083"/>
      <c r="AD33" s="1083"/>
      <c r="AE33" s="1087"/>
      <c r="AF33" s="1082"/>
      <c r="AG33" s="1083"/>
      <c r="AH33" s="1083"/>
      <c r="AI33" s="1083"/>
      <c r="AJ33" s="1084"/>
      <c r="AK33" s="1016"/>
      <c r="AL33" s="1007"/>
      <c r="AM33" s="1007"/>
      <c r="AN33" s="1007"/>
      <c r="AO33" s="1007"/>
      <c r="AP33" s="1007"/>
      <c r="AQ33" s="1007"/>
      <c r="AR33" s="1007"/>
      <c r="AS33" s="1007"/>
      <c r="AT33" s="1007"/>
      <c r="AU33" s="1007"/>
      <c r="AV33" s="1007"/>
      <c r="AW33" s="1007"/>
      <c r="AX33" s="1007"/>
      <c r="AY33" s="1007"/>
      <c r="AZ33" s="1085"/>
      <c r="BA33" s="1085"/>
      <c r="BB33" s="1085"/>
      <c r="BC33" s="1085"/>
      <c r="BD33" s="1085"/>
      <c r="BE33" s="1077"/>
      <c r="BF33" s="1077"/>
      <c r="BG33" s="1077"/>
      <c r="BH33" s="1077"/>
      <c r="BI33" s="1078"/>
      <c r="BJ33" s="241"/>
      <c r="BK33" s="241"/>
      <c r="BL33" s="241"/>
      <c r="BM33" s="241"/>
      <c r="BN33" s="241"/>
      <c r="BO33" s="254"/>
      <c r="BP33" s="254"/>
      <c r="BQ33" s="251">
        <v>27</v>
      </c>
      <c r="BR33" s="252"/>
      <c r="BS33" s="1050"/>
      <c r="BT33" s="1051"/>
      <c r="BU33" s="1051"/>
      <c r="BV33" s="1051"/>
      <c r="BW33" s="1051"/>
      <c r="BX33" s="1051"/>
      <c r="BY33" s="1051"/>
      <c r="BZ33" s="1051"/>
      <c r="CA33" s="1051"/>
      <c r="CB33" s="1051"/>
      <c r="CC33" s="1051"/>
      <c r="CD33" s="1051"/>
      <c r="CE33" s="1051"/>
      <c r="CF33" s="1051"/>
      <c r="CG33" s="1052"/>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5"/>
    </row>
    <row r="34" spans="1:131" s="236" customFormat="1" ht="26.25" customHeight="1">
      <c r="A34" s="255">
        <v>7</v>
      </c>
      <c r="B34" s="1079"/>
      <c r="C34" s="1080"/>
      <c r="D34" s="1080"/>
      <c r="E34" s="1080"/>
      <c r="F34" s="1080"/>
      <c r="G34" s="1080"/>
      <c r="H34" s="1080"/>
      <c r="I34" s="1080"/>
      <c r="J34" s="1080"/>
      <c r="K34" s="1080"/>
      <c r="L34" s="1080"/>
      <c r="M34" s="1080"/>
      <c r="N34" s="1080"/>
      <c r="O34" s="1080"/>
      <c r="P34" s="1081"/>
      <c r="Q34" s="1086"/>
      <c r="R34" s="1083"/>
      <c r="S34" s="1083"/>
      <c r="T34" s="1083"/>
      <c r="U34" s="1083"/>
      <c r="V34" s="1083"/>
      <c r="W34" s="1083"/>
      <c r="X34" s="1083"/>
      <c r="Y34" s="1083"/>
      <c r="Z34" s="1083"/>
      <c r="AA34" s="1083"/>
      <c r="AB34" s="1083"/>
      <c r="AC34" s="1083"/>
      <c r="AD34" s="1083"/>
      <c r="AE34" s="1087"/>
      <c r="AF34" s="1082"/>
      <c r="AG34" s="1083"/>
      <c r="AH34" s="1083"/>
      <c r="AI34" s="1083"/>
      <c r="AJ34" s="1084"/>
      <c r="AK34" s="1016"/>
      <c r="AL34" s="1007"/>
      <c r="AM34" s="1007"/>
      <c r="AN34" s="1007"/>
      <c r="AO34" s="1007"/>
      <c r="AP34" s="1007"/>
      <c r="AQ34" s="1007"/>
      <c r="AR34" s="1007"/>
      <c r="AS34" s="1007"/>
      <c r="AT34" s="1007"/>
      <c r="AU34" s="1007"/>
      <c r="AV34" s="1007"/>
      <c r="AW34" s="1007"/>
      <c r="AX34" s="1007"/>
      <c r="AY34" s="1007"/>
      <c r="AZ34" s="1085"/>
      <c r="BA34" s="1085"/>
      <c r="BB34" s="1085"/>
      <c r="BC34" s="1085"/>
      <c r="BD34" s="1085"/>
      <c r="BE34" s="1077"/>
      <c r="BF34" s="1077"/>
      <c r="BG34" s="1077"/>
      <c r="BH34" s="1077"/>
      <c r="BI34" s="1078"/>
      <c r="BJ34" s="241"/>
      <c r="BK34" s="241"/>
      <c r="BL34" s="241"/>
      <c r="BM34" s="241"/>
      <c r="BN34" s="241"/>
      <c r="BO34" s="254"/>
      <c r="BP34" s="254"/>
      <c r="BQ34" s="251">
        <v>28</v>
      </c>
      <c r="BR34" s="252"/>
      <c r="BS34" s="1050"/>
      <c r="BT34" s="1051"/>
      <c r="BU34" s="1051"/>
      <c r="BV34" s="1051"/>
      <c r="BW34" s="1051"/>
      <c r="BX34" s="1051"/>
      <c r="BY34" s="1051"/>
      <c r="BZ34" s="1051"/>
      <c r="CA34" s="1051"/>
      <c r="CB34" s="1051"/>
      <c r="CC34" s="1051"/>
      <c r="CD34" s="1051"/>
      <c r="CE34" s="1051"/>
      <c r="CF34" s="1051"/>
      <c r="CG34" s="1052"/>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5"/>
    </row>
    <row r="35" spans="1:131" s="236" customFormat="1" ht="26.25" customHeight="1">
      <c r="A35" s="255">
        <v>8</v>
      </c>
      <c r="B35" s="1079"/>
      <c r="C35" s="1080"/>
      <c r="D35" s="1080"/>
      <c r="E35" s="1080"/>
      <c r="F35" s="1080"/>
      <c r="G35" s="1080"/>
      <c r="H35" s="1080"/>
      <c r="I35" s="1080"/>
      <c r="J35" s="1080"/>
      <c r="K35" s="1080"/>
      <c r="L35" s="1080"/>
      <c r="M35" s="1080"/>
      <c r="N35" s="1080"/>
      <c r="O35" s="1080"/>
      <c r="P35" s="1081"/>
      <c r="Q35" s="1086"/>
      <c r="R35" s="1083"/>
      <c r="S35" s="1083"/>
      <c r="T35" s="1083"/>
      <c r="U35" s="1083"/>
      <c r="V35" s="1083"/>
      <c r="W35" s="1083"/>
      <c r="X35" s="1083"/>
      <c r="Y35" s="1083"/>
      <c r="Z35" s="1083"/>
      <c r="AA35" s="1083"/>
      <c r="AB35" s="1083"/>
      <c r="AC35" s="1083"/>
      <c r="AD35" s="1083"/>
      <c r="AE35" s="1087"/>
      <c r="AF35" s="1082"/>
      <c r="AG35" s="1083"/>
      <c r="AH35" s="1083"/>
      <c r="AI35" s="1083"/>
      <c r="AJ35" s="1084"/>
      <c r="AK35" s="1016"/>
      <c r="AL35" s="1007"/>
      <c r="AM35" s="1007"/>
      <c r="AN35" s="1007"/>
      <c r="AO35" s="1007"/>
      <c r="AP35" s="1007"/>
      <c r="AQ35" s="1007"/>
      <c r="AR35" s="1007"/>
      <c r="AS35" s="1007"/>
      <c r="AT35" s="1007"/>
      <c r="AU35" s="1007"/>
      <c r="AV35" s="1007"/>
      <c r="AW35" s="1007"/>
      <c r="AX35" s="1007"/>
      <c r="AY35" s="1007"/>
      <c r="AZ35" s="1085"/>
      <c r="BA35" s="1085"/>
      <c r="BB35" s="1085"/>
      <c r="BC35" s="1085"/>
      <c r="BD35" s="1085"/>
      <c r="BE35" s="1077"/>
      <c r="BF35" s="1077"/>
      <c r="BG35" s="1077"/>
      <c r="BH35" s="1077"/>
      <c r="BI35" s="1078"/>
      <c r="BJ35" s="241"/>
      <c r="BK35" s="241"/>
      <c r="BL35" s="241"/>
      <c r="BM35" s="241"/>
      <c r="BN35" s="241"/>
      <c r="BO35" s="254"/>
      <c r="BP35" s="254"/>
      <c r="BQ35" s="251">
        <v>29</v>
      </c>
      <c r="BR35" s="252"/>
      <c r="BS35" s="1050"/>
      <c r="BT35" s="1051"/>
      <c r="BU35" s="1051"/>
      <c r="BV35" s="1051"/>
      <c r="BW35" s="1051"/>
      <c r="BX35" s="1051"/>
      <c r="BY35" s="1051"/>
      <c r="BZ35" s="1051"/>
      <c r="CA35" s="1051"/>
      <c r="CB35" s="1051"/>
      <c r="CC35" s="1051"/>
      <c r="CD35" s="1051"/>
      <c r="CE35" s="1051"/>
      <c r="CF35" s="1051"/>
      <c r="CG35" s="1052"/>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5"/>
    </row>
    <row r="36" spans="1:131" s="236" customFormat="1" ht="26.25" customHeight="1">
      <c r="A36" s="255">
        <v>9</v>
      </c>
      <c r="B36" s="1079"/>
      <c r="C36" s="1080"/>
      <c r="D36" s="1080"/>
      <c r="E36" s="1080"/>
      <c r="F36" s="1080"/>
      <c r="G36" s="1080"/>
      <c r="H36" s="1080"/>
      <c r="I36" s="1080"/>
      <c r="J36" s="1080"/>
      <c r="K36" s="1080"/>
      <c r="L36" s="1080"/>
      <c r="M36" s="1080"/>
      <c r="N36" s="1080"/>
      <c r="O36" s="1080"/>
      <c r="P36" s="1081"/>
      <c r="Q36" s="1086"/>
      <c r="R36" s="1083"/>
      <c r="S36" s="1083"/>
      <c r="T36" s="1083"/>
      <c r="U36" s="1083"/>
      <c r="V36" s="1083"/>
      <c r="W36" s="1083"/>
      <c r="X36" s="1083"/>
      <c r="Y36" s="1083"/>
      <c r="Z36" s="1083"/>
      <c r="AA36" s="1083"/>
      <c r="AB36" s="1083"/>
      <c r="AC36" s="1083"/>
      <c r="AD36" s="1083"/>
      <c r="AE36" s="1087"/>
      <c r="AF36" s="1082"/>
      <c r="AG36" s="1083"/>
      <c r="AH36" s="1083"/>
      <c r="AI36" s="1083"/>
      <c r="AJ36" s="1084"/>
      <c r="AK36" s="1016"/>
      <c r="AL36" s="1007"/>
      <c r="AM36" s="1007"/>
      <c r="AN36" s="1007"/>
      <c r="AO36" s="1007"/>
      <c r="AP36" s="1007"/>
      <c r="AQ36" s="1007"/>
      <c r="AR36" s="1007"/>
      <c r="AS36" s="1007"/>
      <c r="AT36" s="1007"/>
      <c r="AU36" s="1007"/>
      <c r="AV36" s="1007"/>
      <c r="AW36" s="1007"/>
      <c r="AX36" s="1007"/>
      <c r="AY36" s="1007"/>
      <c r="AZ36" s="1085"/>
      <c r="BA36" s="1085"/>
      <c r="BB36" s="1085"/>
      <c r="BC36" s="1085"/>
      <c r="BD36" s="1085"/>
      <c r="BE36" s="1077"/>
      <c r="BF36" s="1077"/>
      <c r="BG36" s="1077"/>
      <c r="BH36" s="1077"/>
      <c r="BI36" s="1078"/>
      <c r="BJ36" s="241"/>
      <c r="BK36" s="241"/>
      <c r="BL36" s="241"/>
      <c r="BM36" s="241"/>
      <c r="BN36" s="241"/>
      <c r="BO36" s="254"/>
      <c r="BP36" s="254"/>
      <c r="BQ36" s="251">
        <v>30</v>
      </c>
      <c r="BR36" s="252"/>
      <c r="BS36" s="1050"/>
      <c r="BT36" s="1051"/>
      <c r="BU36" s="1051"/>
      <c r="BV36" s="1051"/>
      <c r="BW36" s="1051"/>
      <c r="BX36" s="1051"/>
      <c r="BY36" s="1051"/>
      <c r="BZ36" s="1051"/>
      <c r="CA36" s="1051"/>
      <c r="CB36" s="1051"/>
      <c r="CC36" s="1051"/>
      <c r="CD36" s="1051"/>
      <c r="CE36" s="1051"/>
      <c r="CF36" s="1051"/>
      <c r="CG36" s="1052"/>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5"/>
    </row>
    <row r="37" spans="1:131" s="236" customFormat="1" ht="26.25" customHeight="1">
      <c r="A37" s="255">
        <v>10</v>
      </c>
      <c r="B37" s="1079"/>
      <c r="C37" s="1080"/>
      <c r="D37" s="1080"/>
      <c r="E37" s="1080"/>
      <c r="F37" s="1080"/>
      <c r="G37" s="1080"/>
      <c r="H37" s="1080"/>
      <c r="I37" s="1080"/>
      <c r="J37" s="1080"/>
      <c r="K37" s="1080"/>
      <c r="L37" s="1080"/>
      <c r="M37" s="1080"/>
      <c r="N37" s="1080"/>
      <c r="O37" s="1080"/>
      <c r="P37" s="1081"/>
      <c r="Q37" s="1086"/>
      <c r="R37" s="1083"/>
      <c r="S37" s="1083"/>
      <c r="T37" s="1083"/>
      <c r="U37" s="1083"/>
      <c r="V37" s="1083"/>
      <c r="W37" s="1083"/>
      <c r="X37" s="1083"/>
      <c r="Y37" s="1083"/>
      <c r="Z37" s="1083"/>
      <c r="AA37" s="1083"/>
      <c r="AB37" s="1083"/>
      <c r="AC37" s="1083"/>
      <c r="AD37" s="1083"/>
      <c r="AE37" s="1087"/>
      <c r="AF37" s="1082"/>
      <c r="AG37" s="1083"/>
      <c r="AH37" s="1083"/>
      <c r="AI37" s="1083"/>
      <c r="AJ37" s="1084"/>
      <c r="AK37" s="1016"/>
      <c r="AL37" s="1007"/>
      <c r="AM37" s="1007"/>
      <c r="AN37" s="1007"/>
      <c r="AO37" s="1007"/>
      <c r="AP37" s="1007"/>
      <c r="AQ37" s="1007"/>
      <c r="AR37" s="1007"/>
      <c r="AS37" s="1007"/>
      <c r="AT37" s="1007"/>
      <c r="AU37" s="1007"/>
      <c r="AV37" s="1007"/>
      <c r="AW37" s="1007"/>
      <c r="AX37" s="1007"/>
      <c r="AY37" s="1007"/>
      <c r="AZ37" s="1085"/>
      <c r="BA37" s="1085"/>
      <c r="BB37" s="1085"/>
      <c r="BC37" s="1085"/>
      <c r="BD37" s="1085"/>
      <c r="BE37" s="1077"/>
      <c r="BF37" s="1077"/>
      <c r="BG37" s="1077"/>
      <c r="BH37" s="1077"/>
      <c r="BI37" s="1078"/>
      <c r="BJ37" s="241"/>
      <c r="BK37" s="241"/>
      <c r="BL37" s="241"/>
      <c r="BM37" s="241"/>
      <c r="BN37" s="241"/>
      <c r="BO37" s="254"/>
      <c r="BP37" s="254"/>
      <c r="BQ37" s="251">
        <v>31</v>
      </c>
      <c r="BR37" s="252"/>
      <c r="BS37" s="1050"/>
      <c r="BT37" s="1051"/>
      <c r="BU37" s="1051"/>
      <c r="BV37" s="1051"/>
      <c r="BW37" s="1051"/>
      <c r="BX37" s="1051"/>
      <c r="BY37" s="1051"/>
      <c r="BZ37" s="1051"/>
      <c r="CA37" s="1051"/>
      <c r="CB37" s="1051"/>
      <c r="CC37" s="1051"/>
      <c r="CD37" s="1051"/>
      <c r="CE37" s="1051"/>
      <c r="CF37" s="1051"/>
      <c r="CG37" s="1052"/>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5"/>
    </row>
    <row r="38" spans="1:131" s="236" customFormat="1" ht="26.25" customHeight="1">
      <c r="A38" s="255">
        <v>11</v>
      </c>
      <c r="B38" s="1079"/>
      <c r="C38" s="1080"/>
      <c r="D38" s="1080"/>
      <c r="E38" s="1080"/>
      <c r="F38" s="1080"/>
      <c r="G38" s="1080"/>
      <c r="H38" s="1080"/>
      <c r="I38" s="1080"/>
      <c r="J38" s="1080"/>
      <c r="K38" s="1080"/>
      <c r="L38" s="1080"/>
      <c r="M38" s="1080"/>
      <c r="N38" s="1080"/>
      <c r="O38" s="1080"/>
      <c r="P38" s="1081"/>
      <c r="Q38" s="1086"/>
      <c r="R38" s="1083"/>
      <c r="S38" s="1083"/>
      <c r="T38" s="1083"/>
      <c r="U38" s="1083"/>
      <c r="V38" s="1083"/>
      <c r="W38" s="1083"/>
      <c r="X38" s="1083"/>
      <c r="Y38" s="1083"/>
      <c r="Z38" s="1083"/>
      <c r="AA38" s="1083"/>
      <c r="AB38" s="1083"/>
      <c r="AC38" s="1083"/>
      <c r="AD38" s="1083"/>
      <c r="AE38" s="1087"/>
      <c r="AF38" s="1082"/>
      <c r="AG38" s="1083"/>
      <c r="AH38" s="1083"/>
      <c r="AI38" s="1083"/>
      <c r="AJ38" s="1084"/>
      <c r="AK38" s="1016"/>
      <c r="AL38" s="1007"/>
      <c r="AM38" s="1007"/>
      <c r="AN38" s="1007"/>
      <c r="AO38" s="1007"/>
      <c r="AP38" s="1007"/>
      <c r="AQ38" s="1007"/>
      <c r="AR38" s="1007"/>
      <c r="AS38" s="1007"/>
      <c r="AT38" s="1007"/>
      <c r="AU38" s="1007"/>
      <c r="AV38" s="1007"/>
      <c r="AW38" s="1007"/>
      <c r="AX38" s="1007"/>
      <c r="AY38" s="1007"/>
      <c r="AZ38" s="1085"/>
      <c r="BA38" s="1085"/>
      <c r="BB38" s="1085"/>
      <c r="BC38" s="1085"/>
      <c r="BD38" s="1085"/>
      <c r="BE38" s="1077"/>
      <c r="BF38" s="1077"/>
      <c r="BG38" s="1077"/>
      <c r="BH38" s="1077"/>
      <c r="BI38" s="1078"/>
      <c r="BJ38" s="241"/>
      <c r="BK38" s="241"/>
      <c r="BL38" s="241"/>
      <c r="BM38" s="241"/>
      <c r="BN38" s="241"/>
      <c r="BO38" s="254"/>
      <c r="BP38" s="254"/>
      <c r="BQ38" s="251">
        <v>32</v>
      </c>
      <c r="BR38" s="252"/>
      <c r="BS38" s="1050"/>
      <c r="BT38" s="1051"/>
      <c r="BU38" s="1051"/>
      <c r="BV38" s="1051"/>
      <c r="BW38" s="1051"/>
      <c r="BX38" s="1051"/>
      <c r="BY38" s="1051"/>
      <c r="BZ38" s="1051"/>
      <c r="CA38" s="1051"/>
      <c r="CB38" s="1051"/>
      <c r="CC38" s="1051"/>
      <c r="CD38" s="1051"/>
      <c r="CE38" s="1051"/>
      <c r="CF38" s="1051"/>
      <c r="CG38" s="1052"/>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5"/>
    </row>
    <row r="39" spans="1:131" s="236" customFormat="1" ht="26.25" customHeight="1">
      <c r="A39" s="255">
        <v>12</v>
      </c>
      <c r="B39" s="1079"/>
      <c r="C39" s="1080"/>
      <c r="D39" s="1080"/>
      <c r="E39" s="1080"/>
      <c r="F39" s="1080"/>
      <c r="G39" s="1080"/>
      <c r="H39" s="1080"/>
      <c r="I39" s="1080"/>
      <c r="J39" s="1080"/>
      <c r="K39" s="1080"/>
      <c r="L39" s="1080"/>
      <c r="M39" s="1080"/>
      <c r="N39" s="1080"/>
      <c r="O39" s="1080"/>
      <c r="P39" s="1081"/>
      <c r="Q39" s="1086"/>
      <c r="R39" s="1083"/>
      <c r="S39" s="1083"/>
      <c r="T39" s="1083"/>
      <c r="U39" s="1083"/>
      <c r="V39" s="1083"/>
      <c r="W39" s="1083"/>
      <c r="X39" s="1083"/>
      <c r="Y39" s="1083"/>
      <c r="Z39" s="1083"/>
      <c r="AA39" s="1083"/>
      <c r="AB39" s="1083"/>
      <c r="AC39" s="1083"/>
      <c r="AD39" s="1083"/>
      <c r="AE39" s="1087"/>
      <c r="AF39" s="1082"/>
      <c r="AG39" s="1083"/>
      <c r="AH39" s="1083"/>
      <c r="AI39" s="1083"/>
      <c r="AJ39" s="1084"/>
      <c r="AK39" s="1016"/>
      <c r="AL39" s="1007"/>
      <c r="AM39" s="1007"/>
      <c r="AN39" s="1007"/>
      <c r="AO39" s="1007"/>
      <c r="AP39" s="1007"/>
      <c r="AQ39" s="1007"/>
      <c r="AR39" s="1007"/>
      <c r="AS39" s="1007"/>
      <c r="AT39" s="1007"/>
      <c r="AU39" s="1007"/>
      <c r="AV39" s="1007"/>
      <c r="AW39" s="1007"/>
      <c r="AX39" s="1007"/>
      <c r="AY39" s="1007"/>
      <c r="AZ39" s="1085"/>
      <c r="BA39" s="1085"/>
      <c r="BB39" s="1085"/>
      <c r="BC39" s="1085"/>
      <c r="BD39" s="1085"/>
      <c r="BE39" s="1077"/>
      <c r="BF39" s="1077"/>
      <c r="BG39" s="1077"/>
      <c r="BH39" s="1077"/>
      <c r="BI39" s="1078"/>
      <c r="BJ39" s="241"/>
      <c r="BK39" s="241"/>
      <c r="BL39" s="241"/>
      <c r="BM39" s="241"/>
      <c r="BN39" s="241"/>
      <c r="BO39" s="254"/>
      <c r="BP39" s="254"/>
      <c r="BQ39" s="251">
        <v>33</v>
      </c>
      <c r="BR39" s="252"/>
      <c r="BS39" s="1050"/>
      <c r="BT39" s="1051"/>
      <c r="BU39" s="1051"/>
      <c r="BV39" s="1051"/>
      <c r="BW39" s="1051"/>
      <c r="BX39" s="1051"/>
      <c r="BY39" s="1051"/>
      <c r="BZ39" s="1051"/>
      <c r="CA39" s="1051"/>
      <c r="CB39" s="1051"/>
      <c r="CC39" s="1051"/>
      <c r="CD39" s="1051"/>
      <c r="CE39" s="1051"/>
      <c r="CF39" s="1051"/>
      <c r="CG39" s="1052"/>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5"/>
    </row>
    <row r="40" spans="1:131" s="236" customFormat="1" ht="26.25" customHeight="1">
      <c r="A40" s="250">
        <v>13</v>
      </c>
      <c r="B40" s="1079"/>
      <c r="C40" s="1080"/>
      <c r="D40" s="1080"/>
      <c r="E40" s="1080"/>
      <c r="F40" s="1080"/>
      <c r="G40" s="1080"/>
      <c r="H40" s="1080"/>
      <c r="I40" s="1080"/>
      <c r="J40" s="1080"/>
      <c r="K40" s="1080"/>
      <c r="L40" s="1080"/>
      <c r="M40" s="1080"/>
      <c r="N40" s="1080"/>
      <c r="O40" s="1080"/>
      <c r="P40" s="1081"/>
      <c r="Q40" s="1086"/>
      <c r="R40" s="1083"/>
      <c r="S40" s="1083"/>
      <c r="T40" s="1083"/>
      <c r="U40" s="1083"/>
      <c r="V40" s="1083"/>
      <c r="W40" s="1083"/>
      <c r="X40" s="1083"/>
      <c r="Y40" s="1083"/>
      <c r="Z40" s="1083"/>
      <c r="AA40" s="1083"/>
      <c r="AB40" s="1083"/>
      <c r="AC40" s="1083"/>
      <c r="AD40" s="1083"/>
      <c r="AE40" s="1087"/>
      <c r="AF40" s="1082"/>
      <c r="AG40" s="1083"/>
      <c r="AH40" s="1083"/>
      <c r="AI40" s="1083"/>
      <c r="AJ40" s="1084"/>
      <c r="AK40" s="1016"/>
      <c r="AL40" s="1007"/>
      <c r="AM40" s="1007"/>
      <c r="AN40" s="1007"/>
      <c r="AO40" s="1007"/>
      <c r="AP40" s="1007"/>
      <c r="AQ40" s="1007"/>
      <c r="AR40" s="1007"/>
      <c r="AS40" s="1007"/>
      <c r="AT40" s="1007"/>
      <c r="AU40" s="1007"/>
      <c r="AV40" s="1007"/>
      <c r="AW40" s="1007"/>
      <c r="AX40" s="1007"/>
      <c r="AY40" s="1007"/>
      <c r="AZ40" s="1085"/>
      <c r="BA40" s="1085"/>
      <c r="BB40" s="1085"/>
      <c r="BC40" s="1085"/>
      <c r="BD40" s="1085"/>
      <c r="BE40" s="1077"/>
      <c r="BF40" s="1077"/>
      <c r="BG40" s="1077"/>
      <c r="BH40" s="1077"/>
      <c r="BI40" s="1078"/>
      <c r="BJ40" s="241"/>
      <c r="BK40" s="241"/>
      <c r="BL40" s="241"/>
      <c r="BM40" s="241"/>
      <c r="BN40" s="241"/>
      <c r="BO40" s="254"/>
      <c r="BP40" s="254"/>
      <c r="BQ40" s="251">
        <v>34</v>
      </c>
      <c r="BR40" s="252"/>
      <c r="BS40" s="1050"/>
      <c r="BT40" s="1051"/>
      <c r="BU40" s="1051"/>
      <c r="BV40" s="1051"/>
      <c r="BW40" s="1051"/>
      <c r="BX40" s="1051"/>
      <c r="BY40" s="1051"/>
      <c r="BZ40" s="1051"/>
      <c r="CA40" s="1051"/>
      <c r="CB40" s="1051"/>
      <c r="CC40" s="1051"/>
      <c r="CD40" s="1051"/>
      <c r="CE40" s="1051"/>
      <c r="CF40" s="1051"/>
      <c r="CG40" s="1052"/>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5"/>
    </row>
    <row r="41" spans="1:131" s="236" customFormat="1" ht="26.25" customHeight="1">
      <c r="A41" s="250">
        <v>14</v>
      </c>
      <c r="B41" s="1079"/>
      <c r="C41" s="1080"/>
      <c r="D41" s="1080"/>
      <c r="E41" s="1080"/>
      <c r="F41" s="1080"/>
      <c r="G41" s="1080"/>
      <c r="H41" s="1080"/>
      <c r="I41" s="1080"/>
      <c r="J41" s="1080"/>
      <c r="K41" s="1080"/>
      <c r="L41" s="1080"/>
      <c r="M41" s="1080"/>
      <c r="N41" s="1080"/>
      <c r="O41" s="1080"/>
      <c r="P41" s="1081"/>
      <c r="Q41" s="1086"/>
      <c r="R41" s="1083"/>
      <c r="S41" s="1083"/>
      <c r="T41" s="1083"/>
      <c r="U41" s="1083"/>
      <c r="V41" s="1083"/>
      <c r="W41" s="1083"/>
      <c r="X41" s="1083"/>
      <c r="Y41" s="1083"/>
      <c r="Z41" s="1083"/>
      <c r="AA41" s="1083"/>
      <c r="AB41" s="1083"/>
      <c r="AC41" s="1083"/>
      <c r="AD41" s="1083"/>
      <c r="AE41" s="1087"/>
      <c r="AF41" s="1082"/>
      <c r="AG41" s="1083"/>
      <c r="AH41" s="1083"/>
      <c r="AI41" s="1083"/>
      <c r="AJ41" s="1084"/>
      <c r="AK41" s="1016"/>
      <c r="AL41" s="1007"/>
      <c r="AM41" s="1007"/>
      <c r="AN41" s="1007"/>
      <c r="AO41" s="1007"/>
      <c r="AP41" s="1007"/>
      <c r="AQ41" s="1007"/>
      <c r="AR41" s="1007"/>
      <c r="AS41" s="1007"/>
      <c r="AT41" s="1007"/>
      <c r="AU41" s="1007"/>
      <c r="AV41" s="1007"/>
      <c r="AW41" s="1007"/>
      <c r="AX41" s="1007"/>
      <c r="AY41" s="1007"/>
      <c r="AZ41" s="1085"/>
      <c r="BA41" s="1085"/>
      <c r="BB41" s="1085"/>
      <c r="BC41" s="1085"/>
      <c r="BD41" s="1085"/>
      <c r="BE41" s="1077"/>
      <c r="BF41" s="1077"/>
      <c r="BG41" s="1077"/>
      <c r="BH41" s="1077"/>
      <c r="BI41" s="1078"/>
      <c r="BJ41" s="241"/>
      <c r="BK41" s="241"/>
      <c r="BL41" s="241"/>
      <c r="BM41" s="241"/>
      <c r="BN41" s="241"/>
      <c r="BO41" s="254"/>
      <c r="BP41" s="254"/>
      <c r="BQ41" s="251">
        <v>35</v>
      </c>
      <c r="BR41" s="252"/>
      <c r="BS41" s="1050"/>
      <c r="BT41" s="1051"/>
      <c r="BU41" s="1051"/>
      <c r="BV41" s="1051"/>
      <c r="BW41" s="1051"/>
      <c r="BX41" s="1051"/>
      <c r="BY41" s="1051"/>
      <c r="BZ41" s="1051"/>
      <c r="CA41" s="1051"/>
      <c r="CB41" s="1051"/>
      <c r="CC41" s="1051"/>
      <c r="CD41" s="1051"/>
      <c r="CE41" s="1051"/>
      <c r="CF41" s="1051"/>
      <c r="CG41" s="1052"/>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5"/>
    </row>
    <row r="42" spans="1:131" s="236" customFormat="1" ht="26.25" customHeight="1">
      <c r="A42" s="250">
        <v>15</v>
      </c>
      <c r="B42" s="1079"/>
      <c r="C42" s="1080"/>
      <c r="D42" s="1080"/>
      <c r="E42" s="1080"/>
      <c r="F42" s="1080"/>
      <c r="G42" s="1080"/>
      <c r="H42" s="1080"/>
      <c r="I42" s="1080"/>
      <c r="J42" s="1080"/>
      <c r="K42" s="1080"/>
      <c r="L42" s="1080"/>
      <c r="M42" s="1080"/>
      <c r="N42" s="1080"/>
      <c r="O42" s="1080"/>
      <c r="P42" s="1081"/>
      <c r="Q42" s="1086"/>
      <c r="R42" s="1083"/>
      <c r="S42" s="1083"/>
      <c r="T42" s="1083"/>
      <c r="U42" s="1083"/>
      <c r="V42" s="1083"/>
      <c r="W42" s="1083"/>
      <c r="X42" s="1083"/>
      <c r="Y42" s="1083"/>
      <c r="Z42" s="1083"/>
      <c r="AA42" s="1083"/>
      <c r="AB42" s="1083"/>
      <c r="AC42" s="1083"/>
      <c r="AD42" s="1083"/>
      <c r="AE42" s="1087"/>
      <c r="AF42" s="1082"/>
      <c r="AG42" s="1083"/>
      <c r="AH42" s="1083"/>
      <c r="AI42" s="1083"/>
      <c r="AJ42" s="1084"/>
      <c r="AK42" s="1016"/>
      <c r="AL42" s="1007"/>
      <c r="AM42" s="1007"/>
      <c r="AN42" s="1007"/>
      <c r="AO42" s="1007"/>
      <c r="AP42" s="1007"/>
      <c r="AQ42" s="1007"/>
      <c r="AR42" s="1007"/>
      <c r="AS42" s="1007"/>
      <c r="AT42" s="1007"/>
      <c r="AU42" s="1007"/>
      <c r="AV42" s="1007"/>
      <c r="AW42" s="1007"/>
      <c r="AX42" s="1007"/>
      <c r="AY42" s="1007"/>
      <c r="AZ42" s="1085"/>
      <c r="BA42" s="1085"/>
      <c r="BB42" s="1085"/>
      <c r="BC42" s="1085"/>
      <c r="BD42" s="1085"/>
      <c r="BE42" s="1077"/>
      <c r="BF42" s="1077"/>
      <c r="BG42" s="1077"/>
      <c r="BH42" s="1077"/>
      <c r="BI42" s="1078"/>
      <c r="BJ42" s="241"/>
      <c r="BK42" s="241"/>
      <c r="BL42" s="241"/>
      <c r="BM42" s="241"/>
      <c r="BN42" s="241"/>
      <c r="BO42" s="254"/>
      <c r="BP42" s="254"/>
      <c r="BQ42" s="251">
        <v>36</v>
      </c>
      <c r="BR42" s="252"/>
      <c r="BS42" s="1050"/>
      <c r="BT42" s="1051"/>
      <c r="BU42" s="1051"/>
      <c r="BV42" s="1051"/>
      <c r="BW42" s="1051"/>
      <c r="BX42" s="1051"/>
      <c r="BY42" s="1051"/>
      <c r="BZ42" s="1051"/>
      <c r="CA42" s="1051"/>
      <c r="CB42" s="1051"/>
      <c r="CC42" s="1051"/>
      <c r="CD42" s="1051"/>
      <c r="CE42" s="1051"/>
      <c r="CF42" s="1051"/>
      <c r="CG42" s="1052"/>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5"/>
    </row>
    <row r="43" spans="1:131" s="236" customFormat="1" ht="26.25" customHeight="1">
      <c r="A43" s="250">
        <v>16</v>
      </c>
      <c r="B43" s="1079"/>
      <c r="C43" s="1080"/>
      <c r="D43" s="1080"/>
      <c r="E43" s="1080"/>
      <c r="F43" s="1080"/>
      <c r="G43" s="1080"/>
      <c r="H43" s="1080"/>
      <c r="I43" s="1080"/>
      <c r="J43" s="1080"/>
      <c r="K43" s="1080"/>
      <c r="L43" s="1080"/>
      <c r="M43" s="1080"/>
      <c r="N43" s="1080"/>
      <c r="O43" s="1080"/>
      <c r="P43" s="1081"/>
      <c r="Q43" s="1086"/>
      <c r="R43" s="1083"/>
      <c r="S43" s="1083"/>
      <c r="T43" s="1083"/>
      <c r="U43" s="1083"/>
      <c r="V43" s="1083"/>
      <c r="W43" s="1083"/>
      <c r="X43" s="1083"/>
      <c r="Y43" s="1083"/>
      <c r="Z43" s="1083"/>
      <c r="AA43" s="1083"/>
      <c r="AB43" s="1083"/>
      <c r="AC43" s="1083"/>
      <c r="AD43" s="1083"/>
      <c r="AE43" s="1087"/>
      <c r="AF43" s="1082"/>
      <c r="AG43" s="1083"/>
      <c r="AH43" s="1083"/>
      <c r="AI43" s="1083"/>
      <c r="AJ43" s="1084"/>
      <c r="AK43" s="1016"/>
      <c r="AL43" s="1007"/>
      <c r="AM43" s="1007"/>
      <c r="AN43" s="1007"/>
      <c r="AO43" s="1007"/>
      <c r="AP43" s="1007"/>
      <c r="AQ43" s="1007"/>
      <c r="AR43" s="1007"/>
      <c r="AS43" s="1007"/>
      <c r="AT43" s="1007"/>
      <c r="AU43" s="1007"/>
      <c r="AV43" s="1007"/>
      <c r="AW43" s="1007"/>
      <c r="AX43" s="1007"/>
      <c r="AY43" s="1007"/>
      <c r="AZ43" s="1085"/>
      <c r="BA43" s="1085"/>
      <c r="BB43" s="1085"/>
      <c r="BC43" s="1085"/>
      <c r="BD43" s="1085"/>
      <c r="BE43" s="1077"/>
      <c r="BF43" s="1077"/>
      <c r="BG43" s="1077"/>
      <c r="BH43" s="1077"/>
      <c r="BI43" s="1078"/>
      <c r="BJ43" s="241"/>
      <c r="BK43" s="241"/>
      <c r="BL43" s="241"/>
      <c r="BM43" s="241"/>
      <c r="BN43" s="241"/>
      <c r="BO43" s="254"/>
      <c r="BP43" s="254"/>
      <c r="BQ43" s="251">
        <v>37</v>
      </c>
      <c r="BR43" s="252"/>
      <c r="BS43" s="1050"/>
      <c r="BT43" s="1051"/>
      <c r="BU43" s="1051"/>
      <c r="BV43" s="1051"/>
      <c r="BW43" s="1051"/>
      <c r="BX43" s="1051"/>
      <c r="BY43" s="1051"/>
      <c r="BZ43" s="1051"/>
      <c r="CA43" s="1051"/>
      <c r="CB43" s="1051"/>
      <c r="CC43" s="1051"/>
      <c r="CD43" s="1051"/>
      <c r="CE43" s="1051"/>
      <c r="CF43" s="1051"/>
      <c r="CG43" s="1052"/>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5"/>
    </row>
    <row r="44" spans="1:131" s="236" customFormat="1" ht="26.25" customHeight="1">
      <c r="A44" s="250">
        <v>17</v>
      </c>
      <c r="B44" s="1079"/>
      <c r="C44" s="1080"/>
      <c r="D44" s="1080"/>
      <c r="E44" s="1080"/>
      <c r="F44" s="1080"/>
      <c r="G44" s="1080"/>
      <c r="H44" s="1080"/>
      <c r="I44" s="1080"/>
      <c r="J44" s="1080"/>
      <c r="K44" s="1080"/>
      <c r="L44" s="1080"/>
      <c r="M44" s="1080"/>
      <c r="N44" s="1080"/>
      <c r="O44" s="1080"/>
      <c r="P44" s="1081"/>
      <c r="Q44" s="1086"/>
      <c r="R44" s="1083"/>
      <c r="S44" s="1083"/>
      <c r="T44" s="1083"/>
      <c r="U44" s="1083"/>
      <c r="V44" s="1083"/>
      <c r="W44" s="1083"/>
      <c r="X44" s="1083"/>
      <c r="Y44" s="1083"/>
      <c r="Z44" s="1083"/>
      <c r="AA44" s="1083"/>
      <c r="AB44" s="1083"/>
      <c r="AC44" s="1083"/>
      <c r="AD44" s="1083"/>
      <c r="AE44" s="1087"/>
      <c r="AF44" s="1082"/>
      <c r="AG44" s="1083"/>
      <c r="AH44" s="1083"/>
      <c r="AI44" s="1083"/>
      <c r="AJ44" s="1084"/>
      <c r="AK44" s="1016"/>
      <c r="AL44" s="1007"/>
      <c r="AM44" s="1007"/>
      <c r="AN44" s="1007"/>
      <c r="AO44" s="1007"/>
      <c r="AP44" s="1007"/>
      <c r="AQ44" s="1007"/>
      <c r="AR44" s="1007"/>
      <c r="AS44" s="1007"/>
      <c r="AT44" s="1007"/>
      <c r="AU44" s="1007"/>
      <c r="AV44" s="1007"/>
      <c r="AW44" s="1007"/>
      <c r="AX44" s="1007"/>
      <c r="AY44" s="1007"/>
      <c r="AZ44" s="1085"/>
      <c r="BA44" s="1085"/>
      <c r="BB44" s="1085"/>
      <c r="BC44" s="1085"/>
      <c r="BD44" s="1085"/>
      <c r="BE44" s="1077"/>
      <c r="BF44" s="1077"/>
      <c r="BG44" s="1077"/>
      <c r="BH44" s="1077"/>
      <c r="BI44" s="1078"/>
      <c r="BJ44" s="241"/>
      <c r="BK44" s="241"/>
      <c r="BL44" s="241"/>
      <c r="BM44" s="241"/>
      <c r="BN44" s="241"/>
      <c r="BO44" s="254"/>
      <c r="BP44" s="254"/>
      <c r="BQ44" s="251">
        <v>38</v>
      </c>
      <c r="BR44" s="252"/>
      <c r="BS44" s="1050"/>
      <c r="BT44" s="1051"/>
      <c r="BU44" s="1051"/>
      <c r="BV44" s="1051"/>
      <c r="BW44" s="1051"/>
      <c r="BX44" s="1051"/>
      <c r="BY44" s="1051"/>
      <c r="BZ44" s="1051"/>
      <c r="CA44" s="1051"/>
      <c r="CB44" s="1051"/>
      <c r="CC44" s="1051"/>
      <c r="CD44" s="1051"/>
      <c r="CE44" s="1051"/>
      <c r="CF44" s="1051"/>
      <c r="CG44" s="1052"/>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5"/>
    </row>
    <row r="45" spans="1:131" s="236" customFormat="1" ht="26.25" customHeight="1">
      <c r="A45" s="250">
        <v>18</v>
      </c>
      <c r="B45" s="1079"/>
      <c r="C45" s="1080"/>
      <c r="D45" s="1080"/>
      <c r="E45" s="1080"/>
      <c r="F45" s="1080"/>
      <c r="G45" s="1080"/>
      <c r="H45" s="1080"/>
      <c r="I45" s="1080"/>
      <c r="J45" s="1080"/>
      <c r="K45" s="1080"/>
      <c r="L45" s="1080"/>
      <c r="M45" s="1080"/>
      <c r="N45" s="1080"/>
      <c r="O45" s="1080"/>
      <c r="P45" s="1081"/>
      <c r="Q45" s="1086"/>
      <c r="R45" s="1083"/>
      <c r="S45" s="1083"/>
      <c r="T45" s="1083"/>
      <c r="U45" s="1083"/>
      <c r="V45" s="1083"/>
      <c r="W45" s="1083"/>
      <c r="X45" s="1083"/>
      <c r="Y45" s="1083"/>
      <c r="Z45" s="1083"/>
      <c r="AA45" s="1083"/>
      <c r="AB45" s="1083"/>
      <c r="AC45" s="1083"/>
      <c r="AD45" s="1083"/>
      <c r="AE45" s="1087"/>
      <c r="AF45" s="1082"/>
      <c r="AG45" s="1083"/>
      <c r="AH45" s="1083"/>
      <c r="AI45" s="1083"/>
      <c r="AJ45" s="1084"/>
      <c r="AK45" s="1016"/>
      <c r="AL45" s="1007"/>
      <c r="AM45" s="1007"/>
      <c r="AN45" s="1007"/>
      <c r="AO45" s="1007"/>
      <c r="AP45" s="1007"/>
      <c r="AQ45" s="1007"/>
      <c r="AR45" s="1007"/>
      <c r="AS45" s="1007"/>
      <c r="AT45" s="1007"/>
      <c r="AU45" s="1007"/>
      <c r="AV45" s="1007"/>
      <c r="AW45" s="1007"/>
      <c r="AX45" s="1007"/>
      <c r="AY45" s="1007"/>
      <c r="AZ45" s="1085"/>
      <c r="BA45" s="1085"/>
      <c r="BB45" s="1085"/>
      <c r="BC45" s="1085"/>
      <c r="BD45" s="1085"/>
      <c r="BE45" s="1077"/>
      <c r="BF45" s="1077"/>
      <c r="BG45" s="1077"/>
      <c r="BH45" s="1077"/>
      <c r="BI45" s="1078"/>
      <c r="BJ45" s="241"/>
      <c r="BK45" s="241"/>
      <c r="BL45" s="241"/>
      <c r="BM45" s="241"/>
      <c r="BN45" s="241"/>
      <c r="BO45" s="254"/>
      <c r="BP45" s="254"/>
      <c r="BQ45" s="251">
        <v>39</v>
      </c>
      <c r="BR45" s="252"/>
      <c r="BS45" s="1050"/>
      <c r="BT45" s="1051"/>
      <c r="BU45" s="1051"/>
      <c r="BV45" s="1051"/>
      <c r="BW45" s="1051"/>
      <c r="BX45" s="1051"/>
      <c r="BY45" s="1051"/>
      <c r="BZ45" s="1051"/>
      <c r="CA45" s="1051"/>
      <c r="CB45" s="1051"/>
      <c r="CC45" s="1051"/>
      <c r="CD45" s="1051"/>
      <c r="CE45" s="1051"/>
      <c r="CF45" s="1051"/>
      <c r="CG45" s="1052"/>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5"/>
    </row>
    <row r="46" spans="1:131" s="236" customFormat="1" ht="26.25" customHeight="1">
      <c r="A46" s="250">
        <v>19</v>
      </c>
      <c r="B46" s="1079"/>
      <c r="C46" s="1080"/>
      <c r="D46" s="1080"/>
      <c r="E46" s="1080"/>
      <c r="F46" s="1080"/>
      <c r="G46" s="1080"/>
      <c r="H46" s="1080"/>
      <c r="I46" s="1080"/>
      <c r="J46" s="1080"/>
      <c r="K46" s="1080"/>
      <c r="L46" s="1080"/>
      <c r="M46" s="1080"/>
      <c r="N46" s="1080"/>
      <c r="O46" s="1080"/>
      <c r="P46" s="1081"/>
      <c r="Q46" s="1086"/>
      <c r="R46" s="1083"/>
      <c r="S46" s="1083"/>
      <c r="T46" s="1083"/>
      <c r="U46" s="1083"/>
      <c r="V46" s="1083"/>
      <c r="W46" s="1083"/>
      <c r="X46" s="1083"/>
      <c r="Y46" s="1083"/>
      <c r="Z46" s="1083"/>
      <c r="AA46" s="1083"/>
      <c r="AB46" s="1083"/>
      <c r="AC46" s="1083"/>
      <c r="AD46" s="1083"/>
      <c r="AE46" s="1087"/>
      <c r="AF46" s="1082"/>
      <c r="AG46" s="1083"/>
      <c r="AH46" s="1083"/>
      <c r="AI46" s="1083"/>
      <c r="AJ46" s="1084"/>
      <c r="AK46" s="1016"/>
      <c r="AL46" s="1007"/>
      <c r="AM46" s="1007"/>
      <c r="AN46" s="1007"/>
      <c r="AO46" s="1007"/>
      <c r="AP46" s="1007"/>
      <c r="AQ46" s="1007"/>
      <c r="AR46" s="1007"/>
      <c r="AS46" s="1007"/>
      <c r="AT46" s="1007"/>
      <c r="AU46" s="1007"/>
      <c r="AV46" s="1007"/>
      <c r="AW46" s="1007"/>
      <c r="AX46" s="1007"/>
      <c r="AY46" s="1007"/>
      <c r="AZ46" s="1085"/>
      <c r="BA46" s="1085"/>
      <c r="BB46" s="1085"/>
      <c r="BC46" s="1085"/>
      <c r="BD46" s="1085"/>
      <c r="BE46" s="1077"/>
      <c r="BF46" s="1077"/>
      <c r="BG46" s="1077"/>
      <c r="BH46" s="1077"/>
      <c r="BI46" s="1078"/>
      <c r="BJ46" s="241"/>
      <c r="BK46" s="241"/>
      <c r="BL46" s="241"/>
      <c r="BM46" s="241"/>
      <c r="BN46" s="241"/>
      <c r="BO46" s="254"/>
      <c r="BP46" s="254"/>
      <c r="BQ46" s="251">
        <v>40</v>
      </c>
      <c r="BR46" s="252"/>
      <c r="BS46" s="1050"/>
      <c r="BT46" s="1051"/>
      <c r="BU46" s="1051"/>
      <c r="BV46" s="1051"/>
      <c r="BW46" s="1051"/>
      <c r="BX46" s="1051"/>
      <c r="BY46" s="1051"/>
      <c r="BZ46" s="1051"/>
      <c r="CA46" s="1051"/>
      <c r="CB46" s="1051"/>
      <c r="CC46" s="1051"/>
      <c r="CD46" s="1051"/>
      <c r="CE46" s="1051"/>
      <c r="CF46" s="1051"/>
      <c r="CG46" s="1052"/>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5"/>
    </row>
    <row r="47" spans="1:131" s="236" customFormat="1" ht="26.25" customHeight="1">
      <c r="A47" s="250">
        <v>20</v>
      </c>
      <c r="B47" s="1079"/>
      <c r="C47" s="1080"/>
      <c r="D47" s="1080"/>
      <c r="E47" s="1080"/>
      <c r="F47" s="1080"/>
      <c r="G47" s="1080"/>
      <c r="H47" s="1080"/>
      <c r="I47" s="1080"/>
      <c r="J47" s="1080"/>
      <c r="K47" s="1080"/>
      <c r="L47" s="1080"/>
      <c r="M47" s="1080"/>
      <c r="N47" s="1080"/>
      <c r="O47" s="1080"/>
      <c r="P47" s="1081"/>
      <c r="Q47" s="1086"/>
      <c r="R47" s="1083"/>
      <c r="S47" s="1083"/>
      <c r="T47" s="1083"/>
      <c r="U47" s="1083"/>
      <c r="V47" s="1083"/>
      <c r="W47" s="1083"/>
      <c r="X47" s="1083"/>
      <c r="Y47" s="1083"/>
      <c r="Z47" s="1083"/>
      <c r="AA47" s="1083"/>
      <c r="AB47" s="1083"/>
      <c r="AC47" s="1083"/>
      <c r="AD47" s="1083"/>
      <c r="AE47" s="1087"/>
      <c r="AF47" s="1082"/>
      <c r="AG47" s="1083"/>
      <c r="AH47" s="1083"/>
      <c r="AI47" s="1083"/>
      <c r="AJ47" s="1084"/>
      <c r="AK47" s="1016"/>
      <c r="AL47" s="1007"/>
      <c r="AM47" s="1007"/>
      <c r="AN47" s="1007"/>
      <c r="AO47" s="1007"/>
      <c r="AP47" s="1007"/>
      <c r="AQ47" s="1007"/>
      <c r="AR47" s="1007"/>
      <c r="AS47" s="1007"/>
      <c r="AT47" s="1007"/>
      <c r="AU47" s="1007"/>
      <c r="AV47" s="1007"/>
      <c r="AW47" s="1007"/>
      <c r="AX47" s="1007"/>
      <c r="AY47" s="1007"/>
      <c r="AZ47" s="1085"/>
      <c r="BA47" s="1085"/>
      <c r="BB47" s="1085"/>
      <c r="BC47" s="1085"/>
      <c r="BD47" s="1085"/>
      <c r="BE47" s="1077"/>
      <c r="BF47" s="1077"/>
      <c r="BG47" s="1077"/>
      <c r="BH47" s="1077"/>
      <c r="BI47" s="1078"/>
      <c r="BJ47" s="241"/>
      <c r="BK47" s="241"/>
      <c r="BL47" s="241"/>
      <c r="BM47" s="241"/>
      <c r="BN47" s="241"/>
      <c r="BO47" s="254"/>
      <c r="BP47" s="254"/>
      <c r="BQ47" s="251">
        <v>41</v>
      </c>
      <c r="BR47" s="252"/>
      <c r="BS47" s="1050"/>
      <c r="BT47" s="1051"/>
      <c r="BU47" s="1051"/>
      <c r="BV47" s="1051"/>
      <c r="BW47" s="1051"/>
      <c r="BX47" s="1051"/>
      <c r="BY47" s="1051"/>
      <c r="BZ47" s="1051"/>
      <c r="CA47" s="1051"/>
      <c r="CB47" s="1051"/>
      <c r="CC47" s="1051"/>
      <c r="CD47" s="1051"/>
      <c r="CE47" s="1051"/>
      <c r="CF47" s="1051"/>
      <c r="CG47" s="1052"/>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5"/>
    </row>
    <row r="48" spans="1:131" s="236" customFormat="1" ht="26.25" customHeight="1">
      <c r="A48" s="250">
        <v>21</v>
      </c>
      <c r="B48" s="1079"/>
      <c r="C48" s="1080"/>
      <c r="D48" s="1080"/>
      <c r="E48" s="1080"/>
      <c r="F48" s="1080"/>
      <c r="G48" s="1080"/>
      <c r="H48" s="1080"/>
      <c r="I48" s="1080"/>
      <c r="J48" s="1080"/>
      <c r="K48" s="1080"/>
      <c r="L48" s="1080"/>
      <c r="M48" s="1080"/>
      <c r="N48" s="1080"/>
      <c r="O48" s="1080"/>
      <c r="P48" s="1081"/>
      <c r="Q48" s="1086"/>
      <c r="R48" s="1083"/>
      <c r="S48" s="1083"/>
      <c r="T48" s="1083"/>
      <c r="U48" s="1083"/>
      <c r="V48" s="1083"/>
      <c r="W48" s="1083"/>
      <c r="X48" s="1083"/>
      <c r="Y48" s="1083"/>
      <c r="Z48" s="1083"/>
      <c r="AA48" s="1083"/>
      <c r="AB48" s="1083"/>
      <c r="AC48" s="1083"/>
      <c r="AD48" s="1083"/>
      <c r="AE48" s="1087"/>
      <c r="AF48" s="1082"/>
      <c r="AG48" s="1083"/>
      <c r="AH48" s="1083"/>
      <c r="AI48" s="1083"/>
      <c r="AJ48" s="1084"/>
      <c r="AK48" s="1016"/>
      <c r="AL48" s="1007"/>
      <c r="AM48" s="1007"/>
      <c r="AN48" s="1007"/>
      <c r="AO48" s="1007"/>
      <c r="AP48" s="1007"/>
      <c r="AQ48" s="1007"/>
      <c r="AR48" s="1007"/>
      <c r="AS48" s="1007"/>
      <c r="AT48" s="1007"/>
      <c r="AU48" s="1007"/>
      <c r="AV48" s="1007"/>
      <c r="AW48" s="1007"/>
      <c r="AX48" s="1007"/>
      <c r="AY48" s="1007"/>
      <c r="AZ48" s="1085"/>
      <c r="BA48" s="1085"/>
      <c r="BB48" s="1085"/>
      <c r="BC48" s="1085"/>
      <c r="BD48" s="1085"/>
      <c r="BE48" s="1077"/>
      <c r="BF48" s="1077"/>
      <c r="BG48" s="1077"/>
      <c r="BH48" s="1077"/>
      <c r="BI48" s="1078"/>
      <c r="BJ48" s="241"/>
      <c r="BK48" s="241"/>
      <c r="BL48" s="241"/>
      <c r="BM48" s="241"/>
      <c r="BN48" s="241"/>
      <c r="BO48" s="254"/>
      <c r="BP48" s="254"/>
      <c r="BQ48" s="251">
        <v>42</v>
      </c>
      <c r="BR48" s="252"/>
      <c r="BS48" s="1050"/>
      <c r="BT48" s="1051"/>
      <c r="BU48" s="1051"/>
      <c r="BV48" s="1051"/>
      <c r="BW48" s="1051"/>
      <c r="BX48" s="1051"/>
      <c r="BY48" s="1051"/>
      <c r="BZ48" s="1051"/>
      <c r="CA48" s="1051"/>
      <c r="CB48" s="1051"/>
      <c r="CC48" s="1051"/>
      <c r="CD48" s="1051"/>
      <c r="CE48" s="1051"/>
      <c r="CF48" s="1051"/>
      <c r="CG48" s="1052"/>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5"/>
    </row>
    <row r="49" spans="1:131" s="236" customFormat="1" ht="26.25" customHeight="1">
      <c r="A49" s="250">
        <v>22</v>
      </c>
      <c r="B49" s="1079"/>
      <c r="C49" s="1080"/>
      <c r="D49" s="1080"/>
      <c r="E49" s="1080"/>
      <c r="F49" s="1080"/>
      <c r="G49" s="1080"/>
      <c r="H49" s="1080"/>
      <c r="I49" s="1080"/>
      <c r="J49" s="1080"/>
      <c r="K49" s="1080"/>
      <c r="L49" s="1080"/>
      <c r="M49" s="1080"/>
      <c r="N49" s="1080"/>
      <c r="O49" s="1080"/>
      <c r="P49" s="1081"/>
      <c r="Q49" s="1086"/>
      <c r="R49" s="1083"/>
      <c r="S49" s="1083"/>
      <c r="T49" s="1083"/>
      <c r="U49" s="1083"/>
      <c r="V49" s="1083"/>
      <c r="W49" s="1083"/>
      <c r="X49" s="1083"/>
      <c r="Y49" s="1083"/>
      <c r="Z49" s="1083"/>
      <c r="AA49" s="1083"/>
      <c r="AB49" s="1083"/>
      <c r="AC49" s="1083"/>
      <c r="AD49" s="1083"/>
      <c r="AE49" s="1087"/>
      <c r="AF49" s="1082"/>
      <c r="AG49" s="1083"/>
      <c r="AH49" s="1083"/>
      <c r="AI49" s="1083"/>
      <c r="AJ49" s="1084"/>
      <c r="AK49" s="1016"/>
      <c r="AL49" s="1007"/>
      <c r="AM49" s="1007"/>
      <c r="AN49" s="1007"/>
      <c r="AO49" s="1007"/>
      <c r="AP49" s="1007"/>
      <c r="AQ49" s="1007"/>
      <c r="AR49" s="1007"/>
      <c r="AS49" s="1007"/>
      <c r="AT49" s="1007"/>
      <c r="AU49" s="1007"/>
      <c r="AV49" s="1007"/>
      <c r="AW49" s="1007"/>
      <c r="AX49" s="1007"/>
      <c r="AY49" s="1007"/>
      <c r="AZ49" s="1085"/>
      <c r="BA49" s="1085"/>
      <c r="BB49" s="1085"/>
      <c r="BC49" s="1085"/>
      <c r="BD49" s="1085"/>
      <c r="BE49" s="1077"/>
      <c r="BF49" s="1077"/>
      <c r="BG49" s="1077"/>
      <c r="BH49" s="1077"/>
      <c r="BI49" s="1078"/>
      <c r="BJ49" s="241"/>
      <c r="BK49" s="241"/>
      <c r="BL49" s="241"/>
      <c r="BM49" s="241"/>
      <c r="BN49" s="241"/>
      <c r="BO49" s="254"/>
      <c r="BP49" s="254"/>
      <c r="BQ49" s="251">
        <v>43</v>
      </c>
      <c r="BR49" s="252"/>
      <c r="BS49" s="1050"/>
      <c r="BT49" s="1051"/>
      <c r="BU49" s="1051"/>
      <c r="BV49" s="1051"/>
      <c r="BW49" s="1051"/>
      <c r="BX49" s="1051"/>
      <c r="BY49" s="1051"/>
      <c r="BZ49" s="1051"/>
      <c r="CA49" s="1051"/>
      <c r="CB49" s="1051"/>
      <c r="CC49" s="1051"/>
      <c r="CD49" s="1051"/>
      <c r="CE49" s="1051"/>
      <c r="CF49" s="1051"/>
      <c r="CG49" s="1052"/>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5"/>
    </row>
    <row r="50" spans="1:131" s="236" customFormat="1" ht="26.25" customHeight="1">
      <c r="A50" s="250">
        <v>23</v>
      </c>
      <c r="B50" s="1079"/>
      <c r="C50" s="1080"/>
      <c r="D50" s="1080"/>
      <c r="E50" s="1080"/>
      <c r="F50" s="1080"/>
      <c r="G50" s="1080"/>
      <c r="H50" s="1080"/>
      <c r="I50" s="1080"/>
      <c r="J50" s="1080"/>
      <c r="K50" s="1080"/>
      <c r="L50" s="1080"/>
      <c r="M50" s="1080"/>
      <c r="N50" s="1080"/>
      <c r="O50" s="1080"/>
      <c r="P50" s="1081"/>
      <c r="Q50" s="1075"/>
      <c r="R50" s="1056"/>
      <c r="S50" s="1056"/>
      <c r="T50" s="1056"/>
      <c r="U50" s="1056"/>
      <c r="V50" s="1056"/>
      <c r="W50" s="1056"/>
      <c r="X50" s="1056"/>
      <c r="Y50" s="1056"/>
      <c r="Z50" s="1056"/>
      <c r="AA50" s="1056"/>
      <c r="AB50" s="1056"/>
      <c r="AC50" s="1056"/>
      <c r="AD50" s="1056"/>
      <c r="AE50" s="1076"/>
      <c r="AF50" s="1082"/>
      <c r="AG50" s="1083"/>
      <c r="AH50" s="1083"/>
      <c r="AI50" s="1083"/>
      <c r="AJ50" s="1084"/>
      <c r="AK50" s="1058"/>
      <c r="AL50" s="1056"/>
      <c r="AM50" s="1056"/>
      <c r="AN50" s="1056"/>
      <c r="AO50" s="1056"/>
      <c r="AP50" s="1056"/>
      <c r="AQ50" s="1056"/>
      <c r="AR50" s="1056"/>
      <c r="AS50" s="1056"/>
      <c r="AT50" s="1056"/>
      <c r="AU50" s="1056"/>
      <c r="AV50" s="1056"/>
      <c r="AW50" s="1056"/>
      <c r="AX50" s="1056"/>
      <c r="AY50" s="1056"/>
      <c r="AZ50" s="1059"/>
      <c r="BA50" s="1059"/>
      <c r="BB50" s="1059"/>
      <c r="BC50" s="1059"/>
      <c r="BD50" s="1059"/>
      <c r="BE50" s="1077"/>
      <c r="BF50" s="1077"/>
      <c r="BG50" s="1077"/>
      <c r="BH50" s="1077"/>
      <c r="BI50" s="1078"/>
      <c r="BJ50" s="241"/>
      <c r="BK50" s="241"/>
      <c r="BL50" s="241"/>
      <c r="BM50" s="241"/>
      <c r="BN50" s="241"/>
      <c r="BO50" s="254"/>
      <c r="BP50" s="254"/>
      <c r="BQ50" s="251">
        <v>44</v>
      </c>
      <c r="BR50" s="252"/>
      <c r="BS50" s="1050"/>
      <c r="BT50" s="1051"/>
      <c r="BU50" s="1051"/>
      <c r="BV50" s="1051"/>
      <c r="BW50" s="1051"/>
      <c r="BX50" s="1051"/>
      <c r="BY50" s="1051"/>
      <c r="BZ50" s="1051"/>
      <c r="CA50" s="1051"/>
      <c r="CB50" s="1051"/>
      <c r="CC50" s="1051"/>
      <c r="CD50" s="1051"/>
      <c r="CE50" s="1051"/>
      <c r="CF50" s="1051"/>
      <c r="CG50" s="1052"/>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5"/>
    </row>
    <row r="51" spans="1:131" s="236" customFormat="1" ht="26.25" customHeight="1">
      <c r="A51" s="250">
        <v>24</v>
      </c>
      <c r="B51" s="1079"/>
      <c r="C51" s="1080"/>
      <c r="D51" s="1080"/>
      <c r="E51" s="1080"/>
      <c r="F51" s="1080"/>
      <c r="G51" s="1080"/>
      <c r="H51" s="1080"/>
      <c r="I51" s="1080"/>
      <c r="J51" s="1080"/>
      <c r="K51" s="1080"/>
      <c r="L51" s="1080"/>
      <c r="M51" s="1080"/>
      <c r="N51" s="1080"/>
      <c r="O51" s="1080"/>
      <c r="P51" s="1081"/>
      <c r="Q51" s="1075"/>
      <c r="R51" s="1056"/>
      <c r="S51" s="1056"/>
      <c r="T51" s="1056"/>
      <c r="U51" s="1056"/>
      <c r="V51" s="1056"/>
      <c r="W51" s="1056"/>
      <c r="X51" s="1056"/>
      <c r="Y51" s="1056"/>
      <c r="Z51" s="1056"/>
      <c r="AA51" s="1056"/>
      <c r="AB51" s="1056"/>
      <c r="AC51" s="1056"/>
      <c r="AD51" s="1056"/>
      <c r="AE51" s="1076"/>
      <c r="AF51" s="1082"/>
      <c r="AG51" s="1083"/>
      <c r="AH51" s="1083"/>
      <c r="AI51" s="1083"/>
      <c r="AJ51" s="1084"/>
      <c r="AK51" s="1058"/>
      <c r="AL51" s="1056"/>
      <c r="AM51" s="1056"/>
      <c r="AN51" s="1056"/>
      <c r="AO51" s="1056"/>
      <c r="AP51" s="1056"/>
      <c r="AQ51" s="1056"/>
      <c r="AR51" s="1056"/>
      <c r="AS51" s="1056"/>
      <c r="AT51" s="1056"/>
      <c r="AU51" s="1056"/>
      <c r="AV51" s="1056"/>
      <c r="AW51" s="1056"/>
      <c r="AX51" s="1056"/>
      <c r="AY51" s="1056"/>
      <c r="AZ51" s="1059"/>
      <c r="BA51" s="1059"/>
      <c r="BB51" s="1059"/>
      <c r="BC51" s="1059"/>
      <c r="BD51" s="1059"/>
      <c r="BE51" s="1077"/>
      <c r="BF51" s="1077"/>
      <c r="BG51" s="1077"/>
      <c r="BH51" s="1077"/>
      <c r="BI51" s="1078"/>
      <c r="BJ51" s="241"/>
      <c r="BK51" s="241"/>
      <c r="BL51" s="241"/>
      <c r="BM51" s="241"/>
      <c r="BN51" s="241"/>
      <c r="BO51" s="254"/>
      <c r="BP51" s="254"/>
      <c r="BQ51" s="251">
        <v>45</v>
      </c>
      <c r="BR51" s="252"/>
      <c r="BS51" s="1050"/>
      <c r="BT51" s="1051"/>
      <c r="BU51" s="1051"/>
      <c r="BV51" s="1051"/>
      <c r="BW51" s="1051"/>
      <c r="BX51" s="1051"/>
      <c r="BY51" s="1051"/>
      <c r="BZ51" s="1051"/>
      <c r="CA51" s="1051"/>
      <c r="CB51" s="1051"/>
      <c r="CC51" s="1051"/>
      <c r="CD51" s="1051"/>
      <c r="CE51" s="1051"/>
      <c r="CF51" s="1051"/>
      <c r="CG51" s="1052"/>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5"/>
    </row>
    <row r="52" spans="1:131" s="236" customFormat="1" ht="26.25" customHeight="1">
      <c r="A52" s="250">
        <v>25</v>
      </c>
      <c r="B52" s="1079"/>
      <c r="C52" s="1080"/>
      <c r="D52" s="1080"/>
      <c r="E52" s="1080"/>
      <c r="F52" s="1080"/>
      <c r="G52" s="1080"/>
      <c r="H52" s="1080"/>
      <c r="I52" s="1080"/>
      <c r="J52" s="1080"/>
      <c r="K52" s="1080"/>
      <c r="L52" s="1080"/>
      <c r="M52" s="1080"/>
      <c r="N52" s="1080"/>
      <c r="O52" s="1080"/>
      <c r="P52" s="1081"/>
      <c r="Q52" s="1075"/>
      <c r="R52" s="1056"/>
      <c r="S52" s="1056"/>
      <c r="T52" s="1056"/>
      <c r="U52" s="1056"/>
      <c r="V52" s="1056"/>
      <c r="W52" s="1056"/>
      <c r="X52" s="1056"/>
      <c r="Y52" s="1056"/>
      <c r="Z52" s="1056"/>
      <c r="AA52" s="1056"/>
      <c r="AB52" s="1056"/>
      <c r="AC52" s="1056"/>
      <c r="AD52" s="1056"/>
      <c r="AE52" s="1076"/>
      <c r="AF52" s="1082"/>
      <c r="AG52" s="1083"/>
      <c r="AH52" s="1083"/>
      <c r="AI52" s="1083"/>
      <c r="AJ52" s="1084"/>
      <c r="AK52" s="1058"/>
      <c r="AL52" s="1056"/>
      <c r="AM52" s="1056"/>
      <c r="AN52" s="1056"/>
      <c r="AO52" s="1056"/>
      <c r="AP52" s="1056"/>
      <c r="AQ52" s="1056"/>
      <c r="AR52" s="1056"/>
      <c r="AS52" s="1056"/>
      <c r="AT52" s="1056"/>
      <c r="AU52" s="1056"/>
      <c r="AV52" s="1056"/>
      <c r="AW52" s="1056"/>
      <c r="AX52" s="1056"/>
      <c r="AY52" s="1056"/>
      <c r="AZ52" s="1059"/>
      <c r="BA52" s="1059"/>
      <c r="BB52" s="1059"/>
      <c r="BC52" s="1059"/>
      <c r="BD52" s="1059"/>
      <c r="BE52" s="1077"/>
      <c r="BF52" s="1077"/>
      <c r="BG52" s="1077"/>
      <c r="BH52" s="1077"/>
      <c r="BI52" s="1078"/>
      <c r="BJ52" s="241"/>
      <c r="BK52" s="241"/>
      <c r="BL52" s="241"/>
      <c r="BM52" s="241"/>
      <c r="BN52" s="241"/>
      <c r="BO52" s="254"/>
      <c r="BP52" s="254"/>
      <c r="BQ52" s="251">
        <v>46</v>
      </c>
      <c r="BR52" s="252"/>
      <c r="BS52" s="1050"/>
      <c r="BT52" s="1051"/>
      <c r="BU52" s="1051"/>
      <c r="BV52" s="1051"/>
      <c r="BW52" s="1051"/>
      <c r="BX52" s="1051"/>
      <c r="BY52" s="1051"/>
      <c r="BZ52" s="1051"/>
      <c r="CA52" s="1051"/>
      <c r="CB52" s="1051"/>
      <c r="CC52" s="1051"/>
      <c r="CD52" s="1051"/>
      <c r="CE52" s="1051"/>
      <c r="CF52" s="1051"/>
      <c r="CG52" s="1052"/>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5"/>
    </row>
    <row r="53" spans="1:131" s="236" customFormat="1" ht="26.25" customHeight="1">
      <c r="A53" s="250">
        <v>26</v>
      </c>
      <c r="B53" s="1079"/>
      <c r="C53" s="1080"/>
      <c r="D53" s="1080"/>
      <c r="E53" s="1080"/>
      <c r="F53" s="1080"/>
      <c r="G53" s="1080"/>
      <c r="H53" s="1080"/>
      <c r="I53" s="1080"/>
      <c r="J53" s="1080"/>
      <c r="K53" s="1080"/>
      <c r="L53" s="1080"/>
      <c r="M53" s="1080"/>
      <c r="N53" s="1080"/>
      <c r="O53" s="1080"/>
      <c r="P53" s="1081"/>
      <c r="Q53" s="1075"/>
      <c r="R53" s="1056"/>
      <c r="S53" s="1056"/>
      <c r="T53" s="1056"/>
      <c r="U53" s="1056"/>
      <c r="V53" s="1056"/>
      <c r="W53" s="1056"/>
      <c r="X53" s="1056"/>
      <c r="Y53" s="1056"/>
      <c r="Z53" s="1056"/>
      <c r="AA53" s="1056"/>
      <c r="AB53" s="1056"/>
      <c r="AC53" s="1056"/>
      <c r="AD53" s="1056"/>
      <c r="AE53" s="1076"/>
      <c r="AF53" s="1082"/>
      <c r="AG53" s="1083"/>
      <c r="AH53" s="1083"/>
      <c r="AI53" s="1083"/>
      <c r="AJ53" s="1084"/>
      <c r="AK53" s="1058"/>
      <c r="AL53" s="1056"/>
      <c r="AM53" s="1056"/>
      <c r="AN53" s="1056"/>
      <c r="AO53" s="1056"/>
      <c r="AP53" s="1056"/>
      <c r="AQ53" s="1056"/>
      <c r="AR53" s="1056"/>
      <c r="AS53" s="1056"/>
      <c r="AT53" s="1056"/>
      <c r="AU53" s="1056"/>
      <c r="AV53" s="1056"/>
      <c r="AW53" s="1056"/>
      <c r="AX53" s="1056"/>
      <c r="AY53" s="1056"/>
      <c r="AZ53" s="1059"/>
      <c r="BA53" s="1059"/>
      <c r="BB53" s="1059"/>
      <c r="BC53" s="1059"/>
      <c r="BD53" s="1059"/>
      <c r="BE53" s="1077"/>
      <c r="BF53" s="1077"/>
      <c r="BG53" s="1077"/>
      <c r="BH53" s="1077"/>
      <c r="BI53" s="1078"/>
      <c r="BJ53" s="241"/>
      <c r="BK53" s="241"/>
      <c r="BL53" s="241"/>
      <c r="BM53" s="241"/>
      <c r="BN53" s="241"/>
      <c r="BO53" s="254"/>
      <c r="BP53" s="254"/>
      <c r="BQ53" s="251">
        <v>47</v>
      </c>
      <c r="BR53" s="252"/>
      <c r="BS53" s="1050"/>
      <c r="BT53" s="1051"/>
      <c r="BU53" s="1051"/>
      <c r="BV53" s="1051"/>
      <c r="BW53" s="1051"/>
      <c r="BX53" s="1051"/>
      <c r="BY53" s="1051"/>
      <c r="BZ53" s="1051"/>
      <c r="CA53" s="1051"/>
      <c r="CB53" s="1051"/>
      <c r="CC53" s="1051"/>
      <c r="CD53" s="1051"/>
      <c r="CE53" s="1051"/>
      <c r="CF53" s="1051"/>
      <c r="CG53" s="1052"/>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5"/>
    </row>
    <row r="54" spans="1:131" s="236" customFormat="1" ht="26.25" customHeight="1">
      <c r="A54" s="250">
        <v>27</v>
      </c>
      <c r="B54" s="1079"/>
      <c r="C54" s="1080"/>
      <c r="D54" s="1080"/>
      <c r="E54" s="1080"/>
      <c r="F54" s="1080"/>
      <c r="G54" s="1080"/>
      <c r="H54" s="1080"/>
      <c r="I54" s="1080"/>
      <c r="J54" s="1080"/>
      <c r="K54" s="1080"/>
      <c r="L54" s="1080"/>
      <c r="M54" s="1080"/>
      <c r="N54" s="1080"/>
      <c r="O54" s="1080"/>
      <c r="P54" s="1081"/>
      <c r="Q54" s="1075"/>
      <c r="R54" s="1056"/>
      <c r="S54" s="1056"/>
      <c r="T54" s="1056"/>
      <c r="U54" s="1056"/>
      <c r="V54" s="1056"/>
      <c r="W54" s="1056"/>
      <c r="X54" s="1056"/>
      <c r="Y54" s="1056"/>
      <c r="Z54" s="1056"/>
      <c r="AA54" s="1056"/>
      <c r="AB54" s="1056"/>
      <c r="AC54" s="1056"/>
      <c r="AD54" s="1056"/>
      <c r="AE54" s="1076"/>
      <c r="AF54" s="1082"/>
      <c r="AG54" s="1083"/>
      <c r="AH54" s="1083"/>
      <c r="AI54" s="1083"/>
      <c r="AJ54" s="1084"/>
      <c r="AK54" s="1058"/>
      <c r="AL54" s="1056"/>
      <c r="AM54" s="1056"/>
      <c r="AN54" s="1056"/>
      <c r="AO54" s="1056"/>
      <c r="AP54" s="1056"/>
      <c r="AQ54" s="1056"/>
      <c r="AR54" s="1056"/>
      <c r="AS54" s="1056"/>
      <c r="AT54" s="1056"/>
      <c r="AU54" s="1056"/>
      <c r="AV54" s="1056"/>
      <c r="AW54" s="1056"/>
      <c r="AX54" s="1056"/>
      <c r="AY54" s="1056"/>
      <c r="AZ54" s="1059"/>
      <c r="BA54" s="1059"/>
      <c r="BB54" s="1059"/>
      <c r="BC54" s="1059"/>
      <c r="BD54" s="1059"/>
      <c r="BE54" s="1077"/>
      <c r="BF54" s="1077"/>
      <c r="BG54" s="1077"/>
      <c r="BH54" s="1077"/>
      <c r="BI54" s="1078"/>
      <c r="BJ54" s="241"/>
      <c r="BK54" s="241"/>
      <c r="BL54" s="241"/>
      <c r="BM54" s="241"/>
      <c r="BN54" s="241"/>
      <c r="BO54" s="254"/>
      <c r="BP54" s="254"/>
      <c r="BQ54" s="251">
        <v>48</v>
      </c>
      <c r="BR54" s="252"/>
      <c r="BS54" s="1050"/>
      <c r="BT54" s="1051"/>
      <c r="BU54" s="1051"/>
      <c r="BV54" s="1051"/>
      <c r="BW54" s="1051"/>
      <c r="BX54" s="1051"/>
      <c r="BY54" s="1051"/>
      <c r="BZ54" s="1051"/>
      <c r="CA54" s="1051"/>
      <c r="CB54" s="1051"/>
      <c r="CC54" s="1051"/>
      <c r="CD54" s="1051"/>
      <c r="CE54" s="1051"/>
      <c r="CF54" s="1051"/>
      <c r="CG54" s="1052"/>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5"/>
    </row>
    <row r="55" spans="1:131" s="236" customFormat="1" ht="26.25" customHeight="1">
      <c r="A55" s="250">
        <v>28</v>
      </c>
      <c r="B55" s="1079"/>
      <c r="C55" s="1080"/>
      <c r="D55" s="1080"/>
      <c r="E55" s="1080"/>
      <c r="F55" s="1080"/>
      <c r="G55" s="1080"/>
      <c r="H55" s="1080"/>
      <c r="I55" s="1080"/>
      <c r="J55" s="1080"/>
      <c r="K55" s="1080"/>
      <c r="L55" s="1080"/>
      <c r="M55" s="1080"/>
      <c r="N55" s="1080"/>
      <c r="O55" s="1080"/>
      <c r="P55" s="1081"/>
      <c r="Q55" s="1075"/>
      <c r="R55" s="1056"/>
      <c r="S55" s="1056"/>
      <c r="T55" s="1056"/>
      <c r="U55" s="1056"/>
      <c r="V55" s="1056"/>
      <c r="W55" s="1056"/>
      <c r="X55" s="1056"/>
      <c r="Y55" s="1056"/>
      <c r="Z55" s="1056"/>
      <c r="AA55" s="1056"/>
      <c r="AB55" s="1056"/>
      <c r="AC55" s="1056"/>
      <c r="AD55" s="1056"/>
      <c r="AE55" s="1076"/>
      <c r="AF55" s="1082"/>
      <c r="AG55" s="1083"/>
      <c r="AH55" s="1083"/>
      <c r="AI55" s="1083"/>
      <c r="AJ55" s="1084"/>
      <c r="AK55" s="1058"/>
      <c r="AL55" s="1056"/>
      <c r="AM55" s="1056"/>
      <c r="AN55" s="1056"/>
      <c r="AO55" s="1056"/>
      <c r="AP55" s="1056"/>
      <c r="AQ55" s="1056"/>
      <c r="AR55" s="1056"/>
      <c r="AS55" s="1056"/>
      <c r="AT55" s="1056"/>
      <c r="AU55" s="1056"/>
      <c r="AV55" s="1056"/>
      <c r="AW55" s="1056"/>
      <c r="AX55" s="1056"/>
      <c r="AY55" s="1056"/>
      <c r="AZ55" s="1059"/>
      <c r="BA55" s="1059"/>
      <c r="BB55" s="1059"/>
      <c r="BC55" s="1059"/>
      <c r="BD55" s="1059"/>
      <c r="BE55" s="1077"/>
      <c r="BF55" s="1077"/>
      <c r="BG55" s="1077"/>
      <c r="BH55" s="1077"/>
      <c r="BI55" s="1078"/>
      <c r="BJ55" s="241"/>
      <c r="BK55" s="241"/>
      <c r="BL55" s="241"/>
      <c r="BM55" s="241"/>
      <c r="BN55" s="241"/>
      <c r="BO55" s="254"/>
      <c r="BP55" s="254"/>
      <c r="BQ55" s="251">
        <v>49</v>
      </c>
      <c r="BR55" s="252"/>
      <c r="BS55" s="1050"/>
      <c r="BT55" s="1051"/>
      <c r="BU55" s="1051"/>
      <c r="BV55" s="1051"/>
      <c r="BW55" s="1051"/>
      <c r="BX55" s="1051"/>
      <c r="BY55" s="1051"/>
      <c r="BZ55" s="1051"/>
      <c r="CA55" s="1051"/>
      <c r="CB55" s="1051"/>
      <c r="CC55" s="1051"/>
      <c r="CD55" s="1051"/>
      <c r="CE55" s="1051"/>
      <c r="CF55" s="1051"/>
      <c r="CG55" s="1052"/>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5"/>
    </row>
    <row r="56" spans="1:131" s="236" customFormat="1" ht="26.25" customHeight="1">
      <c r="A56" s="250">
        <v>29</v>
      </c>
      <c r="B56" s="1079"/>
      <c r="C56" s="1080"/>
      <c r="D56" s="1080"/>
      <c r="E56" s="1080"/>
      <c r="F56" s="1080"/>
      <c r="G56" s="1080"/>
      <c r="H56" s="1080"/>
      <c r="I56" s="1080"/>
      <c r="J56" s="1080"/>
      <c r="K56" s="1080"/>
      <c r="L56" s="1080"/>
      <c r="M56" s="1080"/>
      <c r="N56" s="1080"/>
      <c r="O56" s="1080"/>
      <c r="P56" s="1081"/>
      <c r="Q56" s="1075"/>
      <c r="R56" s="1056"/>
      <c r="S56" s="1056"/>
      <c r="T56" s="1056"/>
      <c r="U56" s="1056"/>
      <c r="V56" s="1056"/>
      <c r="W56" s="1056"/>
      <c r="X56" s="1056"/>
      <c r="Y56" s="1056"/>
      <c r="Z56" s="1056"/>
      <c r="AA56" s="1056"/>
      <c r="AB56" s="1056"/>
      <c r="AC56" s="1056"/>
      <c r="AD56" s="1056"/>
      <c r="AE56" s="1076"/>
      <c r="AF56" s="1082"/>
      <c r="AG56" s="1083"/>
      <c r="AH56" s="1083"/>
      <c r="AI56" s="1083"/>
      <c r="AJ56" s="1084"/>
      <c r="AK56" s="1058"/>
      <c r="AL56" s="1056"/>
      <c r="AM56" s="1056"/>
      <c r="AN56" s="1056"/>
      <c r="AO56" s="1056"/>
      <c r="AP56" s="1056"/>
      <c r="AQ56" s="1056"/>
      <c r="AR56" s="1056"/>
      <c r="AS56" s="1056"/>
      <c r="AT56" s="1056"/>
      <c r="AU56" s="1056"/>
      <c r="AV56" s="1056"/>
      <c r="AW56" s="1056"/>
      <c r="AX56" s="1056"/>
      <c r="AY56" s="1056"/>
      <c r="AZ56" s="1059"/>
      <c r="BA56" s="1059"/>
      <c r="BB56" s="1059"/>
      <c r="BC56" s="1059"/>
      <c r="BD56" s="1059"/>
      <c r="BE56" s="1077"/>
      <c r="BF56" s="1077"/>
      <c r="BG56" s="1077"/>
      <c r="BH56" s="1077"/>
      <c r="BI56" s="1078"/>
      <c r="BJ56" s="241"/>
      <c r="BK56" s="241"/>
      <c r="BL56" s="241"/>
      <c r="BM56" s="241"/>
      <c r="BN56" s="241"/>
      <c r="BO56" s="254"/>
      <c r="BP56" s="254"/>
      <c r="BQ56" s="251">
        <v>50</v>
      </c>
      <c r="BR56" s="252"/>
      <c r="BS56" s="1050"/>
      <c r="BT56" s="1051"/>
      <c r="BU56" s="1051"/>
      <c r="BV56" s="1051"/>
      <c r="BW56" s="1051"/>
      <c r="BX56" s="1051"/>
      <c r="BY56" s="1051"/>
      <c r="BZ56" s="1051"/>
      <c r="CA56" s="1051"/>
      <c r="CB56" s="1051"/>
      <c r="CC56" s="1051"/>
      <c r="CD56" s="1051"/>
      <c r="CE56" s="1051"/>
      <c r="CF56" s="1051"/>
      <c r="CG56" s="1052"/>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5"/>
    </row>
    <row r="57" spans="1:131" s="236" customFormat="1" ht="26.25" customHeight="1">
      <c r="A57" s="250">
        <v>30</v>
      </c>
      <c r="B57" s="1079"/>
      <c r="C57" s="1080"/>
      <c r="D57" s="1080"/>
      <c r="E57" s="1080"/>
      <c r="F57" s="1080"/>
      <c r="G57" s="1080"/>
      <c r="H57" s="1080"/>
      <c r="I57" s="1080"/>
      <c r="J57" s="1080"/>
      <c r="K57" s="1080"/>
      <c r="L57" s="1080"/>
      <c r="M57" s="1080"/>
      <c r="N57" s="1080"/>
      <c r="O57" s="1080"/>
      <c r="P57" s="1081"/>
      <c r="Q57" s="1075"/>
      <c r="R57" s="1056"/>
      <c r="S57" s="1056"/>
      <c r="T57" s="1056"/>
      <c r="U57" s="1056"/>
      <c r="V57" s="1056"/>
      <c r="W57" s="1056"/>
      <c r="X57" s="1056"/>
      <c r="Y57" s="1056"/>
      <c r="Z57" s="1056"/>
      <c r="AA57" s="1056"/>
      <c r="AB57" s="1056"/>
      <c r="AC57" s="1056"/>
      <c r="AD57" s="1056"/>
      <c r="AE57" s="1076"/>
      <c r="AF57" s="1082"/>
      <c r="AG57" s="1083"/>
      <c r="AH57" s="1083"/>
      <c r="AI57" s="1083"/>
      <c r="AJ57" s="1084"/>
      <c r="AK57" s="1058"/>
      <c r="AL57" s="1056"/>
      <c r="AM57" s="1056"/>
      <c r="AN57" s="1056"/>
      <c r="AO57" s="1056"/>
      <c r="AP57" s="1056"/>
      <c r="AQ57" s="1056"/>
      <c r="AR57" s="1056"/>
      <c r="AS57" s="1056"/>
      <c r="AT57" s="1056"/>
      <c r="AU57" s="1056"/>
      <c r="AV57" s="1056"/>
      <c r="AW57" s="1056"/>
      <c r="AX57" s="1056"/>
      <c r="AY57" s="1056"/>
      <c r="AZ57" s="1059"/>
      <c r="BA57" s="1059"/>
      <c r="BB57" s="1059"/>
      <c r="BC57" s="1059"/>
      <c r="BD57" s="1059"/>
      <c r="BE57" s="1077"/>
      <c r="BF57" s="1077"/>
      <c r="BG57" s="1077"/>
      <c r="BH57" s="1077"/>
      <c r="BI57" s="1078"/>
      <c r="BJ57" s="241"/>
      <c r="BK57" s="241"/>
      <c r="BL57" s="241"/>
      <c r="BM57" s="241"/>
      <c r="BN57" s="241"/>
      <c r="BO57" s="254"/>
      <c r="BP57" s="254"/>
      <c r="BQ57" s="251">
        <v>51</v>
      </c>
      <c r="BR57" s="252"/>
      <c r="BS57" s="1050"/>
      <c r="BT57" s="1051"/>
      <c r="BU57" s="1051"/>
      <c r="BV57" s="1051"/>
      <c r="BW57" s="1051"/>
      <c r="BX57" s="1051"/>
      <c r="BY57" s="1051"/>
      <c r="BZ57" s="1051"/>
      <c r="CA57" s="1051"/>
      <c r="CB57" s="1051"/>
      <c r="CC57" s="1051"/>
      <c r="CD57" s="1051"/>
      <c r="CE57" s="1051"/>
      <c r="CF57" s="1051"/>
      <c r="CG57" s="1052"/>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5"/>
    </row>
    <row r="58" spans="1:131" s="236" customFormat="1" ht="26.25" customHeight="1">
      <c r="A58" s="250">
        <v>31</v>
      </c>
      <c r="B58" s="1079"/>
      <c r="C58" s="1080"/>
      <c r="D58" s="1080"/>
      <c r="E58" s="1080"/>
      <c r="F58" s="1080"/>
      <c r="G58" s="1080"/>
      <c r="H58" s="1080"/>
      <c r="I58" s="1080"/>
      <c r="J58" s="1080"/>
      <c r="K58" s="1080"/>
      <c r="L58" s="1080"/>
      <c r="M58" s="1080"/>
      <c r="N58" s="1080"/>
      <c r="O58" s="1080"/>
      <c r="P58" s="1081"/>
      <c r="Q58" s="1075"/>
      <c r="R58" s="1056"/>
      <c r="S58" s="1056"/>
      <c r="T58" s="1056"/>
      <c r="U58" s="1056"/>
      <c r="V58" s="1056"/>
      <c r="W58" s="1056"/>
      <c r="X58" s="1056"/>
      <c r="Y58" s="1056"/>
      <c r="Z58" s="1056"/>
      <c r="AA58" s="1056"/>
      <c r="AB58" s="1056"/>
      <c r="AC58" s="1056"/>
      <c r="AD58" s="1056"/>
      <c r="AE58" s="1076"/>
      <c r="AF58" s="1082"/>
      <c r="AG58" s="1083"/>
      <c r="AH58" s="1083"/>
      <c r="AI58" s="1083"/>
      <c r="AJ58" s="1084"/>
      <c r="AK58" s="1058"/>
      <c r="AL58" s="1056"/>
      <c r="AM58" s="1056"/>
      <c r="AN58" s="1056"/>
      <c r="AO58" s="1056"/>
      <c r="AP58" s="1056"/>
      <c r="AQ58" s="1056"/>
      <c r="AR58" s="1056"/>
      <c r="AS58" s="1056"/>
      <c r="AT58" s="1056"/>
      <c r="AU58" s="1056"/>
      <c r="AV58" s="1056"/>
      <c r="AW58" s="1056"/>
      <c r="AX58" s="1056"/>
      <c r="AY58" s="1056"/>
      <c r="AZ58" s="1059"/>
      <c r="BA58" s="1059"/>
      <c r="BB58" s="1059"/>
      <c r="BC58" s="1059"/>
      <c r="BD58" s="1059"/>
      <c r="BE58" s="1077"/>
      <c r="BF58" s="1077"/>
      <c r="BG58" s="1077"/>
      <c r="BH58" s="1077"/>
      <c r="BI58" s="1078"/>
      <c r="BJ58" s="241"/>
      <c r="BK58" s="241"/>
      <c r="BL58" s="241"/>
      <c r="BM58" s="241"/>
      <c r="BN58" s="241"/>
      <c r="BO58" s="254"/>
      <c r="BP58" s="254"/>
      <c r="BQ58" s="251">
        <v>52</v>
      </c>
      <c r="BR58" s="252"/>
      <c r="BS58" s="1050"/>
      <c r="BT58" s="1051"/>
      <c r="BU58" s="1051"/>
      <c r="BV58" s="1051"/>
      <c r="BW58" s="1051"/>
      <c r="BX58" s="1051"/>
      <c r="BY58" s="1051"/>
      <c r="BZ58" s="1051"/>
      <c r="CA58" s="1051"/>
      <c r="CB58" s="1051"/>
      <c r="CC58" s="1051"/>
      <c r="CD58" s="1051"/>
      <c r="CE58" s="1051"/>
      <c r="CF58" s="1051"/>
      <c r="CG58" s="1052"/>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5"/>
    </row>
    <row r="59" spans="1:131" s="236" customFormat="1" ht="26.25" customHeight="1">
      <c r="A59" s="250">
        <v>32</v>
      </c>
      <c r="B59" s="1079"/>
      <c r="C59" s="1080"/>
      <c r="D59" s="1080"/>
      <c r="E59" s="1080"/>
      <c r="F59" s="1080"/>
      <c r="G59" s="1080"/>
      <c r="H59" s="1080"/>
      <c r="I59" s="1080"/>
      <c r="J59" s="1080"/>
      <c r="K59" s="1080"/>
      <c r="L59" s="1080"/>
      <c r="M59" s="1080"/>
      <c r="N59" s="1080"/>
      <c r="O59" s="1080"/>
      <c r="P59" s="1081"/>
      <c r="Q59" s="1075"/>
      <c r="R59" s="1056"/>
      <c r="S59" s="1056"/>
      <c r="T59" s="1056"/>
      <c r="U59" s="1056"/>
      <c r="V59" s="1056"/>
      <c r="W59" s="1056"/>
      <c r="X59" s="1056"/>
      <c r="Y59" s="1056"/>
      <c r="Z59" s="1056"/>
      <c r="AA59" s="1056"/>
      <c r="AB59" s="1056"/>
      <c r="AC59" s="1056"/>
      <c r="AD59" s="1056"/>
      <c r="AE59" s="1076"/>
      <c r="AF59" s="1082"/>
      <c r="AG59" s="1083"/>
      <c r="AH59" s="1083"/>
      <c r="AI59" s="1083"/>
      <c r="AJ59" s="1084"/>
      <c r="AK59" s="1058"/>
      <c r="AL59" s="1056"/>
      <c r="AM59" s="1056"/>
      <c r="AN59" s="1056"/>
      <c r="AO59" s="1056"/>
      <c r="AP59" s="1056"/>
      <c r="AQ59" s="1056"/>
      <c r="AR59" s="1056"/>
      <c r="AS59" s="1056"/>
      <c r="AT59" s="1056"/>
      <c r="AU59" s="1056"/>
      <c r="AV59" s="1056"/>
      <c r="AW59" s="1056"/>
      <c r="AX59" s="1056"/>
      <c r="AY59" s="1056"/>
      <c r="AZ59" s="1059"/>
      <c r="BA59" s="1059"/>
      <c r="BB59" s="1059"/>
      <c r="BC59" s="1059"/>
      <c r="BD59" s="1059"/>
      <c r="BE59" s="1077"/>
      <c r="BF59" s="1077"/>
      <c r="BG59" s="1077"/>
      <c r="BH59" s="1077"/>
      <c r="BI59" s="1078"/>
      <c r="BJ59" s="241"/>
      <c r="BK59" s="241"/>
      <c r="BL59" s="241"/>
      <c r="BM59" s="241"/>
      <c r="BN59" s="241"/>
      <c r="BO59" s="254"/>
      <c r="BP59" s="254"/>
      <c r="BQ59" s="251">
        <v>53</v>
      </c>
      <c r="BR59" s="252"/>
      <c r="BS59" s="1050"/>
      <c r="BT59" s="1051"/>
      <c r="BU59" s="1051"/>
      <c r="BV59" s="1051"/>
      <c r="BW59" s="1051"/>
      <c r="BX59" s="1051"/>
      <c r="BY59" s="1051"/>
      <c r="BZ59" s="1051"/>
      <c r="CA59" s="1051"/>
      <c r="CB59" s="1051"/>
      <c r="CC59" s="1051"/>
      <c r="CD59" s="1051"/>
      <c r="CE59" s="1051"/>
      <c r="CF59" s="1051"/>
      <c r="CG59" s="1052"/>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5"/>
    </row>
    <row r="60" spans="1:131" s="236" customFormat="1" ht="26.25" customHeight="1">
      <c r="A60" s="250">
        <v>33</v>
      </c>
      <c r="B60" s="1079"/>
      <c r="C60" s="1080"/>
      <c r="D60" s="1080"/>
      <c r="E60" s="1080"/>
      <c r="F60" s="1080"/>
      <c r="G60" s="1080"/>
      <c r="H60" s="1080"/>
      <c r="I60" s="1080"/>
      <c r="J60" s="1080"/>
      <c r="K60" s="1080"/>
      <c r="L60" s="1080"/>
      <c r="M60" s="1080"/>
      <c r="N60" s="1080"/>
      <c r="O60" s="1080"/>
      <c r="P60" s="1081"/>
      <c r="Q60" s="1075"/>
      <c r="R60" s="1056"/>
      <c r="S60" s="1056"/>
      <c r="T60" s="1056"/>
      <c r="U60" s="1056"/>
      <c r="V60" s="1056"/>
      <c r="W60" s="1056"/>
      <c r="X60" s="1056"/>
      <c r="Y60" s="1056"/>
      <c r="Z60" s="1056"/>
      <c r="AA60" s="1056"/>
      <c r="AB60" s="1056"/>
      <c r="AC60" s="1056"/>
      <c r="AD60" s="1056"/>
      <c r="AE60" s="1076"/>
      <c r="AF60" s="1082"/>
      <c r="AG60" s="1083"/>
      <c r="AH60" s="1083"/>
      <c r="AI60" s="1083"/>
      <c r="AJ60" s="1084"/>
      <c r="AK60" s="1058"/>
      <c r="AL60" s="1056"/>
      <c r="AM60" s="1056"/>
      <c r="AN60" s="1056"/>
      <c r="AO60" s="1056"/>
      <c r="AP60" s="1056"/>
      <c r="AQ60" s="1056"/>
      <c r="AR60" s="1056"/>
      <c r="AS60" s="1056"/>
      <c r="AT60" s="1056"/>
      <c r="AU60" s="1056"/>
      <c r="AV60" s="1056"/>
      <c r="AW60" s="1056"/>
      <c r="AX60" s="1056"/>
      <c r="AY60" s="1056"/>
      <c r="AZ60" s="1059"/>
      <c r="BA60" s="1059"/>
      <c r="BB60" s="1059"/>
      <c r="BC60" s="1059"/>
      <c r="BD60" s="1059"/>
      <c r="BE60" s="1077"/>
      <c r="BF60" s="1077"/>
      <c r="BG60" s="1077"/>
      <c r="BH60" s="1077"/>
      <c r="BI60" s="1078"/>
      <c r="BJ60" s="241"/>
      <c r="BK60" s="241"/>
      <c r="BL60" s="241"/>
      <c r="BM60" s="241"/>
      <c r="BN60" s="241"/>
      <c r="BO60" s="254"/>
      <c r="BP60" s="254"/>
      <c r="BQ60" s="251">
        <v>54</v>
      </c>
      <c r="BR60" s="252"/>
      <c r="BS60" s="1050"/>
      <c r="BT60" s="1051"/>
      <c r="BU60" s="1051"/>
      <c r="BV60" s="1051"/>
      <c r="BW60" s="1051"/>
      <c r="BX60" s="1051"/>
      <c r="BY60" s="1051"/>
      <c r="BZ60" s="1051"/>
      <c r="CA60" s="1051"/>
      <c r="CB60" s="1051"/>
      <c r="CC60" s="1051"/>
      <c r="CD60" s="1051"/>
      <c r="CE60" s="1051"/>
      <c r="CF60" s="1051"/>
      <c r="CG60" s="1052"/>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5"/>
    </row>
    <row r="61" spans="1:131" s="236" customFormat="1" ht="26.25" customHeight="1" thickBot="1">
      <c r="A61" s="250">
        <v>34</v>
      </c>
      <c r="B61" s="1079"/>
      <c r="C61" s="1080"/>
      <c r="D61" s="1080"/>
      <c r="E61" s="1080"/>
      <c r="F61" s="1080"/>
      <c r="G61" s="1080"/>
      <c r="H61" s="1080"/>
      <c r="I61" s="1080"/>
      <c r="J61" s="1080"/>
      <c r="K61" s="1080"/>
      <c r="L61" s="1080"/>
      <c r="M61" s="1080"/>
      <c r="N61" s="1080"/>
      <c r="O61" s="1080"/>
      <c r="P61" s="1081"/>
      <c r="Q61" s="1075"/>
      <c r="R61" s="1056"/>
      <c r="S61" s="1056"/>
      <c r="T61" s="1056"/>
      <c r="U61" s="1056"/>
      <c r="V61" s="1056"/>
      <c r="W61" s="1056"/>
      <c r="X61" s="1056"/>
      <c r="Y61" s="1056"/>
      <c r="Z61" s="1056"/>
      <c r="AA61" s="1056"/>
      <c r="AB61" s="1056"/>
      <c r="AC61" s="1056"/>
      <c r="AD61" s="1056"/>
      <c r="AE61" s="1076"/>
      <c r="AF61" s="1082"/>
      <c r="AG61" s="1083"/>
      <c r="AH61" s="1083"/>
      <c r="AI61" s="1083"/>
      <c r="AJ61" s="1084"/>
      <c r="AK61" s="1058"/>
      <c r="AL61" s="1056"/>
      <c r="AM61" s="1056"/>
      <c r="AN61" s="1056"/>
      <c r="AO61" s="1056"/>
      <c r="AP61" s="1056"/>
      <c r="AQ61" s="1056"/>
      <c r="AR61" s="1056"/>
      <c r="AS61" s="1056"/>
      <c r="AT61" s="1056"/>
      <c r="AU61" s="1056"/>
      <c r="AV61" s="1056"/>
      <c r="AW61" s="1056"/>
      <c r="AX61" s="1056"/>
      <c r="AY61" s="1056"/>
      <c r="AZ61" s="1059"/>
      <c r="BA61" s="1059"/>
      <c r="BB61" s="1059"/>
      <c r="BC61" s="1059"/>
      <c r="BD61" s="1059"/>
      <c r="BE61" s="1077"/>
      <c r="BF61" s="1077"/>
      <c r="BG61" s="1077"/>
      <c r="BH61" s="1077"/>
      <c r="BI61" s="1078"/>
      <c r="BJ61" s="241"/>
      <c r="BK61" s="241"/>
      <c r="BL61" s="241"/>
      <c r="BM61" s="241"/>
      <c r="BN61" s="241"/>
      <c r="BO61" s="254"/>
      <c r="BP61" s="254"/>
      <c r="BQ61" s="251">
        <v>55</v>
      </c>
      <c r="BR61" s="252"/>
      <c r="BS61" s="1050"/>
      <c r="BT61" s="1051"/>
      <c r="BU61" s="1051"/>
      <c r="BV61" s="1051"/>
      <c r="BW61" s="1051"/>
      <c r="BX61" s="1051"/>
      <c r="BY61" s="1051"/>
      <c r="BZ61" s="1051"/>
      <c r="CA61" s="1051"/>
      <c r="CB61" s="1051"/>
      <c r="CC61" s="1051"/>
      <c r="CD61" s="1051"/>
      <c r="CE61" s="1051"/>
      <c r="CF61" s="1051"/>
      <c r="CG61" s="1052"/>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5"/>
    </row>
    <row r="62" spans="1:131" s="236" customFormat="1" ht="26.25" customHeight="1">
      <c r="A62" s="250">
        <v>35</v>
      </c>
      <c r="B62" s="1072"/>
      <c r="C62" s="1073"/>
      <c r="D62" s="1073"/>
      <c r="E62" s="1073"/>
      <c r="F62" s="1073"/>
      <c r="G62" s="1073"/>
      <c r="H62" s="1073"/>
      <c r="I62" s="1073"/>
      <c r="J62" s="1073"/>
      <c r="K62" s="1073"/>
      <c r="L62" s="1073"/>
      <c r="M62" s="1073"/>
      <c r="N62" s="1073"/>
      <c r="O62" s="1073"/>
      <c r="P62" s="1074"/>
      <c r="Q62" s="1075"/>
      <c r="R62" s="1056"/>
      <c r="S62" s="1056"/>
      <c r="T62" s="1056"/>
      <c r="U62" s="1056"/>
      <c r="V62" s="1056"/>
      <c r="W62" s="1056"/>
      <c r="X62" s="1056"/>
      <c r="Y62" s="1056"/>
      <c r="Z62" s="1056"/>
      <c r="AA62" s="1056"/>
      <c r="AB62" s="1056"/>
      <c r="AC62" s="1056"/>
      <c r="AD62" s="1056"/>
      <c r="AE62" s="1076"/>
      <c r="AF62" s="1055"/>
      <c r="AG62" s="1056"/>
      <c r="AH62" s="1056"/>
      <c r="AI62" s="1056"/>
      <c r="AJ62" s="1057"/>
      <c r="AK62" s="1058"/>
      <c r="AL62" s="1056"/>
      <c r="AM62" s="1056"/>
      <c r="AN62" s="1056"/>
      <c r="AO62" s="1056"/>
      <c r="AP62" s="1056"/>
      <c r="AQ62" s="1056"/>
      <c r="AR62" s="1056"/>
      <c r="AS62" s="1056"/>
      <c r="AT62" s="1056"/>
      <c r="AU62" s="1056"/>
      <c r="AV62" s="1056"/>
      <c r="AW62" s="1056"/>
      <c r="AX62" s="1056"/>
      <c r="AY62" s="1056"/>
      <c r="AZ62" s="1059"/>
      <c r="BA62" s="1059"/>
      <c r="BB62" s="1059"/>
      <c r="BC62" s="1059"/>
      <c r="BD62" s="1059"/>
      <c r="BE62" s="1067"/>
      <c r="BF62" s="1067"/>
      <c r="BG62" s="1067"/>
      <c r="BH62" s="1067"/>
      <c r="BI62" s="1068"/>
      <c r="BJ62" s="1069" t="s">
        <v>397</v>
      </c>
      <c r="BK62" s="1070"/>
      <c r="BL62" s="1070"/>
      <c r="BM62" s="1070"/>
      <c r="BN62" s="1071"/>
      <c r="BO62" s="254"/>
      <c r="BP62" s="254"/>
      <c r="BQ62" s="251">
        <v>56</v>
      </c>
      <c r="BR62" s="252"/>
      <c r="BS62" s="1050"/>
      <c r="BT62" s="1051"/>
      <c r="BU62" s="1051"/>
      <c r="BV62" s="1051"/>
      <c r="BW62" s="1051"/>
      <c r="BX62" s="1051"/>
      <c r="BY62" s="1051"/>
      <c r="BZ62" s="1051"/>
      <c r="CA62" s="1051"/>
      <c r="CB62" s="1051"/>
      <c r="CC62" s="1051"/>
      <c r="CD62" s="1051"/>
      <c r="CE62" s="1051"/>
      <c r="CF62" s="1051"/>
      <c r="CG62" s="1052"/>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5"/>
    </row>
    <row r="63" spans="1:131" s="236" customFormat="1" ht="26.25" customHeight="1" thickBot="1">
      <c r="A63" s="253" t="s">
        <v>378</v>
      </c>
      <c r="B63" s="980" t="s">
        <v>398</v>
      </c>
      <c r="C63" s="981"/>
      <c r="D63" s="981"/>
      <c r="E63" s="981"/>
      <c r="F63" s="981"/>
      <c r="G63" s="981"/>
      <c r="H63" s="981"/>
      <c r="I63" s="981"/>
      <c r="J63" s="981"/>
      <c r="K63" s="981"/>
      <c r="L63" s="981"/>
      <c r="M63" s="981"/>
      <c r="N63" s="981"/>
      <c r="O63" s="981"/>
      <c r="P63" s="982"/>
      <c r="Q63" s="998"/>
      <c r="R63" s="999"/>
      <c r="S63" s="999"/>
      <c r="T63" s="999"/>
      <c r="U63" s="999"/>
      <c r="V63" s="999"/>
      <c r="W63" s="999"/>
      <c r="X63" s="999"/>
      <c r="Y63" s="999"/>
      <c r="Z63" s="999"/>
      <c r="AA63" s="999"/>
      <c r="AB63" s="999"/>
      <c r="AC63" s="999"/>
      <c r="AD63" s="999"/>
      <c r="AE63" s="1063"/>
      <c r="AF63" s="1064">
        <v>15859</v>
      </c>
      <c r="AG63" s="995"/>
      <c r="AH63" s="995"/>
      <c r="AI63" s="995"/>
      <c r="AJ63" s="1065"/>
      <c r="AK63" s="1066"/>
      <c r="AL63" s="999"/>
      <c r="AM63" s="999"/>
      <c r="AN63" s="999"/>
      <c r="AO63" s="999"/>
      <c r="AP63" s="995">
        <v>30555</v>
      </c>
      <c r="AQ63" s="995"/>
      <c r="AR63" s="995"/>
      <c r="AS63" s="995"/>
      <c r="AT63" s="995"/>
      <c r="AU63" s="995">
        <v>17615</v>
      </c>
      <c r="AV63" s="995"/>
      <c r="AW63" s="995"/>
      <c r="AX63" s="995"/>
      <c r="AY63" s="995"/>
      <c r="AZ63" s="1060"/>
      <c r="BA63" s="1060"/>
      <c r="BB63" s="1060"/>
      <c r="BC63" s="1060"/>
      <c r="BD63" s="1060"/>
      <c r="BE63" s="996"/>
      <c r="BF63" s="996"/>
      <c r="BG63" s="996"/>
      <c r="BH63" s="996"/>
      <c r="BI63" s="997"/>
      <c r="BJ63" s="1061" t="s">
        <v>119</v>
      </c>
      <c r="BK63" s="987"/>
      <c r="BL63" s="987"/>
      <c r="BM63" s="987"/>
      <c r="BN63" s="1062"/>
      <c r="BO63" s="254"/>
      <c r="BP63" s="254"/>
      <c r="BQ63" s="251">
        <v>57</v>
      </c>
      <c r="BR63" s="252"/>
      <c r="BS63" s="1050"/>
      <c r="BT63" s="1051"/>
      <c r="BU63" s="1051"/>
      <c r="BV63" s="1051"/>
      <c r="BW63" s="1051"/>
      <c r="BX63" s="1051"/>
      <c r="BY63" s="1051"/>
      <c r="BZ63" s="1051"/>
      <c r="CA63" s="1051"/>
      <c r="CB63" s="1051"/>
      <c r="CC63" s="1051"/>
      <c r="CD63" s="1051"/>
      <c r="CE63" s="1051"/>
      <c r="CF63" s="1051"/>
      <c r="CG63" s="1052"/>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50"/>
      <c r="BT64" s="1051"/>
      <c r="BU64" s="1051"/>
      <c r="BV64" s="1051"/>
      <c r="BW64" s="1051"/>
      <c r="BX64" s="1051"/>
      <c r="BY64" s="1051"/>
      <c r="BZ64" s="1051"/>
      <c r="CA64" s="1051"/>
      <c r="CB64" s="1051"/>
      <c r="CC64" s="1051"/>
      <c r="CD64" s="1051"/>
      <c r="CE64" s="1051"/>
      <c r="CF64" s="1051"/>
      <c r="CG64" s="1052"/>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5"/>
    </row>
    <row r="65" spans="1:131" s="236" customFormat="1" ht="26.25" customHeight="1" thickBot="1">
      <c r="A65" s="241" t="s">
        <v>399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50"/>
      <c r="BT65" s="1051"/>
      <c r="BU65" s="1051"/>
      <c r="BV65" s="1051"/>
      <c r="BW65" s="1051"/>
      <c r="BX65" s="1051"/>
      <c r="BY65" s="1051"/>
      <c r="BZ65" s="1051"/>
      <c r="CA65" s="1051"/>
      <c r="CB65" s="1051"/>
      <c r="CC65" s="1051"/>
      <c r="CD65" s="1051"/>
      <c r="CE65" s="1051"/>
      <c r="CF65" s="1051"/>
      <c r="CG65" s="1052"/>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5"/>
    </row>
    <row r="66" spans="1:131" s="236" customFormat="1" ht="26.25" customHeight="1">
      <c r="A66" s="1031" t="s">
        <v>400</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401</v>
      </c>
      <c r="AL66" s="1032"/>
      <c r="AM66" s="1032"/>
      <c r="AN66" s="1032"/>
      <c r="AO66" s="1033"/>
      <c r="AP66" s="1037" t="s">
        <v>387</v>
      </c>
      <c r="AQ66" s="1038"/>
      <c r="AR66" s="1038"/>
      <c r="AS66" s="1038"/>
      <c r="AT66" s="1039"/>
      <c r="AU66" s="1037" t="s">
        <v>402</v>
      </c>
      <c r="AV66" s="1038"/>
      <c r="AW66" s="1038"/>
      <c r="AX66" s="1038"/>
      <c r="AY66" s="1039"/>
      <c r="AZ66" s="1037" t="s">
        <v>352</v>
      </c>
      <c r="BA66" s="1038"/>
      <c r="BB66" s="1038"/>
      <c r="BC66" s="1038"/>
      <c r="BD66" s="1053"/>
      <c r="BE66" s="254"/>
      <c r="BF66" s="254"/>
      <c r="BG66" s="254"/>
      <c r="BH66" s="254"/>
      <c r="BI66" s="254"/>
      <c r="BJ66" s="254"/>
      <c r="BK66" s="254"/>
      <c r="BL66" s="254"/>
      <c r="BM66" s="254"/>
      <c r="BN66" s="254"/>
      <c r="BO66" s="254"/>
      <c r="BP66" s="254"/>
      <c r="BQ66" s="251">
        <v>60</v>
      </c>
      <c r="BR66" s="256"/>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235"/>
    </row>
    <row r="67" spans="1:131" s="236" customFormat="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4"/>
      <c r="BE67" s="254"/>
      <c r="BF67" s="254"/>
      <c r="BG67" s="254"/>
      <c r="BH67" s="254"/>
      <c r="BI67" s="254"/>
      <c r="BJ67" s="254"/>
      <c r="BK67" s="254"/>
      <c r="BL67" s="254"/>
      <c r="BM67" s="254"/>
      <c r="BN67" s="254"/>
      <c r="BO67" s="254"/>
      <c r="BP67" s="254"/>
      <c r="BQ67" s="251">
        <v>61</v>
      </c>
      <c r="BR67" s="256"/>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235"/>
    </row>
    <row r="68" spans="1:131" s="236" customFormat="1" ht="26.25" customHeight="1" thickTop="1">
      <c r="A68" s="247">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54"/>
      <c r="BF68" s="254"/>
      <c r="BG68" s="254"/>
      <c r="BH68" s="254"/>
      <c r="BI68" s="254"/>
      <c r="BJ68" s="254"/>
      <c r="BK68" s="254"/>
      <c r="BL68" s="254"/>
      <c r="BM68" s="254"/>
      <c r="BN68" s="254"/>
      <c r="BO68" s="254"/>
      <c r="BP68" s="254"/>
      <c r="BQ68" s="251">
        <v>62</v>
      </c>
      <c r="BR68" s="256"/>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235"/>
    </row>
    <row r="69" spans="1:131" s="236" customFormat="1" ht="26.25" customHeight="1">
      <c r="A69" s="250">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54"/>
      <c r="BF69" s="254"/>
      <c r="BG69" s="254"/>
      <c r="BH69" s="254"/>
      <c r="BI69" s="254"/>
      <c r="BJ69" s="254"/>
      <c r="BK69" s="254"/>
      <c r="BL69" s="254"/>
      <c r="BM69" s="254"/>
      <c r="BN69" s="254"/>
      <c r="BO69" s="254"/>
      <c r="BP69" s="254"/>
      <c r="BQ69" s="251">
        <v>63</v>
      </c>
      <c r="BR69" s="256"/>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235"/>
    </row>
    <row r="70" spans="1:131" s="236" customFormat="1" ht="26.25" customHeight="1">
      <c r="A70" s="250">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54"/>
      <c r="BF70" s="254"/>
      <c r="BG70" s="254"/>
      <c r="BH70" s="254"/>
      <c r="BI70" s="254"/>
      <c r="BJ70" s="254"/>
      <c r="BK70" s="254"/>
      <c r="BL70" s="254"/>
      <c r="BM70" s="254"/>
      <c r="BN70" s="254"/>
      <c r="BO70" s="254"/>
      <c r="BP70" s="254"/>
      <c r="BQ70" s="251">
        <v>64</v>
      </c>
      <c r="BR70" s="256"/>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235"/>
    </row>
    <row r="71" spans="1:131" s="236" customFormat="1" ht="26.25" customHeight="1">
      <c r="A71" s="250">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54"/>
      <c r="BF71" s="254"/>
      <c r="BG71" s="254"/>
      <c r="BH71" s="254"/>
      <c r="BI71" s="254"/>
      <c r="BJ71" s="254"/>
      <c r="BK71" s="254"/>
      <c r="BL71" s="254"/>
      <c r="BM71" s="254"/>
      <c r="BN71" s="254"/>
      <c r="BO71" s="254"/>
      <c r="BP71" s="254"/>
      <c r="BQ71" s="251">
        <v>65</v>
      </c>
      <c r="BR71" s="256"/>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235"/>
    </row>
    <row r="72" spans="1:131" s="236" customFormat="1" ht="26.25" customHeight="1">
      <c r="A72" s="250">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54"/>
      <c r="BF72" s="254"/>
      <c r="BG72" s="254"/>
      <c r="BH72" s="254"/>
      <c r="BI72" s="254"/>
      <c r="BJ72" s="254"/>
      <c r="BK72" s="254"/>
      <c r="BL72" s="254"/>
      <c r="BM72" s="254"/>
      <c r="BN72" s="254"/>
      <c r="BO72" s="254"/>
      <c r="BP72" s="254"/>
      <c r="BQ72" s="251">
        <v>66</v>
      </c>
      <c r="BR72" s="256"/>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235"/>
    </row>
    <row r="73" spans="1:131" s="236" customFormat="1" ht="26.25" customHeight="1">
      <c r="A73" s="250">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54"/>
      <c r="BF73" s="254"/>
      <c r="BG73" s="254"/>
      <c r="BH73" s="254"/>
      <c r="BI73" s="254"/>
      <c r="BJ73" s="254"/>
      <c r="BK73" s="254"/>
      <c r="BL73" s="254"/>
      <c r="BM73" s="254"/>
      <c r="BN73" s="254"/>
      <c r="BO73" s="254"/>
      <c r="BP73" s="254"/>
      <c r="BQ73" s="251">
        <v>67</v>
      </c>
      <c r="BR73" s="256"/>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235"/>
    </row>
    <row r="74" spans="1:131" s="236" customFormat="1" ht="26.25" customHeight="1">
      <c r="A74" s="250">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54"/>
      <c r="BF74" s="254"/>
      <c r="BG74" s="254"/>
      <c r="BH74" s="254"/>
      <c r="BI74" s="254"/>
      <c r="BJ74" s="254"/>
      <c r="BK74" s="254"/>
      <c r="BL74" s="254"/>
      <c r="BM74" s="254"/>
      <c r="BN74" s="254"/>
      <c r="BO74" s="254"/>
      <c r="BP74" s="254"/>
      <c r="BQ74" s="251">
        <v>68</v>
      </c>
      <c r="BR74" s="256"/>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235"/>
    </row>
    <row r="75" spans="1:131" s="236" customFormat="1" ht="26.25" customHeight="1">
      <c r="A75" s="250">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54"/>
      <c r="BF75" s="254"/>
      <c r="BG75" s="254"/>
      <c r="BH75" s="254"/>
      <c r="BI75" s="254"/>
      <c r="BJ75" s="254"/>
      <c r="BK75" s="254"/>
      <c r="BL75" s="254"/>
      <c r="BM75" s="254"/>
      <c r="BN75" s="254"/>
      <c r="BO75" s="254"/>
      <c r="BP75" s="254"/>
      <c r="BQ75" s="251">
        <v>69</v>
      </c>
      <c r="BR75" s="256"/>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235"/>
    </row>
    <row r="76" spans="1:131" s="236" customFormat="1" ht="26.25" customHeight="1">
      <c r="A76" s="250">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54"/>
      <c r="BF76" s="254"/>
      <c r="BG76" s="254"/>
      <c r="BH76" s="254"/>
      <c r="BI76" s="254"/>
      <c r="BJ76" s="254"/>
      <c r="BK76" s="254"/>
      <c r="BL76" s="254"/>
      <c r="BM76" s="254"/>
      <c r="BN76" s="254"/>
      <c r="BO76" s="254"/>
      <c r="BP76" s="254"/>
      <c r="BQ76" s="251">
        <v>70</v>
      </c>
      <c r="BR76" s="256"/>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235"/>
    </row>
    <row r="77" spans="1:131" s="236" customFormat="1" ht="26.25" customHeight="1">
      <c r="A77" s="250">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54"/>
      <c r="BF77" s="254"/>
      <c r="BG77" s="254"/>
      <c r="BH77" s="254"/>
      <c r="BI77" s="254"/>
      <c r="BJ77" s="254"/>
      <c r="BK77" s="254"/>
      <c r="BL77" s="254"/>
      <c r="BM77" s="254"/>
      <c r="BN77" s="254"/>
      <c r="BO77" s="254"/>
      <c r="BP77" s="254"/>
      <c r="BQ77" s="251">
        <v>71</v>
      </c>
      <c r="BR77" s="256"/>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235"/>
    </row>
    <row r="78" spans="1:131" s="236" customFormat="1" ht="26.25" customHeight="1">
      <c r="A78" s="250">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54"/>
      <c r="BF78" s="254"/>
      <c r="BG78" s="254"/>
      <c r="BH78" s="254"/>
      <c r="BI78" s="254"/>
      <c r="BJ78" s="257"/>
      <c r="BK78" s="257"/>
      <c r="BL78" s="257"/>
      <c r="BM78" s="257"/>
      <c r="BN78" s="257"/>
      <c r="BO78" s="254"/>
      <c r="BP78" s="254"/>
      <c r="BQ78" s="251">
        <v>72</v>
      </c>
      <c r="BR78" s="256"/>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235"/>
    </row>
    <row r="79" spans="1:131" s="236" customFormat="1" ht="26.25" customHeight="1">
      <c r="A79" s="250">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54"/>
      <c r="BF79" s="254"/>
      <c r="BG79" s="254"/>
      <c r="BH79" s="254"/>
      <c r="BI79" s="254"/>
      <c r="BJ79" s="257"/>
      <c r="BK79" s="257"/>
      <c r="BL79" s="257"/>
      <c r="BM79" s="257"/>
      <c r="BN79" s="257"/>
      <c r="BO79" s="254"/>
      <c r="BP79" s="254"/>
      <c r="BQ79" s="251">
        <v>73</v>
      </c>
      <c r="BR79" s="256"/>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235"/>
    </row>
    <row r="80" spans="1:131" s="236" customFormat="1" ht="26.25" customHeight="1">
      <c r="A80" s="250">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54"/>
      <c r="BF80" s="254"/>
      <c r="BG80" s="254"/>
      <c r="BH80" s="254"/>
      <c r="BI80" s="254"/>
      <c r="BJ80" s="254"/>
      <c r="BK80" s="254"/>
      <c r="BL80" s="254"/>
      <c r="BM80" s="254"/>
      <c r="BN80" s="254"/>
      <c r="BO80" s="254"/>
      <c r="BP80" s="254"/>
      <c r="BQ80" s="251">
        <v>74</v>
      </c>
      <c r="BR80" s="256"/>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235"/>
    </row>
    <row r="81" spans="1:131" s="236" customFormat="1" ht="26.25" customHeight="1">
      <c r="A81" s="250">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54"/>
      <c r="BF81" s="254"/>
      <c r="BG81" s="254"/>
      <c r="BH81" s="254"/>
      <c r="BI81" s="254"/>
      <c r="BJ81" s="254"/>
      <c r="BK81" s="254"/>
      <c r="BL81" s="254"/>
      <c r="BM81" s="254"/>
      <c r="BN81" s="254"/>
      <c r="BO81" s="254"/>
      <c r="BP81" s="254"/>
      <c r="BQ81" s="251">
        <v>75</v>
      </c>
      <c r="BR81" s="256"/>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235"/>
    </row>
    <row r="82" spans="1:131" s="236" customFormat="1" ht="26.25" customHeight="1">
      <c r="A82" s="250">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54"/>
      <c r="BF82" s="254"/>
      <c r="BG82" s="254"/>
      <c r="BH82" s="254"/>
      <c r="BI82" s="254"/>
      <c r="BJ82" s="254"/>
      <c r="BK82" s="254"/>
      <c r="BL82" s="254"/>
      <c r="BM82" s="254"/>
      <c r="BN82" s="254"/>
      <c r="BO82" s="254"/>
      <c r="BP82" s="254"/>
      <c r="BQ82" s="251">
        <v>76</v>
      </c>
      <c r="BR82" s="256"/>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235"/>
    </row>
    <row r="83" spans="1:131" s="236" customFormat="1" ht="26.25" customHeight="1">
      <c r="A83" s="250">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54"/>
      <c r="BF83" s="254"/>
      <c r="BG83" s="254"/>
      <c r="BH83" s="254"/>
      <c r="BI83" s="254"/>
      <c r="BJ83" s="254"/>
      <c r="BK83" s="254"/>
      <c r="BL83" s="254"/>
      <c r="BM83" s="254"/>
      <c r="BN83" s="254"/>
      <c r="BO83" s="254"/>
      <c r="BP83" s="254"/>
      <c r="BQ83" s="251">
        <v>77</v>
      </c>
      <c r="BR83" s="256"/>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235"/>
    </row>
    <row r="84" spans="1:131" s="236" customFormat="1" ht="26.25" customHeight="1">
      <c r="A84" s="250">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54"/>
      <c r="BF84" s="254"/>
      <c r="BG84" s="254"/>
      <c r="BH84" s="254"/>
      <c r="BI84" s="254"/>
      <c r="BJ84" s="254"/>
      <c r="BK84" s="254"/>
      <c r="BL84" s="254"/>
      <c r="BM84" s="254"/>
      <c r="BN84" s="254"/>
      <c r="BO84" s="254"/>
      <c r="BP84" s="254"/>
      <c r="BQ84" s="251">
        <v>78</v>
      </c>
      <c r="BR84" s="256"/>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235"/>
    </row>
    <row r="85" spans="1:131" s="236" customFormat="1" ht="26.25" customHeight="1">
      <c r="A85" s="250">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54"/>
      <c r="BF85" s="254"/>
      <c r="BG85" s="254"/>
      <c r="BH85" s="254"/>
      <c r="BI85" s="254"/>
      <c r="BJ85" s="254"/>
      <c r="BK85" s="254"/>
      <c r="BL85" s="254"/>
      <c r="BM85" s="254"/>
      <c r="BN85" s="254"/>
      <c r="BO85" s="254"/>
      <c r="BP85" s="254"/>
      <c r="BQ85" s="251">
        <v>79</v>
      </c>
      <c r="BR85" s="256"/>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235"/>
    </row>
    <row r="86" spans="1:131" s="236" customFormat="1" ht="26.25" customHeight="1">
      <c r="A86" s="250">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54"/>
      <c r="BF86" s="254"/>
      <c r="BG86" s="254"/>
      <c r="BH86" s="254"/>
      <c r="BI86" s="254"/>
      <c r="BJ86" s="254"/>
      <c r="BK86" s="254"/>
      <c r="BL86" s="254"/>
      <c r="BM86" s="254"/>
      <c r="BN86" s="254"/>
      <c r="BO86" s="254"/>
      <c r="BP86" s="254"/>
      <c r="BQ86" s="251">
        <v>80</v>
      </c>
      <c r="BR86" s="256"/>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235"/>
    </row>
    <row r="87" spans="1:131" s="236" customFormat="1" ht="26.25" customHeight="1">
      <c r="A87" s="258">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54"/>
      <c r="BF87" s="254"/>
      <c r="BG87" s="254"/>
      <c r="BH87" s="254"/>
      <c r="BI87" s="254"/>
      <c r="BJ87" s="254"/>
      <c r="BK87" s="254"/>
      <c r="BL87" s="254"/>
      <c r="BM87" s="254"/>
      <c r="BN87" s="254"/>
      <c r="BO87" s="254"/>
      <c r="BP87" s="254"/>
      <c r="BQ87" s="251">
        <v>81</v>
      </c>
      <c r="BR87" s="256"/>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235"/>
    </row>
    <row r="88" spans="1:131" s="236" customFormat="1" ht="26.25" customHeight="1" thickBot="1">
      <c r="A88" s="253" t="s">
        <v>378</v>
      </c>
      <c r="B88" s="980" t="s">
        <v>403</v>
      </c>
      <c r="C88" s="981"/>
      <c r="D88" s="981"/>
      <c r="E88" s="981"/>
      <c r="F88" s="981"/>
      <c r="G88" s="981"/>
      <c r="H88" s="981"/>
      <c r="I88" s="981"/>
      <c r="J88" s="981"/>
      <c r="K88" s="981"/>
      <c r="L88" s="981"/>
      <c r="M88" s="981"/>
      <c r="N88" s="981"/>
      <c r="O88" s="981"/>
      <c r="P88" s="982"/>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54"/>
      <c r="BF88" s="254"/>
      <c r="BG88" s="254"/>
      <c r="BH88" s="254"/>
      <c r="BI88" s="254"/>
      <c r="BJ88" s="254"/>
      <c r="BK88" s="254"/>
      <c r="BL88" s="254"/>
      <c r="BM88" s="254"/>
      <c r="BN88" s="254"/>
      <c r="BO88" s="254"/>
      <c r="BP88" s="254"/>
      <c r="BQ88" s="251">
        <v>82</v>
      </c>
      <c r="BR88" s="256"/>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980" t="s">
        <v>404</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v>9886</v>
      </c>
      <c r="CS102" s="987"/>
      <c r="CT102" s="987"/>
      <c r="CU102" s="987"/>
      <c r="CV102" s="988"/>
      <c r="CW102" s="986">
        <v>2851</v>
      </c>
      <c r="CX102" s="987"/>
      <c r="CY102" s="987"/>
      <c r="CZ102" s="987"/>
      <c r="DA102" s="988"/>
      <c r="DB102" s="986">
        <v>13381</v>
      </c>
      <c r="DC102" s="987"/>
      <c r="DD102" s="987"/>
      <c r="DE102" s="987"/>
      <c r="DF102" s="988"/>
      <c r="DG102" s="986"/>
      <c r="DH102" s="987"/>
      <c r="DI102" s="987"/>
      <c r="DJ102" s="987"/>
      <c r="DK102" s="988"/>
      <c r="DL102" s="986">
        <v>1</v>
      </c>
      <c r="DM102" s="987"/>
      <c r="DN102" s="987"/>
      <c r="DO102" s="987"/>
      <c r="DP102" s="988"/>
      <c r="DQ102" s="986"/>
      <c r="DR102" s="987"/>
      <c r="DS102" s="987"/>
      <c r="DT102" s="987"/>
      <c r="DU102" s="988"/>
      <c r="DV102" s="969"/>
      <c r="DW102" s="970"/>
      <c r="DX102" s="970"/>
      <c r="DY102" s="970"/>
      <c r="DZ102" s="971"/>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2" t="s">
        <v>405</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3" t="s">
        <v>406</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407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74" t="s">
        <v>409</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410</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35" customFormat="1" ht="26.25" customHeight="1">
      <c r="A109" s="929" t="s">
        <v>411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412</v>
      </c>
      <c r="AB109" s="930"/>
      <c r="AC109" s="930"/>
      <c r="AD109" s="930"/>
      <c r="AE109" s="931"/>
      <c r="AF109" s="932" t="s">
        <v>308</v>
      </c>
      <c r="AG109" s="930"/>
      <c r="AH109" s="930"/>
      <c r="AI109" s="930"/>
      <c r="AJ109" s="931"/>
      <c r="AK109" s="932" t="s">
        <v>307</v>
      </c>
      <c r="AL109" s="930"/>
      <c r="AM109" s="930"/>
      <c r="AN109" s="930"/>
      <c r="AO109" s="931"/>
      <c r="AP109" s="932" t="s">
        <v>413</v>
      </c>
      <c r="AQ109" s="930"/>
      <c r="AR109" s="930"/>
      <c r="AS109" s="930"/>
      <c r="AT109" s="961"/>
      <c r="AU109" s="929" t="s">
        <v>411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412</v>
      </c>
      <c r="BR109" s="930"/>
      <c r="BS109" s="930"/>
      <c r="BT109" s="930"/>
      <c r="BU109" s="931"/>
      <c r="BV109" s="932" t="s">
        <v>308</v>
      </c>
      <c r="BW109" s="930"/>
      <c r="BX109" s="930"/>
      <c r="BY109" s="930"/>
      <c r="BZ109" s="931"/>
      <c r="CA109" s="932" t="s">
        <v>307</v>
      </c>
      <c r="CB109" s="930"/>
      <c r="CC109" s="930"/>
      <c r="CD109" s="930"/>
      <c r="CE109" s="931"/>
      <c r="CF109" s="968" t="s">
        <v>413</v>
      </c>
      <c r="CG109" s="968"/>
      <c r="CH109" s="968"/>
      <c r="CI109" s="968"/>
      <c r="CJ109" s="968"/>
      <c r="CK109" s="932" t="s">
        <v>414</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412</v>
      </c>
      <c r="DH109" s="930"/>
      <c r="DI109" s="930"/>
      <c r="DJ109" s="930"/>
      <c r="DK109" s="931"/>
      <c r="DL109" s="932" t="s">
        <v>308</v>
      </c>
      <c r="DM109" s="930"/>
      <c r="DN109" s="930"/>
      <c r="DO109" s="930"/>
      <c r="DP109" s="931"/>
      <c r="DQ109" s="932" t="s">
        <v>307</v>
      </c>
      <c r="DR109" s="930"/>
      <c r="DS109" s="930"/>
      <c r="DT109" s="930"/>
      <c r="DU109" s="931"/>
      <c r="DV109" s="932" t="s">
        <v>413</v>
      </c>
      <c r="DW109" s="930"/>
      <c r="DX109" s="930"/>
      <c r="DY109" s="930"/>
      <c r="DZ109" s="961"/>
    </row>
    <row r="110" spans="1:131" s="235" customFormat="1" ht="26.25" customHeight="1">
      <c r="A110" s="830" t="s">
        <v>415</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22">
        <v>87582338</v>
      </c>
      <c r="AB110" s="923"/>
      <c r="AC110" s="923"/>
      <c r="AD110" s="923"/>
      <c r="AE110" s="924"/>
      <c r="AF110" s="925">
        <v>84971444</v>
      </c>
      <c r="AG110" s="923"/>
      <c r="AH110" s="923"/>
      <c r="AI110" s="923"/>
      <c r="AJ110" s="924"/>
      <c r="AK110" s="925">
        <v>85680596</v>
      </c>
      <c r="AL110" s="923"/>
      <c r="AM110" s="923"/>
      <c r="AN110" s="923"/>
      <c r="AO110" s="924"/>
      <c r="AP110" s="926">
        <v>29</v>
      </c>
      <c r="AQ110" s="927"/>
      <c r="AR110" s="927"/>
      <c r="AS110" s="927"/>
      <c r="AT110" s="928"/>
      <c r="AU110" s="962" t="s">
        <v>71</v>
      </c>
      <c r="AV110" s="963"/>
      <c r="AW110" s="963"/>
      <c r="AX110" s="963"/>
      <c r="AY110" s="963"/>
      <c r="AZ110" s="885" t="s">
        <v>416</v>
      </c>
      <c r="BA110" s="831"/>
      <c r="BB110" s="831"/>
      <c r="BC110" s="831"/>
      <c r="BD110" s="831"/>
      <c r="BE110" s="831"/>
      <c r="BF110" s="831"/>
      <c r="BG110" s="831"/>
      <c r="BH110" s="831"/>
      <c r="BI110" s="831"/>
      <c r="BJ110" s="831"/>
      <c r="BK110" s="831"/>
      <c r="BL110" s="831"/>
      <c r="BM110" s="831"/>
      <c r="BN110" s="831"/>
      <c r="BO110" s="831"/>
      <c r="BP110" s="832"/>
      <c r="BQ110" s="886">
        <v>1035114823</v>
      </c>
      <c r="BR110" s="868"/>
      <c r="BS110" s="868"/>
      <c r="BT110" s="868"/>
      <c r="BU110" s="868"/>
      <c r="BV110" s="868">
        <v>1034724708</v>
      </c>
      <c r="BW110" s="868"/>
      <c r="BX110" s="868"/>
      <c r="BY110" s="868"/>
      <c r="BZ110" s="868"/>
      <c r="CA110" s="868">
        <v>1026875931</v>
      </c>
      <c r="CB110" s="868"/>
      <c r="CC110" s="868"/>
      <c r="CD110" s="868"/>
      <c r="CE110" s="868"/>
      <c r="CF110" s="895">
        <v>348</v>
      </c>
      <c r="CG110" s="896"/>
      <c r="CH110" s="896"/>
      <c r="CI110" s="896"/>
      <c r="CJ110" s="896"/>
      <c r="CK110" s="958" t="s">
        <v>417</v>
      </c>
      <c r="CL110" s="842"/>
      <c r="CM110" s="919" t="s">
        <v>418</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86" t="s">
        <v>119</v>
      </c>
      <c r="DH110" s="868"/>
      <c r="DI110" s="868"/>
      <c r="DJ110" s="868"/>
      <c r="DK110" s="868"/>
      <c r="DL110" s="868" t="s">
        <v>119</v>
      </c>
      <c r="DM110" s="868"/>
      <c r="DN110" s="868"/>
      <c r="DO110" s="868"/>
      <c r="DP110" s="868"/>
      <c r="DQ110" s="868" t="s">
        <v>119</v>
      </c>
      <c r="DR110" s="868"/>
      <c r="DS110" s="868"/>
      <c r="DT110" s="868"/>
      <c r="DU110" s="868"/>
      <c r="DV110" s="869" t="s">
        <v>119</v>
      </c>
      <c r="DW110" s="869"/>
      <c r="DX110" s="869"/>
      <c r="DY110" s="869"/>
      <c r="DZ110" s="870"/>
    </row>
    <row r="111" spans="1:131" s="235" customFormat="1" ht="26.25" customHeight="1">
      <c r="A111" s="797" t="s">
        <v>419</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50"/>
      <c r="AA111" s="951" t="s">
        <v>365</v>
      </c>
      <c r="AB111" s="952"/>
      <c r="AC111" s="952"/>
      <c r="AD111" s="952"/>
      <c r="AE111" s="953"/>
      <c r="AF111" s="954" t="s">
        <v>119</v>
      </c>
      <c r="AG111" s="952"/>
      <c r="AH111" s="952"/>
      <c r="AI111" s="952"/>
      <c r="AJ111" s="953"/>
      <c r="AK111" s="954" t="s">
        <v>119</v>
      </c>
      <c r="AL111" s="952"/>
      <c r="AM111" s="952"/>
      <c r="AN111" s="952"/>
      <c r="AO111" s="953"/>
      <c r="AP111" s="955" t="s">
        <v>119</v>
      </c>
      <c r="AQ111" s="956"/>
      <c r="AR111" s="956"/>
      <c r="AS111" s="956"/>
      <c r="AT111" s="957"/>
      <c r="AU111" s="964"/>
      <c r="AV111" s="965"/>
      <c r="AW111" s="965"/>
      <c r="AX111" s="965"/>
      <c r="AY111" s="965"/>
      <c r="AZ111" s="838" t="s">
        <v>420</v>
      </c>
      <c r="BA111" s="773"/>
      <c r="BB111" s="773"/>
      <c r="BC111" s="773"/>
      <c r="BD111" s="773"/>
      <c r="BE111" s="773"/>
      <c r="BF111" s="773"/>
      <c r="BG111" s="773"/>
      <c r="BH111" s="773"/>
      <c r="BI111" s="773"/>
      <c r="BJ111" s="773"/>
      <c r="BK111" s="773"/>
      <c r="BL111" s="773"/>
      <c r="BM111" s="773"/>
      <c r="BN111" s="773"/>
      <c r="BO111" s="773"/>
      <c r="BP111" s="774"/>
      <c r="BQ111" s="839">
        <v>4199103</v>
      </c>
      <c r="BR111" s="840"/>
      <c r="BS111" s="840"/>
      <c r="BT111" s="840"/>
      <c r="BU111" s="840"/>
      <c r="BV111" s="840">
        <v>3493186</v>
      </c>
      <c r="BW111" s="840"/>
      <c r="BX111" s="840"/>
      <c r="BY111" s="840"/>
      <c r="BZ111" s="840"/>
      <c r="CA111" s="840">
        <v>3066769</v>
      </c>
      <c r="CB111" s="840"/>
      <c r="CC111" s="840"/>
      <c r="CD111" s="840"/>
      <c r="CE111" s="840"/>
      <c r="CF111" s="904">
        <v>1</v>
      </c>
      <c r="CG111" s="905"/>
      <c r="CH111" s="905"/>
      <c r="CI111" s="905"/>
      <c r="CJ111" s="905"/>
      <c r="CK111" s="959"/>
      <c r="CL111" s="844"/>
      <c r="CM111" s="847" t="s">
        <v>421</v>
      </c>
      <c r="CN111" s="848"/>
      <c r="CO111" s="848"/>
      <c r="CP111" s="848"/>
      <c r="CQ111" s="848"/>
      <c r="CR111" s="848"/>
      <c r="CS111" s="848"/>
      <c r="CT111" s="848"/>
      <c r="CU111" s="848"/>
      <c r="CV111" s="848"/>
      <c r="CW111" s="848"/>
      <c r="CX111" s="848"/>
      <c r="CY111" s="848"/>
      <c r="CZ111" s="848"/>
      <c r="DA111" s="848"/>
      <c r="DB111" s="848"/>
      <c r="DC111" s="848"/>
      <c r="DD111" s="848"/>
      <c r="DE111" s="848"/>
      <c r="DF111" s="849"/>
      <c r="DG111" s="839" t="s">
        <v>365</v>
      </c>
      <c r="DH111" s="840"/>
      <c r="DI111" s="840"/>
      <c r="DJ111" s="840"/>
      <c r="DK111" s="840"/>
      <c r="DL111" s="840" t="s">
        <v>119</v>
      </c>
      <c r="DM111" s="840"/>
      <c r="DN111" s="840"/>
      <c r="DO111" s="840"/>
      <c r="DP111" s="840"/>
      <c r="DQ111" s="840" t="s">
        <v>119</v>
      </c>
      <c r="DR111" s="840"/>
      <c r="DS111" s="840"/>
      <c r="DT111" s="840"/>
      <c r="DU111" s="840"/>
      <c r="DV111" s="817" t="s">
        <v>422</v>
      </c>
      <c r="DW111" s="817"/>
      <c r="DX111" s="817"/>
      <c r="DY111" s="817"/>
      <c r="DZ111" s="818"/>
    </row>
    <row r="112" spans="1:131" s="235" customFormat="1" ht="26.25" customHeight="1">
      <c r="A112" s="944" t="s">
        <v>423</v>
      </c>
      <c r="B112" s="945"/>
      <c r="C112" s="773" t="s">
        <v>424</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802" t="s">
        <v>119</v>
      </c>
      <c r="AB112" s="803"/>
      <c r="AC112" s="803"/>
      <c r="AD112" s="803"/>
      <c r="AE112" s="804"/>
      <c r="AF112" s="805" t="s">
        <v>119</v>
      </c>
      <c r="AG112" s="803"/>
      <c r="AH112" s="803"/>
      <c r="AI112" s="803"/>
      <c r="AJ112" s="804"/>
      <c r="AK112" s="805" t="s">
        <v>119</v>
      </c>
      <c r="AL112" s="803"/>
      <c r="AM112" s="803"/>
      <c r="AN112" s="803"/>
      <c r="AO112" s="804"/>
      <c r="AP112" s="850" t="s">
        <v>119</v>
      </c>
      <c r="AQ112" s="851"/>
      <c r="AR112" s="851"/>
      <c r="AS112" s="851"/>
      <c r="AT112" s="852"/>
      <c r="AU112" s="964"/>
      <c r="AV112" s="965"/>
      <c r="AW112" s="965"/>
      <c r="AX112" s="965"/>
      <c r="AY112" s="965"/>
      <c r="AZ112" s="838" t="s">
        <v>425</v>
      </c>
      <c r="BA112" s="773"/>
      <c r="BB112" s="773"/>
      <c r="BC112" s="773"/>
      <c r="BD112" s="773"/>
      <c r="BE112" s="773"/>
      <c r="BF112" s="773"/>
      <c r="BG112" s="773"/>
      <c r="BH112" s="773"/>
      <c r="BI112" s="773"/>
      <c r="BJ112" s="773"/>
      <c r="BK112" s="773"/>
      <c r="BL112" s="773"/>
      <c r="BM112" s="773"/>
      <c r="BN112" s="773"/>
      <c r="BO112" s="773"/>
      <c r="BP112" s="774"/>
      <c r="BQ112" s="839">
        <v>16461937</v>
      </c>
      <c r="BR112" s="840"/>
      <c r="BS112" s="840"/>
      <c r="BT112" s="840"/>
      <c r="BU112" s="840"/>
      <c r="BV112" s="840">
        <v>15716557</v>
      </c>
      <c r="BW112" s="840"/>
      <c r="BX112" s="840"/>
      <c r="BY112" s="840"/>
      <c r="BZ112" s="840"/>
      <c r="CA112" s="840">
        <v>17614904</v>
      </c>
      <c r="CB112" s="840"/>
      <c r="CC112" s="840"/>
      <c r="CD112" s="840"/>
      <c r="CE112" s="840"/>
      <c r="CF112" s="904">
        <v>6</v>
      </c>
      <c r="CG112" s="905"/>
      <c r="CH112" s="905"/>
      <c r="CI112" s="905"/>
      <c r="CJ112" s="905"/>
      <c r="CK112" s="959"/>
      <c r="CL112" s="844"/>
      <c r="CM112" s="847" t="s">
        <v>426</v>
      </c>
      <c r="CN112" s="848"/>
      <c r="CO112" s="848"/>
      <c r="CP112" s="848"/>
      <c r="CQ112" s="848"/>
      <c r="CR112" s="848"/>
      <c r="CS112" s="848"/>
      <c r="CT112" s="848"/>
      <c r="CU112" s="848"/>
      <c r="CV112" s="848"/>
      <c r="CW112" s="848"/>
      <c r="CX112" s="848"/>
      <c r="CY112" s="848"/>
      <c r="CZ112" s="848"/>
      <c r="DA112" s="848"/>
      <c r="DB112" s="848"/>
      <c r="DC112" s="848"/>
      <c r="DD112" s="848"/>
      <c r="DE112" s="848"/>
      <c r="DF112" s="849"/>
      <c r="DG112" s="839" t="s">
        <v>119</v>
      </c>
      <c r="DH112" s="840"/>
      <c r="DI112" s="840"/>
      <c r="DJ112" s="840"/>
      <c r="DK112" s="840"/>
      <c r="DL112" s="840" t="s">
        <v>119</v>
      </c>
      <c r="DM112" s="840"/>
      <c r="DN112" s="840"/>
      <c r="DO112" s="840"/>
      <c r="DP112" s="840"/>
      <c r="DQ112" s="840" t="s">
        <v>119</v>
      </c>
      <c r="DR112" s="840"/>
      <c r="DS112" s="840"/>
      <c r="DT112" s="840"/>
      <c r="DU112" s="840"/>
      <c r="DV112" s="817" t="s">
        <v>119</v>
      </c>
      <c r="DW112" s="817"/>
      <c r="DX112" s="817"/>
      <c r="DY112" s="817"/>
      <c r="DZ112" s="818"/>
    </row>
    <row r="113" spans="1:130" s="235" customFormat="1" ht="26.25" customHeight="1">
      <c r="A113" s="946"/>
      <c r="B113" s="947"/>
      <c r="C113" s="773" t="s">
        <v>427</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802">
        <v>2216607</v>
      </c>
      <c r="AB113" s="803"/>
      <c r="AC113" s="803"/>
      <c r="AD113" s="803"/>
      <c r="AE113" s="804"/>
      <c r="AF113" s="805">
        <v>1758747</v>
      </c>
      <c r="AG113" s="803"/>
      <c r="AH113" s="803"/>
      <c r="AI113" s="803"/>
      <c r="AJ113" s="804"/>
      <c r="AK113" s="805">
        <v>2194786</v>
      </c>
      <c r="AL113" s="803"/>
      <c r="AM113" s="803"/>
      <c r="AN113" s="803"/>
      <c r="AO113" s="804"/>
      <c r="AP113" s="850">
        <v>0.7</v>
      </c>
      <c r="AQ113" s="851"/>
      <c r="AR113" s="851"/>
      <c r="AS113" s="851"/>
      <c r="AT113" s="852"/>
      <c r="AU113" s="964"/>
      <c r="AV113" s="965"/>
      <c r="AW113" s="965"/>
      <c r="AX113" s="965"/>
      <c r="AY113" s="965"/>
      <c r="AZ113" s="838" t="s">
        <v>428</v>
      </c>
      <c r="BA113" s="773"/>
      <c r="BB113" s="773"/>
      <c r="BC113" s="773"/>
      <c r="BD113" s="773"/>
      <c r="BE113" s="773"/>
      <c r="BF113" s="773"/>
      <c r="BG113" s="773"/>
      <c r="BH113" s="773"/>
      <c r="BI113" s="773"/>
      <c r="BJ113" s="773"/>
      <c r="BK113" s="773"/>
      <c r="BL113" s="773"/>
      <c r="BM113" s="773"/>
      <c r="BN113" s="773"/>
      <c r="BO113" s="773"/>
      <c r="BP113" s="774"/>
      <c r="BQ113" s="839" t="s">
        <v>119</v>
      </c>
      <c r="BR113" s="840"/>
      <c r="BS113" s="840"/>
      <c r="BT113" s="840"/>
      <c r="BU113" s="840"/>
      <c r="BV113" s="840" t="s">
        <v>119</v>
      </c>
      <c r="BW113" s="840"/>
      <c r="BX113" s="840"/>
      <c r="BY113" s="840"/>
      <c r="BZ113" s="840"/>
      <c r="CA113" s="840" t="s">
        <v>119</v>
      </c>
      <c r="CB113" s="840"/>
      <c r="CC113" s="840"/>
      <c r="CD113" s="840"/>
      <c r="CE113" s="840"/>
      <c r="CF113" s="904" t="s">
        <v>119</v>
      </c>
      <c r="CG113" s="905"/>
      <c r="CH113" s="905"/>
      <c r="CI113" s="905"/>
      <c r="CJ113" s="905"/>
      <c r="CK113" s="959"/>
      <c r="CL113" s="844"/>
      <c r="CM113" s="847" t="s">
        <v>429</v>
      </c>
      <c r="CN113" s="848"/>
      <c r="CO113" s="848"/>
      <c r="CP113" s="848"/>
      <c r="CQ113" s="848"/>
      <c r="CR113" s="848"/>
      <c r="CS113" s="848"/>
      <c r="CT113" s="848"/>
      <c r="CU113" s="848"/>
      <c r="CV113" s="848"/>
      <c r="CW113" s="848"/>
      <c r="CX113" s="848"/>
      <c r="CY113" s="848"/>
      <c r="CZ113" s="848"/>
      <c r="DA113" s="848"/>
      <c r="DB113" s="848"/>
      <c r="DC113" s="848"/>
      <c r="DD113" s="848"/>
      <c r="DE113" s="848"/>
      <c r="DF113" s="849"/>
      <c r="DG113" s="839" t="s">
        <v>365</v>
      </c>
      <c r="DH113" s="840"/>
      <c r="DI113" s="840"/>
      <c r="DJ113" s="840"/>
      <c r="DK113" s="840"/>
      <c r="DL113" s="840" t="s">
        <v>119</v>
      </c>
      <c r="DM113" s="840"/>
      <c r="DN113" s="840"/>
      <c r="DO113" s="840"/>
      <c r="DP113" s="840"/>
      <c r="DQ113" s="840" t="s">
        <v>119</v>
      </c>
      <c r="DR113" s="840"/>
      <c r="DS113" s="840"/>
      <c r="DT113" s="840"/>
      <c r="DU113" s="840"/>
      <c r="DV113" s="817" t="s">
        <v>430</v>
      </c>
      <c r="DW113" s="817"/>
      <c r="DX113" s="817"/>
      <c r="DY113" s="817"/>
      <c r="DZ113" s="818"/>
    </row>
    <row r="114" spans="1:130" s="235" customFormat="1" ht="26.25" customHeight="1">
      <c r="A114" s="946"/>
      <c r="B114" s="947"/>
      <c r="C114" s="773" t="s">
        <v>431</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802" t="s">
        <v>119</v>
      </c>
      <c r="AB114" s="803"/>
      <c r="AC114" s="803"/>
      <c r="AD114" s="803"/>
      <c r="AE114" s="804"/>
      <c r="AF114" s="805" t="s">
        <v>119</v>
      </c>
      <c r="AG114" s="803"/>
      <c r="AH114" s="803"/>
      <c r="AI114" s="803"/>
      <c r="AJ114" s="804"/>
      <c r="AK114" s="805" t="s">
        <v>119</v>
      </c>
      <c r="AL114" s="803"/>
      <c r="AM114" s="803"/>
      <c r="AN114" s="803"/>
      <c r="AO114" s="804"/>
      <c r="AP114" s="850" t="s">
        <v>432</v>
      </c>
      <c r="AQ114" s="851"/>
      <c r="AR114" s="851"/>
      <c r="AS114" s="851"/>
      <c r="AT114" s="852"/>
      <c r="AU114" s="964"/>
      <c r="AV114" s="965"/>
      <c r="AW114" s="965"/>
      <c r="AX114" s="965"/>
      <c r="AY114" s="965"/>
      <c r="AZ114" s="838" t="s">
        <v>433</v>
      </c>
      <c r="BA114" s="773"/>
      <c r="BB114" s="773"/>
      <c r="BC114" s="773"/>
      <c r="BD114" s="773"/>
      <c r="BE114" s="773"/>
      <c r="BF114" s="773"/>
      <c r="BG114" s="773"/>
      <c r="BH114" s="773"/>
      <c r="BI114" s="773"/>
      <c r="BJ114" s="773"/>
      <c r="BK114" s="773"/>
      <c r="BL114" s="773"/>
      <c r="BM114" s="773"/>
      <c r="BN114" s="773"/>
      <c r="BO114" s="773"/>
      <c r="BP114" s="774"/>
      <c r="BQ114" s="839">
        <v>163473441</v>
      </c>
      <c r="BR114" s="840"/>
      <c r="BS114" s="840"/>
      <c r="BT114" s="840"/>
      <c r="BU114" s="840"/>
      <c r="BV114" s="840">
        <v>157509602</v>
      </c>
      <c r="BW114" s="840"/>
      <c r="BX114" s="840"/>
      <c r="BY114" s="840"/>
      <c r="BZ114" s="840"/>
      <c r="CA114" s="840">
        <v>151937140</v>
      </c>
      <c r="CB114" s="840"/>
      <c r="CC114" s="840"/>
      <c r="CD114" s="840"/>
      <c r="CE114" s="840"/>
      <c r="CF114" s="904">
        <v>51.5</v>
      </c>
      <c r="CG114" s="905"/>
      <c r="CH114" s="905"/>
      <c r="CI114" s="905"/>
      <c r="CJ114" s="905"/>
      <c r="CK114" s="959"/>
      <c r="CL114" s="844"/>
      <c r="CM114" s="847" t="s">
        <v>434</v>
      </c>
      <c r="CN114" s="848"/>
      <c r="CO114" s="848"/>
      <c r="CP114" s="848"/>
      <c r="CQ114" s="848"/>
      <c r="CR114" s="848"/>
      <c r="CS114" s="848"/>
      <c r="CT114" s="848"/>
      <c r="CU114" s="848"/>
      <c r="CV114" s="848"/>
      <c r="CW114" s="848"/>
      <c r="CX114" s="848"/>
      <c r="CY114" s="848"/>
      <c r="CZ114" s="848"/>
      <c r="DA114" s="848"/>
      <c r="DB114" s="848"/>
      <c r="DC114" s="848"/>
      <c r="DD114" s="848"/>
      <c r="DE114" s="848"/>
      <c r="DF114" s="849"/>
      <c r="DG114" s="839">
        <v>4199103</v>
      </c>
      <c r="DH114" s="840"/>
      <c r="DI114" s="840"/>
      <c r="DJ114" s="840"/>
      <c r="DK114" s="840"/>
      <c r="DL114" s="840">
        <v>3493186</v>
      </c>
      <c r="DM114" s="840"/>
      <c r="DN114" s="840"/>
      <c r="DO114" s="840"/>
      <c r="DP114" s="840"/>
      <c r="DQ114" s="840">
        <v>3066769</v>
      </c>
      <c r="DR114" s="840"/>
      <c r="DS114" s="840"/>
      <c r="DT114" s="840"/>
      <c r="DU114" s="840"/>
      <c r="DV114" s="817">
        <v>1</v>
      </c>
      <c r="DW114" s="817"/>
      <c r="DX114" s="817"/>
      <c r="DY114" s="817"/>
      <c r="DZ114" s="818"/>
    </row>
    <row r="115" spans="1:130" s="235" customFormat="1" ht="26.25" customHeight="1">
      <c r="A115" s="946"/>
      <c r="B115" s="947"/>
      <c r="C115" s="773" t="s">
        <v>435</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802">
        <v>291351</v>
      </c>
      <c r="AB115" s="803"/>
      <c r="AC115" s="803"/>
      <c r="AD115" s="803"/>
      <c r="AE115" s="804"/>
      <c r="AF115" s="805">
        <v>280094</v>
      </c>
      <c r="AG115" s="803"/>
      <c r="AH115" s="803"/>
      <c r="AI115" s="803"/>
      <c r="AJ115" s="804"/>
      <c r="AK115" s="805">
        <v>252506</v>
      </c>
      <c r="AL115" s="803"/>
      <c r="AM115" s="803"/>
      <c r="AN115" s="803"/>
      <c r="AO115" s="804"/>
      <c r="AP115" s="850">
        <v>0.1</v>
      </c>
      <c r="AQ115" s="851"/>
      <c r="AR115" s="851"/>
      <c r="AS115" s="851"/>
      <c r="AT115" s="852"/>
      <c r="AU115" s="964"/>
      <c r="AV115" s="965"/>
      <c r="AW115" s="965"/>
      <c r="AX115" s="965"/>
      <c r="AY115" s="965"/>
      <c r="AZ115" s="838" t="s">
        <v>436</v>
      </c>
      <c r="BA115" s="773"/>
      <c r="BB115" s="773"/>
      <c r="BC115" s="773"/>
      <c r="BD115" s="773"/>
      <c r="BE115" s="773"/>
      <c r="BF115" s="773"/>
      <c r="BG115" s="773"/>
      <c r="BH115" s="773"/>
      <c r="BI115" s="773"/>
      <c r="BJ115" s="773"/>
      <c r="BK115" s="773"/>
      <c r="BL115" s="773"/>
      <c r="BM115" s="773"/>
      <c r="BN115" s="773"/>
      <c r="BO115" s="773"/>
      <c r="BP115" s="774"/>
      <c r="BQ115" s="839">
        <v>475446</v>
      </c>
      <c r="BR115" s="840"/>
      <c r="BS115" s="840"/>
      <c r="BT115" s="840"/>
      <c r="BU115" s="840"/>
      <c r="BV115" s="840">
        <v>1688398</v>
      </c>
      <c r="BW115" s="840"/>
      <c r="BX115" s="840"/>
      <c r="BY115" s="840"/>
      <c r="BZ115" s="840"/>
      <c r="CA115" s="840">
        <v>12654</v>
      </c>
      <c r="CB115" s="840"/>
      <c r="CC115" s="840"/>
      <c r="CD115" s="840"/>
      <c r="CE115" s="840"/>
      <c r="CF115" s="904">
        <v>0</v>
      </c>
      <c r="CG115" s="905"/>
      <c r="CH115" s="905"/>
      <c r="CI115" s="905"/>
      <c r="CJ115" s="905"/>
      <c r="CK115" s="959"/>
      <c r="CL115" s="844"/>
      <c r="CM115" s="838" t="s">
        <v>437</v>
      </c>
      <c r="CN115" s="943"/>
      <c r="CO115" s="943"/>
      <c r="CP115" s="943"/>
      <c r="CQ115" s="943"/>
      <c r="CR115" s="943"/>
      <c r="CS115" s="943"/>
      <c r="CT115" s="943"/>
      <c r="CU115" s="943"/>
      <c r="CV115" s="943"/>
      <c r="CW115" s="943"/>
      <c r="CX115" s="943"/>
      <c r="CY115" s="943"/>
      <c r="CZ115" s="943"/>
      <c r="DA115" s="943"/>
      <c r="DB115" s="943"/>
      <c r="DC115" s="943"/>
      <c r="DD115" s="943"/>
      <c r="DE115" s="943"/>
      <c r="DF115" s="774"/>
      <c r="DG115" s="839" t="s">
        <v>119</v>
      </c>
      <c r="DH115" s="840"/>
      <c r="DI115" s="840"/>
      <c r="DJ115" s="840"/>
      <c r="DK115" s="840"/>
      <c r="DL115" s="840" t="s">
        <v>119</v>
      </c>
      <c r="DM115" s="840"/>
      <c r="DN115" s="840"/>
      <c r="DO115" s="840"/>
      <c r="DP115" s="840"/>
      <c r="DQ115" s="840" t="s">
        <v>119</v>
      </c>
      <c r="DR115" s="840"/>
      <c r="DS115" s="840"/>
      <c r="DT115" s="840"/>
      <c r="DU115" s="840"/>
      <c r="DV115" s="817" t="s">
        <v>119</v>
      </c>
      <c r="DW115" s="817"/>
      <c r="DX115" s="817"/>
      <c r="DY115" s="817"/>
      <c r="DZ115" s="818"/>
    </row>
    <row r="116" spans="1:130" s="235" customFormat="1" ht="26.25" customHeight="1">
      <c r="A116" s="948"/>
      <c r="B116" s="949"/>
      <c r="C116" s="909" t="s">
        <v>438</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802" t="s">
        <v>365</v>
      </c>
      <c r="AB116" s="803"/>
      <c r="AC116" s="803"/>
      <c r="AD116" s="803"/>
      <c r="AE116" s="804"/>
      <c r="AF116" s="805" t="s">
        <v>365</v>
      </c>
      <c r="AG116" s="803"/>
      <c r="AH116" s="803"/>
      <c r="AI116" s="803"/>
      <c r="AJ116" s="804"/>
      <c r="AK116" s="805" t="s">
        <v>432</v>
      </c>
      <c r="AL116" s="803"/>
      <c r="AM116" s="803"/>
      <c r="AN116" s="803"/>
      <c r="AO116" s="804"/>
      <c r="AP116" s="850" t="s">
        <v>119</v>
      </c>
      <c r="AQ116" s="851"/>
      <c r="AR116" s="851"/>
      <c r="AS116" s="851"/>
      <c r="AT116" s="852"/>
      <c r="AU116" s="964"/>
      <c r="AV116" s="965"/>
      <c r="AW116" s="965"/>
      <c r="AX116" s="965"/>
      <c r="AY116" s="965"/>
      <c r="AZ116" s="892" t="s">
        <v>439</v>
      </c>
      <c r="BA116" s="893"/>
      <c r="BB116" s="893"/>
      <c r="BC116" s="893"/>
      <c r="BD116" s="893"/>
      <c r="BE116" s="893"/>
      <c r="BF116" s="893"/>
      <c r="BG116" s="893"/>
      <c r="BH116" s="893"/>
      <c r="BI116" s="893"/>
      <c r="BJ116" s="893"/>
      <c r="BK116" s="893"/>
      <c r="BL116" s="893"/>
      <c r="BM116" s="893"/>
      <c r="BN116" s="893"/>
      <c r="BO116" s="893"/>
      <c r="BP116" s="894"/>
      <c r="BQ116" s="839" t="s">
        <v>365</v>
      </c>
      <c r="BR116" s="840"/>
      <c r="BS116" s="840"/>
      <c r="BT116" s="840"/>
      <c r="BU116" s="840"/>
      <c r="BV116" s="840" t="s">
        <v>119</v>
      </c>
      <c r="BW116" s="840"/>
      <c r="BX116" s="840"/>
      <c r="BY116" s="840"/>
      <c r="BZ116" s="840"/>
      <c r="CA116" s="840" t="s">
        <v>365</v>
      </c>
      <c r="CB116" s="840"/>
      <c r="CC116" s="840"/>
      <c r="CD116" s="840"/>
      <c r="CE116" s="840"/>
      <c r="CF116" s="904" t="s">
        <v>119</v>
      </c>
      <c r="CG116" s="905"/>
      <c r="CH116" s="905"/>
      <c r="CI116" s="905"/>
      <c r="CJ116" s="905"/>
      <c r="CK116" s="959"/>
      <c r="CL116" s="844"/>
      <c r="CM116" s="847" t="s">
        <v>440</v>
      </c>
      <c r="CN116" s="848"/>
      <c r="CO116" s="848"/>
      <c r="CP116" s="848"/>
      <c r="CQ116" s="848"/>
      <c r="CR116" s="848"/>
      <c r="CS116" s="848"/>
      <c r="CT116" s="848"/>
      <c r="CU116" s="848"/>
      <c r="CV116" s="848"/>
      <c r="CW116" s="848"/>
      <c r="CX116" s="848"/>
      <c r="CY116" s="848"/>
      <c r="CZ116" s="848"/>
      <c r="DA116" s="848"/>
      <c r="DB116" s="848"/>
      <c r="DC116" s="848"/>
      <c r="DD116" s="848"/>
      <c r="DE116" s="848"/>
      <c r="DF116" s="849"/>
      <c r="DG116" s="839" t="s">
        <v>119</v>
      </c>
      <c r="DH116" s="840"/>
      <c r="DI116" s="840"/>
      <c r="DJ116" s="840"/>
      <c r="DK116" s="840"/>
      <c r="DL116" s="840" t="s">
        <v>365</v>
      </c>
      <c r="DM116" s="840"/>
      <c r="DN116" s="840"/>
      <c r="DO116" s="840"/>
      <c r="DP116" s="840"/>
      <c r="DQ116" s="840" t="s">
        <v>365</v>
      </c>
      <c r="DR116" s="840"/>
      <c r="DS116" s="840"/>
      <c r="DT116" s="840"/>
      <c r="DU116" s="840"/>
      <c r="DV116" s="817" t="s">
        <v>422</v>
      </c>
      <c r="DW116" s="817"/>
      <c r="DX116" s="817"/>
      <c r="DY116" s="817"/>
      <c r="DZ116" s="818"/>
    </row>
    <row r="117" spans="1:130" s="235" customFormat="1" ht="26.25" customHeight="1">
      <c r="A117" s="929" t="s">
        <v>155</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06" t="s">
        <v>441</v>
      </c>
      <c r="Z117" s="931"/>
      <c r="AA117" s="936">
        <v>90090296</v>
      </c>
      <c r="AB117" s="937"/>
      <c r="AC117" s="937"/>
      <c r="AD117" s="937"/>
      <c r="AE117" s="938"/>
      <c r="AF117" s="939">
        <v>87010285</v>
      </c>
      <c r="AG117" s="937"/>
      <c r="AH117" s="937"/>
      <c r="AI117" s="937"/>
      <c r="AJ117" s="938"/>
      <c r="AK117" s="939">
        <v>88127888</v>
      </c>
      <c r="AL117" s="937"/>
      <c r="AM117" s="937"/>
      <c r="AN117" s="937"/>
      <c r="AO117" s="938"/>
      <c r="AP117" s="940"/>
      <c r="AQ117" s="941"/>
      <c r="AR117" s="941"/>
      <c r="AS117" s="941"/>
      <c r="AT117" s="942"/>
      <c r="AU117" s="964"/>
      <c r="AV117" s="965"/>
      <c r="AW117" s="965"/>
      <c r="AX117" s="965"/>
      <c r="AY117" s="965"/>
      <c r="AZ117" s="838" t="s">
        <v>442</v>
      </c>
      <c r="BA117" s="773"/>
      <c r="BB117" s="773"/>
      <c r="BC117" s="773"/>
      <c r="BD117" s="773"/>
      <c r="BE117" s="773"/>
      <c r="BF117" s="773"/>
      <c r="BG117" s="773"/>
      <c r="BH117" s="773"/>
      <c r="BI117" s="773"/>
      <c r="BJ117" s="773"/>
      <c r="BK117" s="773"/>
      <c r="BL117" s="773"/>
      <c r="BM117" s="773"/>
      <c r="BN117" s="773"/>
      <c r="BO117" s="773"/>
      <c r="BP117" s="774"/>
      <c r="BQ117" s="839" t="s">
        <v>365</v>
      </c>
      <c r="BR117" s="840"/>
      <c r="BS117" s="840"/>
      <c r="BT117" s="840"/>
      <c r="BU117" s="840"/>
      <c r="BV117" s="840" t="s">
        <v>119</v>
      </c>
      <c r="BW117" s="840"/>
      <c r="BX117" s="840"/>
      <c r="BY117" s="840"/>
      <c r="BZ117" s="840"/>
      <c r="CA117" s="840" t="s">
        <v>365</v>
      </c>
      <c r="CB117" s="840"/>
      <c r="CC117" s="840"/>
      <c r="CD117" s="840"/>
      <c r="CE117" s="840"/>
      <c r="CF117" s="904" t="s">
        <v>432</v>
      </c>
      <c r="CG117" s="905"/>
      <c r="CH117" s="905"/>
      <c r="CI117" s="905"/>
      <c r="CJ117" s="905"/>
      <c r="CK117" s="959"/>
      <c r="CL117" s="844"/>
      <c r="CM117" s="847" t="s">
        <v>443</v>
      </c>
      <c r="CN117" s="848"/>
      <c r="CO117" s="848"/>
      <c r="CP117" s="848"/>
      <c r="CQ117" s="848"/>
      <c r="CR117" s="848"/>
      <c r="CS117" s="848"/>
      <c r="CT117" s="848"/>
      <c r="CU117" s="848"/>
      <c r="CV117" s="848"/>
      <c r="CW117" s="848"/>
      <c r="CX117" s="848"/>
      <c r="CY117" s="848"/>
      <c r="CZ117" s="848"/>
      <c r="DA117" s="848"/>
      <c r="DB117" s="848"/>
      <c r="DC117" s="848"/>
      <c r="DD117" s="848"/>
      <c r="DE117" s="848"/>
      <c r="DF117" s="849"/>
      <c r="DG117" s="839" t="s">
        <v>119</v>
      </c>
      <c r="DH117" s="840"/>
      <c r="DI117" s="840"/>
      <c r="DJ117" s="840"/>
      <c r="DK117" s="840"/>
      <c r="DL117" s="840" t="s">
        <v>119</v>
      </c>
      <c r="DM117" s="840"/>
      <c r="DN117" s="840"/>
      <c r="DO117" s="840"/>
      <c r="DP117" s="840"/>
      <c r="DQ117" s="840" t="s">
        <v>430</v>
      </c>
      <c r="DR117" s="840"/>
      <c r="DS117" s="840"/>
      <c r="DT117" s="840"/>
      <c r="DU117" s="840"/>
      <c r="DV117" s="817" t="s">
        <v>430</v>
      </c>
      <c r="DW117" s="817"/>
      <c r="DX117" s="817"/>
      <c r="DY117" s="817"/>
      <c r="DZ117" s="818"/>
    </row>
    <row r="118" spans="1:130" s="235" customFormat="1" ht="26.25" customHeight="1">
      <c r="A118" s="929" t="s">
        <v>414</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412</v>
      </c>
      <c r="AB118" s="930"/>
      <c r="AC118" s="930"/>
      <c r="AD118" s="930"/>
      <c r="AE118" s="931"/>
      <c r="AF118" s="932" t="s">
        <v>308</v>
      </c>
      <c r="AG118" s="930"/>
      <c r="AH118" s="930"/>
      <c r="AI118" s="930"/>
      <c r="AJ118" s="931"/>
      <c r="AK118" s="932" t="s">
        <v>307</v>
      </c>
      <c r="AL118" s="930"/>
      <c r="AM118" s="930"/>
      <c r="AN118" s="930"/>
      <c r="AO118" s="931"/>
      <c r="AP118" s="933" t="s">
        <v>413</v>
      </c>
      <c r="AQ118" s="934"/>
      <c r="AR118" s="934"/>
      <c r="AS118" s="934"/>
      <c r="AT118" s="935"/>
      <c r="AU118" s="964"/>
      <c r="AV118" s="965"/>
      <c r="AW118" s="965"/>
      <c r="AX118" s="965"/>
      <c r="AY118" s="965"/>
      <c r="AZ118" s="908" t="s">
        <v>444</v>
      </c>
      <c r="BA118" s="909"/>
      <c r="BB118" s="909"/>
      <c r="BC118" s="909"/>
      <c r="BD118" s="909"/>
      <c r="BE118" s="909"/>
      <c r="BF118" s="909"/>
      <c r="BG118" s="909"/>
      <c r="BH118" s="909"/>
      <c r="BI118" s="909"/>
      <c r="BJ118" s="909"/>
      <c r="BK118" s="909"/>
      <c r="BL118" s="909"/>
      <c r="BM118" s="909"/>
      <c r="BN118" s="909"/>
      <c r="BO118" s="909"/>
      <c r="BP118" s="910"/>
      <c r="BQ118" s="891" t="s">
        <v>119</v>
      </c>
      <c r="BR118" s="871"/>
      <c r="BS118" s="871"/>
      <c r="BT118" s="871"/>
      <c r="BU118" s="871"/>
      <c r="BV118" s="871" t="s">
        <v>432</v>
      </c>
      <c r="BW118" s="871"/>
      <c r="BX118" s="871"/>
      <c r="BY118" s="871"/>
      <c r="BZ118" s="871"/>
      <c r="CA118" s="871" t="s">
        <v>422</v>
      </c>
      <c r="CB118" s="871"/>
      <c r="CC118" s="871"/>
      <c r="CD118" s="871"/>
      <c r="CE118" s="871"/>
      <c r="CF118" s="904" t="s">
        <v>365</v>
      </c>
      <c r="CG118" s="905"/>
      <c r="CH118" s="905"/>
      <c r="CI118" s="905"/>
      <c r="CJ118" s="905"/>
      <c r="CK118" s="959"/>
      <c r="CL118" s="844"/>
      <c r="CM118" s="847" t="s">
        <v>445</v>
      </c>
      <c r="CN118" s="848"/>
      <c r="CO118" s="848"/>
      <c r="CP118" s="848"/>
      <c r="CQ118" s="848"/>
      <c r="CR118" s="848"/>
      <c r="CS118" s="848"/>
      <c r="CT118" s="848"/>
      <c r="CU118" s="848"/>
      <c r="CV118" s="848"/>
      <c r="CW118" s="848"/>
      <c r="CX118" s="848"/>
      <c r="CY118" s="848"/>
      <c r="CZ118" s="848"/>
      <c r="DA118" s="848"/>
      <c r="DB118" s="848"/>
      <c r="DC118" s="848"/>
      <c r="DD118" s="848"/>
      <c r="DE118" s="848"/>
      <c r="DF118" s="849"/>
      <c r="DG118" s="839" t="s">
        <v>119</v>
      </c>
      <c r="DH118" s="840"/>
      <c r="DI118" s="840"/>
      <c r="DJ118" s="840"/>
      <c r="DK118" s="840"/>
      <c r="DL118" s="840" t="s">
        <v>119</v>
      </c>
      <c r="DM118" s="840"/>
      <c r="DN118" s="840"/>
      <c r="DO118" s="840"/>
      <c r="DP118" s="840"/>
      <c r="DQ118" s="840" t="s">
        <v>430</v>
      </c>
      <c r="DR118" s="840"/>
      <c r="DS118" s="840"/>
      <c r="DT118" s="840"/>
      <c r="DU118" s="840"/>
      <c r="DV118" s="817" t="s">
        <v>365</v>
      </c>
      <c r="DW118" s="817"/>
      <c r="DX118" s="817"/>
      <c r="DY118" s="817"/>
      <c r="DZ118" s="818"/>
    </row>
    <row r="119" spans="1:130" s="235" customFormat="1" ht="26.25" customHeight="1">
      <c r="A119" s="841" t="s">
        <v>417</v>
      </c>
      <c r="B119" s="842"/>
      <c r="C119" s="919" t="s">
        <v>418</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119</v>
      </c>
      <c r="AB119" s="923"/>
      <c r="AC119" s="923"/>
      <c r="AD119" s="923"/>
      <c r="AE119" s="924"/>
      <c r="AF119" s="925" t="s">
        <v>365</v>
      </c>
      <c r="AG119" s="923"/>
      <c r="AH119" s="923"/>
      <c r="AI119" s="923"/>
      <c r="AJ119" s="924"/>
      <c r="AK119" s="925" t="s">
        <v>430</v>
      </c>
      <c r="AL119" s="923"/>
      <c r="AM119" s="923"/>
      <c r="AN119" s="923"/>
      <c r="AO119" s="924"/>
      <c r="AP119" s="926" t="s">
        <v>119</v>
      </c>
      <c r="AQ119" s="927"/>
      <c r="AR119" s="927"/>
      <c r="AS119" s="927"/>
      <c r="AT119" s="928"/>
      <c r="AU119" s="966"/>
      <c r="AV119" s="967"/>
      <c r="AW119" s="967"/>
      <c r="AX119" s="967"/>
      <c r="AY119" s="967"/>
      <c r="AZ119" s="266" t="s">
        <v>155</v>
      </c>
      <c r="BA119" s="266"/>
      <c r="BB119" s="266"/>
      <c r="BC119" s="266"/>
      <c r="BD119" s="266"/>
      <c r="BE119" s="266"/>
      <c r="BF119" s="266"/>
      <c r="BG119" s="266"/>
      <c r="BH119" s="266"/>
      <c r="BI119" s="266"/>
      <c r="BJ119" s="266"/>
      <c r="BK119" s="266"/>
      <c r="BL119" s="266"/>
      <c r="BM119" s="266"/>
      <c r="BN119" s="266"/>
      <c r="BO119" s="906" t="s">
        <v>446</v>
      </c>
      <c r="BP119" s="907"/>
      <c r="BQ119" s="891">
        <v>1219724750</v>
      </c>
      <c r="BR119" s="871"/>
      <c r="BS119" s="871"/>
      <c r="BT119" s="871"/>
      <c r="BU119" s="871"/>
      <c r="BV119" s="871">
        <v>1213132451</v>
      </c>
      <c r="BW119" s="871"/>
      <c r="BX119" s="871"/>
      <c r="BY119" s="871"/>
      <c r="BZ119" s="871"/>
      <c r="CA119" s="871">
        <v>1199507398</v>
      </c>
      <c r="CB119" s="871"/>
      <c r="CC119" s="871"/>
      <c r="CD119" s="871"/>
      <c r="CE119" s="871"/>
      <c r="CF119" s="769"/>
      <c r="CG119" s="770"/>
      <c r="CH119" s="770"/>
      <c r="CI119" s="770"/>
      <c r="CJ119" s="860"/>
      <c r="CK119" s="960"/>
      <c r="CL119" s="846"/>
      <c r="CM119" s="864" t="s">
        <v>447</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39" t="s">
        <v>119</v>
      </c>
      <c r="DH119" s="840"/>
      <c r="DI119" s="840"/>
      <c r="DJ119" s="840"/>
      <c r="DK119" s="840"/>
      <c r="DL119" s="840" t="s">
        <v>422</v>
      </c>
      <c r="DM119" s="840"/>
      <c r="DN119" s="840"/>
      <c r="DO119" s="840"/>
      <c r="DP119" s="840"/>
      <c r="DQ119" s="840" t="s">
        <v>365</v>
      </c>
      <c r="DR119" s="840"/>
      <c r="DS119" s="840"/>
      <c r="DT119" s="840"/>
      <c r="DU119" s="840"/>
      <c r="DV119" s="817" t="s">
        <v>365</v>
      </c>
      <c r="DW119" s="817"/>
      <c r="DX119" s="817"/>
      <c r="DY119" s="817"/>
      <c r="DZ119" s="818"/>
    </row>
    <row r="120" spans="1:130" s="235" customFormat="1" ht="26.25" customHeight="1">
      <c r="A120" s="843"/>
      <c r="B120" s="844"/>
      <c r="C120" s="847" t="s">
        <v>421</v>
      </c>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9"/>
      <c r="AA120" s="802" t="s">
        <v>432</v>
      </c>
      <c r="AB120" s="803"/>
      <c r="AC120" s="803"/>
      <c r="AD120" s="803"/>
      <c r="AE120" s="804"/>
      <c r="AF120" s="805" t="s">
        <v>422</v>
      </c>
      <c r="AG120" s="803"/>
      <c r="AH120" s="803"/>
      <c r="AI120" s="803"/>
      <c r="AJ120" s="804"/>
      <c r="AK120" s="805" t="s">
        <v>432</v>
      </c>
      <c r="AL120" s="803"/>
      <c r="AM120" s="803"/>
      <c r="AN120" s="803"/>
      <c r="AO120" s="804"/>
      <c r="AP120" s="850" t="s">
        <v>119</v>
      </c>
      <c r="AQ120" s="851"/>
      <c r="AR120" s="851"/>
      <c r="AS120" s="851"/>
      <c r="AT120" s="852"/>
      <c r="AU120" s="911" t="s">
        <v>448</v>
      </c>
      <c r="AV120" s="912"/>
      <c r="AW120" s="912"/>
      <c r="AX120" s="912"/>
      <c r="AY120" s="913"/>
      <c r="AZ120" s="885" t="s">
        <v>449</v>
      </c>
      <c r="BA120" s="831"/>
      <c r="BB120" s="831"/>
      <c r="BC120" s="831"/>
      <c r="BD120" s="831"/>
      <c r="BE120" s="831"/>
      <c r="BF120" s="831"/>
      <c r="BG120" s="831"/>
      <c r="BH120" s="831"/>
      <c r="BI120" s="831"/>
      <c r="BJ120" s="831"/>
      <c r="BK120" s="831"/>
      <c r="BL120" s="831"/>
      <c r="BM120" s="831"/>
      <c r="BN120" s="831"/>
      <c r="BO120" s="831"/>
      <c r="BP120" s="832"/>
      <c r="BQ120" s="886">
        <v>103256485</v>
      </c>
      <c r="BR120" s="868"/>
      <c r="BS120" s="868"/>
      <c r="BT120" s="868"/>
      <c r="BU120" s="868"/>
      <c r="BV120" s="868">
        <v>95322493</v>
      </c>
      <c r="BW120" s="868"/>
      <c r="BX120" s="868"/>
      <c r="BY120" s="868"/>
      <c r="BZ120" s="868"/>
      <c r="CA120" s="868">
        <v>94817864</v>
      </c>
      <c r="CB120" s="868"/>
      <c r="CC120" s="868"/>
      <c r="CD120" s="868"/>
      <c r="CE120" s="868"/>
      <c r="CF120" s="895">
        <v>32.1</v>
      </c>
      <c r="CG120" s="896"/>
      <c r="CH120" s="896"/>
      <c r="CI120" s="896"/>
      <c r="CJ120" s="896"/>
      <c r="CK120" s="897" t="s">
        <v>450</v>
      </c>
      <c r="CL120" s="877"/>
      <c r="CM120" s="877"/>
      <c r="CN120" s="877"/>
      <c r="CO120" s="878"/>
      <c r="CP120" s="901" t="s">
        <v>393</v>
      </c>
      <c r="CQ120" s="902"/>
      <c r="CR120" s="902"/>
      <c r="CS120" s="902"/>
      <c r="CT120" s="902"/>
      <c r="CU120" s="902"/>
      <c r="CV120" s="902"/>
      <c r="CW120" s="902"/>
      <c r="CX120" s="902"/>
      <c r="CY120" s="902"/>
      <c r="CZ120" s="902"/>
      <c r="DA120" s="902"/>
      <c r="DB120" s="902"/>
      <c r="DC120" s="902"/>
      <c r="DD120" s="902"/>
      <c r="DE120" s="902"/>
      <c r="DF120" s="903"/>
      <c r="DG120" s="886">
        <v>16461937</v>
      </c>
      <c r="DH120" s="868"/>
      <c r="DI120" s="868"/>
      <c r="DJ120" s="868"/>
      <c r="DK120" s="868"/>
      <c r="DL120" s="868">
        <v>15716557</v>
      </c>
      <c r="DM120" s="868"/>
      <c r="DN120" s="868"/>
      <c r="DO120" s="868"/>
      <c r="DP120" s="868"/>
      <c r="DQ120" s="868">
        <v>17614904</v>
      </c>
      <c r="DR120" s="868"/>
      <c r="DS120" s="868"/>
      <c r="DT120" s="868"/>
      <c r="DU120" s="868"/>
      <c r="DV120" s="869">
        <v>6</v>
      </c>
      <c r="DW120" s="869"/>
      <c r="DX120" s="869"/>
      <c r="DY120" s="869"/>
      <c r="DZ120" s="870"/>
    </row>
    <row r="121" spans="1:130" s="235" customFormat="1" ht="26.25" customHeight="1">
      <c r="A121" s="843"/>
      <c r="B121" s="844"/>
      <c r="C121" s="892" t="s">
        <v>451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2" t="s">
        <v>365</v>
      </c>
      <c r="AB121" s="803"/>
      <c r="AC121" s="803"/>
      <c r="AD121" s="803"/>
      <c r="AE121" s="804"/>
      <c r="AF121" s="805" t="s">
        <v>119</v>
      </c>
      <c r="AG121" s="803"/>
      <c r="AH121" s="803"/>
      <c r="AI121" s="803"/>
      <c r="AJ121" s="804"/>
      <c r="AK121" s="805" t="s">
        <v>432</v>
      </c>
      <c r="AL121" s="803"/>
      <c r="AM121" s="803"/>
      <c r="AN121" s="803"/>
      <c r="AO121" s="804"/>
      <c r="AP121" s="850" t="s">
        <v>119</v>
      </c>
      <c r="AQ121" s="851"/>
      <c r="AR121" s="851"/>
      <c r="AS121" s="851"/>
      <c r="AT121" s="852"/>
      <c r="AU121" s="914"/>
      <c r="AV121" s="915"/>
      <c r="AW121" s="915"/>
      <c r="AX121" s="915"/>
      <c r="AY121" s="916"/>
      <c r="AZ121" s="838" t="s">
        <v>452</v>
      </c>
      <c r="BA121" s="773"/>
      <c r="BB121" s="773"/>
      <c r="BC121" s="773"/>
      <c r="BD121" s="773"/>
      <c r="BE121" s="773"/>
      <c r="BF121" s="773"/>
      <c r="BG121" s="773"/>
      <c r="BH121" s="773"/>
      <c r="BI121" s="773"/>
      <c r="BJ121" s="773"/>
      <c r="BK121" s="773"/>
      <c r="BL121" s="773"/>
      <c r="BM121" s="773"/>
      <c r="BN121" s="773"/>
      <c r="BO121" s="773"/>
      <c r="BP121" s="774"/>
      <c r="BQ121" s="839">
        <v>18798786</v>
      </c>
      <c r="BR121" s="840"/>
      <c r="BS121" s="840"/>
      <c r="BT121" s="840"/>
      <c r="BU121" s="840"/>
      <c r="BV121" s="840">
        <v>23782234</v>
      </c>
      <c r="BW121" s="840"/>
      <c r="BX121" s="840"/>
      <c r="BY121" s="840"/>
      <c r="BZ121" s="840"/>
      <c r="CA121" s="840">
        <v>19857409</v>
      </c>
      <c r="CB121" s="840"/>
      <c r="CC121" s="840"/>
      <c r="CD121" s="840"/>
      <c r="CE121" s="840"/>
      <c r="CF121" s="904">
        <v>6.7</v>
      </c>
      <c r="CG121" s="905"/>
      <c r="CH121" s="905"/>
      <c r="CI121" s="905"/>
      <c r="CJ121" s="905"/>
      <c r="CK121" s="898"/>
      <c r="CL121" s="880"/>
      <c r="CM121" s="880"/>
      <c r="CN121" s="880"/>
      <c r="CO121" s="881"/>
      <c r="CP121" s="861" t="s">
        <v>453</v>
      </c>
      <c r="CQ121" s="862"/>
      <c r="CR121" s="862"/>
      <c r="CS121" s="862"/>
      <c r="CT121" s="862"/>
      <c r="CU121" s="862"/>
      <c r="CV121" s="862"/>
      <c r="CW121" s="862"/>
      <c r="CX121" s="862"/>
      <c r="CY121" s="862"/>
      <c r="CZ121" s="862"/>
      <c r="DA121" s="862"/>
      <c r="DB121" s="862"/>
      <c r="DC121" s="862"/>
      <c r="DD121" s="862"/>
      <c r="DE121" s="862"/>
      <c r="DF121" s="863"/>
      <c r="DG121" s="839" t="s">
        <v>365</v>
      </c>
      <c r="DH121" s="840"/>
      <c r="DI121" s="840"/>
      <c r="DJ121" s="840"/>
      <c r="DK121" s="840"/>
      <c r="DL121" s="840" t="s">
        <v>119</v>
      </c>
      <c r="DM121" s="840"/>
      <c r="DN121" s="840"/>
      <c r="DO121" s="840"/>
      <c r="DP121" s="840"/>
      <c r="DQ121" s="840" t="s">
        <v>119</v>
      </c>
      <c r="DR121" s="840"/>
      <c r="DS121" s="840"/>
      <c r="DT121" s="840"/>
      <c r="DU121" s="840"/>
      <c r="DV121" s="817" t="s">
        <v>432</v>
      </c>
      <c r="DW121" s="817"/>
      <c r="DX121" s="817"/>
      <c r="DY121" s="817"/>
      <c r="DZ121" s="818"/>
    </row>
    <row r="122" spans="1:130" s="235" customFormat="1" ht="26.25" customHeight="1">
      <c r="A122" s="843"/>
      <c r="B122" s="844"/>
      <c r="C122" s="847" t="s">
        <v>434</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9"/>
      <c r="AA122" s="802">
        <v>291351</v>
      </c>
      <c r="AB122" s="803"/>
      <c r="AC122" s="803"/>
      <c r="AD122" s="803"/>
      <c r="AE122" s="804"/>
      <c r="AF122" s="805">
        <v>280094</v>
      </c>
      <c r="AG122" s="803"/>
      <c r="AH122" s="803"/>
      <c r="AI122" s="803"/>
      <c r="AJ122" s="804"/>
      <c r="AK122" s="805">
        <v>252506</v>
      </c>
      <c r="AL122" s="803"/>
      <c r="AM122" s="803"/>
      <c r="AN122" s="803"/>
      <c r="AO122" s="804"/>
      <c r="AP122" s="850">
        <v>0.1</v>
      </c>
      <c r="AQ122" s="851"/>
      <c r="AR122" s="851"/>
      <c r="AS122" s="851"/>
      <c r="AT122" s="852"/>
      <c r="AU122" s="914"/>
      <c r="AV122" s="915"/>
      <c r="AW122" s="915"/>
      <c r="AX122" s="915"/>
      <c r="AY122" s="916"/>
      <c r="AZ122" s="908" t="s">
        <v>454</v>
      </c>
      <c r="BA122" s="909"/>
      <c r="BB122" s="909"/>
      <c r="BC122" s="909"/>
      <c r="BD122" s="909"/>
      <c r="BE122" s="909"/>
      <c r="BF122" s="909"/>
      <c r="BG122" s="909"/>
      <c r="BH122" s="909"/>
      <c r="BI122" s="909"/>
      <c r="BJ122" s="909"/>
      <c r="BK122" s="909"/>
      <c r="BL122" s="909"/>
      <c r="BM122" s="909"/>
      <c r="BN122" s="909"/>
      <c r="BO122" s="909"/>
      <c r="BP122" s="910"/>
      <c r="BQ122" s="891">
        <v>652964980</v>
      </c>
      <c r="BR122" s="871"/>
      <c r="BS122" s="871"/>
      <c r="BT122" s="871"/>
      <c r="BU122" s="871"/>
      <c r="BV122" s="871">
        <v>648528630</v>
      </c>
      <c r="BW122" s="871"/>
      <c r="BX122" s="871"/>
      <c r="BY122" s="871"/>
      <c r="BZ122" s="871"/>
      <c r="CA122" s="871">
        <v>644985890</v>
      </c>
      <c r="CB122" s="871"/>
      <c r="CC122" s="871"/>
      <c r="CD122" s="871"/>
      <c r="CE122" s="871"/>
      <c r="CF122" s="872">
        <v>218.6</v>
      </c>
      <c r="CG122" s="873"/>
      <c r="CH122" s="873"/>
      <c r="CI122" s="873"/>
      <c r="CJ122" s="873"/>
      <c r="CK122" s="898"/>
      <c r="CL122" s="880"/>
      <c r="CM122" s="880"/>
      <c r="CN122" s="880"/>
      <c r="CO122" s="881"/>
      <c r="CP122" s="861" t="s">
        <v>455</v>
      </c>
      <c r="CQ122" s="862"/>
      <c r="CR122" s="862"/>
      <c r="CS122" s="862"/>
      <c r="CT122" s="862"/>
      <c r="CU122" s="862"/>
      <c r="CV122" s="862"/>
      <c r="CW122" s="862"/>
      <c r="CX122" s="862"/>
      <c r="CY122" s="862"/>
      <c r="CZ122" s="862"/>
      <c r="DA122" s="862"/>
      <c r="DB122" s="862"/>
      <c r="DC122" s="862"/>
      <c r="DD122" s="862"/>
      <c r="DE122" s="862"/>
      <c r="DF122" s="863"/>
      <c r="DG122" s="839" t="s">
        <v>119</v>
      </c>
      <c r="DH122" s="840"/>
      <c r="DI122" s="840"/>
      <c r="DJ122" s="840"/>
      <c r="DK122" s="840"/>
      <c r="DL122" s="840" t="s">
        <v>119</v>
      </c>
      <c r="DM122" s="840"/>
      <c r="DN122" s="840"/>
      <c r="DO122" s="840"/>
      <c r="DP122" s="840"/>
      <c r="DQ122" s="840" t="s">
        <v>365</v>
      </c>
      <c r="DR122" s="840"/>
      <c r="DS122" s="840"/>
      <c r="DT122" s="840"/>
      <c r="DU122" s="840"/>
      <c r="DV122" s="817" t="s">
        <v>422</v>
      </c>
      <c r="DW122" s="817"/>
      <c r="DX122" s="817"/>
      <c r="DY122" s="817"/>
      <c r="DZ122" s="818"/>
    </row>
    <row r="123" spans="1:130" s="235" customFormat="1" ht="26.25" customHeight="1">
      <c r="A123" s="843"/>
      <c r="B123" s="844"/>
      <c r="C123" s="847" t="s">
        <v>440</v>
      </c>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9"/>
      <c r="AA123" s="802" t="s">
        <v>119</v>
      </c>
      <c r="AB123" s="803"/>
      <c r="AC123" s="803"/>
      <c r="AD123" s="803"/>
      <c r="AE123" s="804"/>
      <c r="AF123" s="805" t="s">
        <v>422</v>
      </c>
      <c r="AG123" s="803"/>
      <c r="AH123" s="803"/>
      <c r="AI123" s="803"/>
      <c r="AJ123" s="804"/>
      <c r="AK123" s="805" t="s">
        <v>365</v>
      </c>
      <c r="AL123" s="803"/>
      <c r="AM123" s="803"/>
      <c r="AN123" s="803"/>
      <c r="AO123" s="804"/>
      <c r="AP123" s="850" t="s">
        <v>365</v>
      </c>
      <c r="AQ123" s="851"/>
      <c r="AR123" s="851"/>
      <c r="AS123" s="851"/>
      <c r="AT123" s="852"/>
      <c r="AU123" s="917"/>
      <c r="AV123" s="918"/>
      <c r="AW123" s="918"/>
      <c r="AX123" s="918"/>
      <c r="AY123" s="918"/>
      <c r="AZ123" s="266" t="s">
        <v>155</v>
      </c>
      <c r="BA123" s="266"/>
      <c r="BB123" s="266"/>
      <c r="BC123" s="266"/>
      <c r="BD123" s="266"/>
      <c r="BE123" s="266"/>
      <c r="BF123" s="266"/>
      <c r="BG123" s="266"/>
      <c r="BH123" s="266"/>
      <c r="BI123" s="266"/>
      <c r="BJ123" s="266"/>
      <c r="BK123" s="266"/>
      <c r="BL123" s="266"/>
      <c r="BM123" s="266"/>
      <c r="BN123" s="266"/>
      <c r="BO123" s="906" t="s">
        <v>456</v>
      </c>
      <c r="BP123" s="907"/>
      <c r="BQ123" s="858">
        <v>775020251</v>
      </c>
      <c r="BR123" s="859"/>
      <c r="BS123" s="859"/>
      <c r="BT123" s="859"/>
      <c r="BU123" s="859"/>
      <c r="BV123" s="859">
        <v>767633357</v>
      </c>
      <c r="BW123" s="859"/>
      <c r="BX123" s="859"/>
      <c r="BY123" s="859"/>
      <c r="BZ123" s="859"/>
      <c r="CA123" s="859">
        <v>759661163</v>
      </c>
      <c r="CB123" s="859"/>
      <c r="CC123" s="859"/>
      <c r="CD123" s="859"/>
      <c r="CE123" s="859"/>
      <c r="CF123" s="769"/>
      <c r="CG123" s="770"/>
      <c r="CH123" s="770"/>
      <c r="CI123" s="770"/>
      <c r="CJ123" s="860"/>
      <c r="CK123" s="898"/>
      <c r="CL123" s="880"/>
      <c r="CM123" s="880"/>
      <c r="CN123" s="880"/>
      <c r="CO123" s="881"/>
      <c r="CP123" s="861" t="s">
        <v>457</v>
      </c>
      <c r="CQ123" s="862"/>
      <c r="CR123" s="862"/>
      <c r="CS123" s="862"/>
      <c r="CT123" s="862"/>
      <c r="CU123" s="862"/>
      <c r="CV123" s="862"/>
      <c r="CW123" s="862"/>
      <c r="CX123" s="862"/>
      <c r="CY123" s="862"/>
      <c r="CZ123" s="862"/>
      <c r="DA123" s="862"/>
      <c r="DB123" s="862"/>
      <c r="DC123" s="862"/>
      <c r="DD123" s="862"/>
      <c r="DE123" s="862"/>
      <c r="DF123" s="863"/>
      <c r="DG123" s="839" t="s">
        <v>119</v>
      </c>
      <c r="DH123" s="840"/>
      <c r="DI123" s="840"/>
      <c r="DJ123" s="840"/>
      <c r="DK123" s="840"/>
      <c r="DL123" s="840" t="s">
        <v>119</v>
      </c>
      <c r="DM123" s="840"/>
      <c r="DN123" s="840"/>
      <c r="DO123" s="840"/>
      <c r="DP123" s="840"/>
      <c r="DQ123" s="840" t="s">
        <v>365</v>
      </c>
      <c r="DR123" s="840"/>
      <c r="DS123" s="840"/>
      <c r="DT123" s="840"/>
      <c r="DU123" s="840"/>
      <c r="DV123" s="817" t="s">
        <v>119</v>
      </c>
      <c r="DW123" s="817"/>
      <c r="DX123" s="817"/>
      <c r="DY123" s="817"/>
      <c r="DZ123" s="818"/>
    </row>
    <row r="124" spans="1:130" s="235" customFormat="1" ht="26.25" customHeight="1" thickBot="1">
      <c r="A124" s="843"/>
      <c r="B124" s="844"/>
      <c r="C124" s="847" t="s">
        <v>443</v>
      </c>
      <c r="D124" s="848"/>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9"/>
      <c r="AA124" s="802" t="s">
        <v>365</v>
      </c>
      <c r="AB124" s="803"/>
      <c r="AC124" s="803"/>
      <c r="AD124" s="803"/>
      <c r="AE124" s="804"/>
      <c r="AF124" s="805" t="s">
        <v>119</v>
      </c>
      <c r="AG124" s="803"/>
      <c r="AH124" s="803"/>
      <c r="AI124" s="803"/>
      <c r="AJ124" s="804"/>
      <c r="AK124" s="805" t="s">
        <v>119</v>
      </c>
      <c r="AL124" s="803"/>
      <c r="AM124" s="803"/>
      <c r="AN124" s="803"/>
      <c r="AO124" s="804"/>
      <c r="AP124" s="850" t="s">
        <v>119</v>
      </c>
      <c r="AQ124" s="851"/>
      <c r="AR124" s="851"/>
      <c r="AS124" s="851"/>
      <c r="AT124" s="852"/>
      <c r="AU124" s="853" t="s">
        <v>458</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149.69999999999999</v>
      </c>
      <c r="BR124" s="857"/>
      <c r="BS124" s="857"/>
      <c r="BT124" s="857"/>
      <c r="BU124" s="857"/>
      <c r="BV124" s="857">
        <v>150</v>
      </c>
      <c r="BW124" s="857"/>
      <c r="BX124" s="857"/>
      <c r="BY124" s="857"/>
      <c r="BZ124" s="857"/>
      <c r="CA124" s="857">
        <v>149</v>
      </c>
      <c r="CB124" s="857"/>
      <c r="CC124" s="857"/>
      <c r="CD124" s="857"/>
      <c r="CE124" s="857"/>
      <c r="CF124" s="747"/>
      <c r="CG124" s="748"/>
      <c r="CH124" s="748"/>
      <c r="CI124" s="748"/>
      <c r="CJ124" s="887"/>
      <c r="CK124" s="899"/>
      <c r="CL124" s="899"/>
      <c r="CM124" s="899"/>
      <c r="CN124" s="899"/>
      <c r="CO124" s="900"/>
      <c r="CP124" s="888" t="s">
        <v>459</v>
      </c>
      <c r="CQ124" s="889"/>
      <c r="CR124" s="889"/>
      <c r="CS124" s="889"/>
      <c r="CT124" s="889"/>
      <c r="CU124" s="889"/>
      <c r="CV124" s="889"/>
      <c r="CW124" s="889"/>
      <c r="CX124" s="889"/>
      <c r="CY124" s="889"/>
      <c r="CZ124" s="889"/>
      <c r="DA124" s="889"/>
      <c r="DB124" s="889"/>
      <c r="DC124" s="889"/>
      <c r="DD124" s="889"/>
      <c r="DE124" s="889"/>
      <c r="DF124" s="890"/>
      <c r="DG124" s="891" t="s">
        <v>365</v>
      </c>
      <c r="DH124" s="871"/>
      <c r="DI124" s="871"/>
      <c r="DJ124" s="871"/>
      <c r="DK124" s="871"/>
      <c r="DL124" s="871" t="s">
        <v>119</v>
      </c>
      <c r="DM124" s="871"/>
      <c r="DN124" s="871"/>
      <c r="DO124" s="871"/>
      <c r="DP124" s="871"/>
      <c r="DQ124" s="871" t="s">
        <v>365</v>
      </c>
      <c r="DR124" s="871"/>
      <c r="DS124" s="871"/>
      <c r="DT124" s="871"/>
      <c r="DU124" s="871"/>
      <c r="DV124" s="874" t="s">
        <v>119</v>
      </c>
      <c r="DW124" s="874"/>
      <c r="DX124" s="874"/>
      <c r="DY124" s="874"/>
      <c r="DZ124" s="875"/>
    </row>
    <row r="125" spans="1:130" s="235" customFormat="1" ht="26.25" customHeight="1">
      <c r="A125" s="843"/>
      <c r="B125" s="844"/>
      <c r="C125" s="847" t="s">
        <v>445</v>
      </c>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9"/>
      <c r="AA125" s="802" t="s">
        <v>119</v>
      </c>
      <c r="AB125" s="803"/>
      <c r="AC125" s="803"/>
      <c r="AD125" s="803"/>
      <c r="AE125" s="804"/>
      <c r="AF125" s="805" t="s">
        <v>432</v>
      </c>
      <c r="AG125" s="803"/>
      <c r="AH125" s="803"/>
      <c r="AI125" s="803"/>
      <c r="AJ125" s="804"/>
      <c r="AK125" s="805" t="s">
        <v>432</v>
      </c>
      <c r="AL125" s="803"/>
      <c r="AM125" s="803"/>
      <c r="AN125" s="803"/>
      <c r="AO125" s="804"/>
      <c r="AP125" s="850" t="s">
        <v>119</v>
      </c>
      <c r="AQ125" s="851"/>
      <c r="AR125" s="851"/>
      <c r="AS125" s="851"/>
      <c r="AT125" s="85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6" t="s">
        <v>460</v>
      </c>
      <c r="CL125" s="877"/>
      <c r="CM125" s="877"/>
      <c r="CN125" s="877"/>
      <c r="CO125" s="878"/>
      <c r="CP125" s="885" t="s">
        <v>461</v>
      </c>
      <c r="CQ125" s="831"/>
      <c r="CR125" s="831"/>
      <c r="CS125" s="831"/>
      <c r="CT125" s="831"/>
      <c r="CU125" s="831"/>
      <c r="CV125" s="831"/>
      <c r="CW125" s="831"/>
      <c r="CX125" s="831"/>
      <c r="CY125" s="831"/>
      <c r="CZ125" s="831"/>
      <c r="DA125" s="831"/>
      <c r="DB125" s="831"/>
      <c r="DC125" s="831"/>
      <c r="DD125" s="831"/>
      <c r="DE125" s="831"/>
      <c r="DF125" s="832"/>
      <c r="DG125" s="886" t="s">
        <v>119</v>
      </c>
      <c r="DH125" s="868"/>
      <c r="DI125" s="868"/>
      <c r="DJ125" s="868"/>
      <c r="DK125" s="868"/>
      <c r="DL125" s="868" t="s">
        <v>119</v>
      </c>
      <c r="DM125" s="868"/>
      <c r="DN125" s="868"/>
      <c r="DO125" s="868"/>
      <c r="DP125" s="868"/>
      <c r="DQ125" s="868" t="s">
        <v>119</v>
      </c>
      <c r="DR125" s="868"/>
      <c r="DS125" s="868"/>
      <c r="DT125" s="868"/>
      <c r="DU125" s="868"/>
      <c r="DV125" s="869" t="s">
        <v>365</v>
      </c>
      <c r="DW125" s="869"/>
      <c r="DX125" s="869"/>
      <c r="DY125" s="869"/>
      <c r="DZ125" s="870"/>
    </row>
    <row r="126" spans="1:130" s="235" customFormat="1" ht="26.25" customHeight="1" thickBot="1">
      <c r="A126" s="843"/>
      <c r="B126" s="844"/>
      <c r="C126" s="847" t="s">
        <v>447</v>
      </c>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9"/>
      <c r="AA126" s="802" t="s">
        <v>119</v>
      </c>
      <c r="AB126" s="803"/>
      <c r="AC126" s="803"/>
      <c r="AD126" s="803"/>
      <c r="AE126" s="804"/>
      <c r="AF126" s="805" t="s">
        <v>119</v>
      </c>
      <c r="AG126" s="803"/>
      <c r="AH126" s="803"/>
      <c r="AI126" s="803"/>
      <c r="AJ126" s="804"/>
      <c r="AK126" s="805" t="s">
        <v>365</v>
      </c>
      <c r="AL126" s="803"/>
      <c r="AM126" s="803"/>
      <c r="AN126" s="803"/>
      <c r="AO126" s="804"/>
      <c r="AP126" s="850" t="s">
        <v>365</v>
      </c>
      <c r="AQ126" s="851"/>
      <c r="AR126" s="851"/>
      <c r="AS126" s="851"/>
      <c r="AT126" s="85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79"/>
      <c r="CL126" s="880"/>
      <c r="CM126" s="880"/>
      <c r="CN126" s="880"/>
      <c r="CO126" s="881"/>
      <c r="CP126" s="838" t="s">
        <v>462</v>
      </c>
      <c r="CQ126" s="773"/>
      <c r="CR126" s="773"/>
      <c r="CS126" s="773"/>
      <c r="CT126" s="773"/>
      <c r="CU126" s="773"/>
      <c r="CV126" s="773"/>
      <c r="CW126" s="773"/>
      <c r="CX126" s="773"/>
      <c r="CY126" s="773"/>
      <c r="CZ126" s="773"/>
      <c r="DA126" s="773"/>
      <c r="DB126" s="773"/>
      <c r="DC126" s="773"/>
      <c r="DD126" s="773"/>
      <c r="DE126" s="773"/>
      <c r="DF126" s="774"/>
      <c r="DG126" s="839" t="s">
        <v>365</v>
      </c>
      <c r="DH126" s="840"/>
      <c r="DI126" s="840"/>
      <c r="DJ126" s="840"/>
      <c r="DK126" s="840"/>
      <c r="DL126" s="840" t="s">
        <v>365</v>
      </c>
      <c r="DM126" s="840"/>
      <c r="DN126" s="840"/>
      <c r="DO126" s="840"/>
      <c r="DP126" s="840"/>
      <c r="DQ126" s="840" t="s">
        <v>432</v>
      </c>
      <c r="DR126" s="840"/>
      <c r="DS126" s="840"/>
      <c r="DT126" s="840"/>
      <c r="DU126" s="840"/>
      <c r="DV126" s="817" t="s">
        <v>119</v>
      </c>
      <c r="DW126" s="817"/>
      <c r="DX126" s="817"/>
      <c r="DY126" s="817"/>
      <c r="DZ126" s="818"/>
    </row>
    <row r="127" spans="1:130" s="235" customFormat="1" ht="26.25" customHeight="1">
      <c r="A127" s="845"/>
      <c r="B127" s="846"/>
      <c r="C127" s="864" t="s">
        <v>463</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02" t="s">
        <v>119</v>
      </c>
      <c r="AB127" s="803"/>
      <c r="AC127" s="803"/>
      <c r="AD127" s="803"/>
      <c r="AE127" s="804"/>
      <c r="AF127" s="805" t="s">
        <v>365</v>
      </c>
      <c r="AG127" s="803"/>
      <c r="AH127" s="803"/>
      <c r="AI127" s="803"/>
      <c r="AJ127" s="804"/>
      <c r="AK127" s="805" t="s">
        <v>119</v>
      </c>
      <c r="AL127" s="803"/>
      <c r="AM127" s="803"/>
      <c r="AN127" s="803"/>
      <c r="AO127" s="804"/>
      <c r="AP127" s="850" t="s">
        <v>365</v>
      </c>
      <c r="AQ127" s="851"/>
      <c r="AR127" s="851"/>
      <c r="AS127" s="851"/>
      <c r="AT127" s="852"/>
      <c r="AU127" s="271"/>
      <c r="AV127" s="271"/>
      <c r="AW127" s="271"/>
      <c r="AX127" s="867" t="s">
        <v>464</v>
      </c>
      <c r="AY127" s="835"/>
      <c r="AZ127" s="835"/>
      <c r="BA127" s="835"/>
      <c r="BB127" s="835"/>
      <c r="BC127" s="835"/>
      <c r="BD127" s="835"/>
      <c r="BE127" s="836"/>
      <c r="BF127" s="834" t="s">
        <v>465</v>
      </c>
      <c r="BG127" s="835"/>
      <c r="BH127" s="835"/>
      <c r="BI127" s="835"/>
      <c r="BJ127" s="835"/>
      <c r="BK127" s="835"/>
      <c r="BL127" s="836"/>
      <c r="BM127" s="834" t="s">
        <v>466</v>
      </c>
      <c r="BN127" s="835"/>
      <c r="BO127" s="835"/>
      <c r="BP127" s="835"/>
      <c r="BQ127" s="835"/>
      <c r="BR127" s="835"/>
      <c r="BS127" s="836"/>
      <c r="BT127" s="834" t="s">
        <v>467</v>
      </c>
      <c r="BU127" s="835"/>
      <c r="BV127" s="835"/>
      <c r="BW127" s="835"/>
      <c r="BX127" s="835"/>
      <c r="BY127" s="835"/>
      <c r="BZ127" s="837"/>
      <c r="CA127" s="271"/>
      <c r="CB127" s="271"/>
      <c r="CC127" s="271"/>
      <c r="CD127" s="272"/>
      <c r="CE127" s="272"/>
      <c r="CF127" s="272"/>
      <c r="CG127" s="269"/>
      <c r="CH127" s="269"/>
      <c r="CI127" s="269"/>
      <c r="CJ127" s="270"/>
      <c r="CK127" s="879"/>
      <c r="CL127" s="880"/>
      <c r="CM127" s="880"/>
      <c r="CN127" s="880"/>
      <c r="CO127" s="881"/>
      <c r="CP127" s="838" t="s">
        <v>468</v>
      </c>
      <c r="CQ127" s="773"/>
      <c r="CR127" s="773"/>
      <c r="CS127" s="773"/>
      <c r="CT127" s="773"/>
      <c r="CU127" s="773"/>
      <c r="CV127" s="773"/>
      <c r="CW127" s="773"/>
      <c r="CX127" s="773"/>
      <c r="CY127" s="773"/>
      <c r="CZ127" s="773"/>
      <c r="DA127" s="773"/>
      <c r="DB127" s="773"/>
      <c r="DC127" s="773"/>
      <c r="DD127" s="773"/>
      <c r="DE127" s="773"/>
      <c r="DF127" s="774"/>
      <c r="DG127" s="839" t="s">
        <v>119</v>
      </c>
      <c r="DH127" s="840"/>
      <c r="DI127" s="840"/>
      <c r="DJ127" s="840"/>
      <c r="DK127" s="840"/>
      <c r="DL127" s="840" t="s">
        <v>119</v>
      </c>
      <c r="DM127" s="840"/>
      <c r="DN127" s="840"/>
      <c r="DO127" s="840"/>
      <c r="DP127" s="840"/>
      <c r="DQ127" s="840" t="s">
        <v>119</v>
      </c>
      <c r="DR127" s="840"/>
      <c r="DS127" s="840"/>
      <c r="DT127" s="840"/>
      <c r="DU127" s="840"/>
      <c r="DV127" s="817" t="s">
        <v>119</v>
      </c>
      <c r="DW127" s="817"/>
      <c r="DX127" s="817"/>
      <c r="DY127" s="817"/>
      <c r="DZ127" s="818"/>
    </row>
    <row r="128" spans="1:130" s="235" customFormat="1" ht="26.25" customHeight="1" thickBot="1">
      <c r="A128" s="819" t="s">
        <v>469</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470</v>
      </c>
      <c r="X128" s="821"/>
      <c r="Y128" s="821"/>
      <c r="Z128" s="822"/>
      <c r="AA128" s="823">
        <v>2410778</v>
      </c>
      <c r="AB128" s="824"/>
      <c r="AC128" s="824"/>
      <c r="AD128" s="824"/>
      <c r="AE128" s="825"/>
      <c r="AF128" s="826">
        <v>2338762</v>
      </c>
      <c r="AG128" s="824"/>
      <c r="AH128" s="824"/>
      <c r="AI128" s="824"/>
      <c r="AJ128" s="825"/>
      <c r="AK128" s="826">
        <v>3928567</v>
      </c>
      <c r="AL128" s="824"/>
      <c r="AM128" s="824"/>
      <c r="AN128" s="824"/>
      <c r="AO128" s="825"/>
      <c r="AP128" s="827"/>
      <c r="AQ128" s="828"/>
      <c r="AR128" s="828"/>
      <c r="AS128" s="828"/>
      <c r="AT128" s="829"/>
      <c r="AU128" s="271"/>
      <c r="AV128" s="271"/>
      <c r="AW128" s="271"/>
      <c r="AX128" s="830" t="s">
        <v>471</v>
      </c>
      <c r="AY128" s="831"/>
      <c r="AZ128" s="831"/>
      <c r="BA128" s="831"/>
      <c r="BB128" s="831"/>
      <c r="BC128" s="831"/>
      <c r="BD128" s="831"/>
      <c r="BE128" s="832"/>
      <c r="BF128" s="809" t="s">
        <v>119</v>
      </c>
      <c r="BG128" s="810"/>
      <c r="BH128" s="810"/>
      <c r="BI128" s="810"/>
      <c r="BJ128" s="810"/>
      <c r="BK128" s="810"/>
      <c r="BL128" s="833"/>
      <c r="BM128" s="809">
        <v>3.75</v>
      </c>
      <c r="BN128" s="810"/>
      <c r="BO128" s="810"/>
      <c r="BP128" s="810"/>
      <c r="BQ128" s="810"/>
      <c r="BR128" s="810"/>
      <c r="BS128" s="833"/>
      <c r="BT128" s="809">
        <v>5</v>
      </c>
      <c r="BU128" s="810"/>
      <c r="BV128" s="810"/>
      <c r="BW128" s="810"/>
      <c r="BX128" s="810"/>
      <c r="BY128" s="810"/>
      <c r="BZ128" s="811"/>
      <c r="CA128" s="272"/>
      <c r="CB128" s="272"/>
      <c r="CC128" s="272"/>
      <c r="CD128" s="272"/>
      <c r="CE128" s="272"/>
      <c r="CF128" s="272"/>
      <c r="CG128" s="269"/>
      <c r="CH128" s="269"/>
      <c r="CI128" s="269"/>
      <c r="CJ128" s="270"/>
      <c r="CK128" s="882"/>
      <c r="CL128" s="883"/>
      <c r="CM128" s="883"/>
      <c r="CN128" s="883"/>
      <c r="CO128" s="884"/>
      <c r="CP128" s="812" t="s">
        <v>472</v>
      </c>
      <c r="CQ128" s="751"/>
      <c r="CR128" s="751"/>
      <c r="CS128" s="751"/>
      <c r="CT128" s="751"/>
      <c r="CU128" s="751"/>
      <c r="CV128" s="751"/>
      <c r="CW128" s="751"/>
      <c r="CX128" s="751"/>
      <c r="CY128" s="751"/>
      <c r="CZ128" s="751"/>
      <c r="DA128" s="751"/>
      <c r="DB128" s="751"/>
      <c r="DC128" s="751"/>
      <c r="DD128" s="751"/>
      <c r="DE128" s="751"/>
      <c r="DF128" s="752"/>
      <c r="DG128" s="813">
        <v>475446</v>
      </c>
      <c r="DH128" s="814"/>
      <c r="DI128" s="814"/>
      <c r="DJ128" s="814"/>
      <c r="DK128" s="814"/>
      <c r="DL128" s="814">
        <v>1688398</v>
      </c>
      <c r="DM128" s="814"/>
      <c r="DN128" s="814"/>
      <c r="DO128" s="814"/>
      <c r="DP128" s="814"/>
      <c r="DQ128" s="814">
        <v>12654</v>
      </c>
      <c r="DR128" s="814"/>
      <c r="DS128" s="814"/>
      <c r="DT128" s="814"/>
      <c r="DU128" s="814"/>
      <c r="DV128" s="815">
        <v>0</v>
      </c>
      <c r="DW128" s="815"/>
      <c r="DX128" s="815"/>
      <c r="DY128" s="815"/>
      <c r="DZ128" s="816"/>
    </row>
    <row r="129" spans="1:131" s="235" customFormat="1" ht="26.25" customHeight="1">
      <c r="A129" s="797" t="s">
        <v>101</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473</v>
      </c>
      <c r="X129" s="800"/>
      <c r="Y129" s="800"/>
      <c r="Z129" s="801"/>
      <c r="AA129" s="802">
        <v>352567141</v>
      </c>
      <c r="AB129" s="803"/>
      <c r="AC129" s="803"/>
      <c r="AD129" s="803"/>
      <c r="AE129" s="804"/>
      <c r="AF129" s="805">
        <v>351897534</v>
      </c>
      <c r="AG129" s="803"/>
      <c r="AH129" s="803"/>
      <c r="AI129" s="803"/>
      <c r="AJ129" s="804"/>
      <c r="AK129" s="805">
        <v>349948129</v>
      </c>
      <c r="AL129" s="803"/>
      <c r="AM129" s="803"/>
      <c r="AN129" s="803"/>
      <c r="AO129" s="804"/>
      <c r="AP129" s="806"/>
      <c r="AQ129" s="807"/>
      <c r="AR129" s="807"/>
      <c r="AS129" s="807"/>
      <c r="AT129" s="808"/>
      <c r="AU129" s="273"/>
      <c r="AV129" s="273"/>
      <c r="AW129" s="273"/>
      <c r="AX129" s="772" t="s">
        <v>474</v>
      </c>
      <c r="AY129" s="773"/>
      <c r="AZ129" s="773"/>
      <c r="BA129" s="773"/>
      <c r="BB129" s="773"/>
      <c r="BC129" s="773"/>
      <c r="BD129" s="773"/>
      <c r="BE129" s="774"/>
      <c r="BF129" s="792" t="s">
        <v>119</v>
      </c>
      <c r="BG129" s="793"/>
      <c r="BH129" s="793"/>
      <c r="BI129" s="793"/>
      <c r="BJ129" s="793"/>
      <c r="BK129" s="793"/>
      <c r="BL129" s="794"/>
      <c r="BM129" s="792">
        <v>8.75</v>
      </c>
      <c r="BN129" s="793"/>
      <c r="BO129" s="793"/>
      <c r="BP129" s="793"/>
      <c r="BQ129" s="793"/>
      <c r="BR129" s="793"/>
      <c r="BS129" s="794"/>
      <c r="BT129" s="792">
        <v>15</v>
      </c>
      <c r="BU129" s="795"/>
      <c r="BV129" s="795"/>
      <c r="BW129" s="795"/>
      <c r="BX129" s="795"/>
      <c r="BY129" s="795"/>
      <c r="BZ129" s="79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797" t="s">
        <v>475</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476</v>
      </c>
      <c r="X130" s="800"/>
      <c r="Y130" s="800"/>
      <c r="Z130" s="801"/>
      <c r="AA130" s="802">
        <v>55603901</v>
      </c>
      <c r="AB130" s="803"/>
      <c r="AC130" s="803"/>
      <c r="AD130" s="803"/>
      <c r="AE130" s="804"/>
      <c r="AF130" s="805">
        <v>55065009</v>
      </c>
      <c r="AG130" s="803"/>
      <c r="AH130" s="803"/>
      <c r="AI130" s="803"/>
      <c r="AJ130" s="804"/>
      <c r="AK130" s="805">
        <v>54850754</v>
      </c>
      <c r="AL130" s="803"/>
      <c r="AM130" s="803"/>
      <c r="AN130" s="803"/>
      <c r="AO130" s="804"/>
      <c r="AP130" s="806"/>
      <c r="AQ130" s="807"/>
      <c r="AR130" s="807"/>
      <c r="AS130" s="807"/>
      <c r="AT130" s="808"/>
      <c r="AU130" s="273"/>
      <c r="AV130" s="273"/>
      <c r="AW130" s="273"/>
      <c r="AX130" s="772" t="s">
        <v>477</v>
      </c>
      <c r="AY130" s="773"/>
      <c r="AZ130" s="773"/>
      <c r="BA130" s="773"/>
      <c r="BB130" s="773"/>
      <c r="BC130" s="773"/>
      <c r="BD130" s="773"/>
      <c r="BE130" s="774"/>
      <c r="BF130" s="775">
        <v>10.199999999999999</v>
      </c>
      <c r="BG130" s="776"/>
      <c r="BH130" s="776"/>
      <c r="BI130" s="776"/>
      <c r="BJ130" s="776"/>
      <c r="BK130" s="776"/>
      <c r="BL130" s="777"/>
      <c r="BM130" s="775">
        <v>25</v>
      </c>
      <c r="BN130" s="776"/>
      <c r="BO130" s="776"/>
      <c r="BP130" s="776"/>
      <c r="BQ130" s="776"/>
      <c r="BR130" s="776"/>
      <c r="BS130" s="777"/>
      <c r="BT130" s="775">
        <v>35</v>
      </c>
      <c r="BU130" s="778"/>
      <c r="BV130" s="778"/>
      <c r="BW130" s="778"/>
      <c r="BX130" s="778"/>
      <c r="BY130" s="778"/>
      <c r="BZ130" s="77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478</v>
      </c>
      <c r="X131" s="783"/>
      <c r="Y131" s="783"/>
      <c r="Z131" s="784"/>
      <c r="AA131" s="785">
        <v>296963240</v>
      </c>
      <c r="AB131" s="786"/>
      <c r="AC131" s="786"/>
      <c r="AD131" s="786"/>
      <c r="AE131" s="787"/>
      <c r="AF131" s="788">
        <v>296832525</v>
      </c>
      <c r="AG131" s="786"/>
      <c r="AH131" s="786"/>
      <c r="AI131" s="786"/>
      <c r="AJ131" s="787"/>
      <c r="AK131" s="788">
        <v>295097375</v>
      </c>
      <c r="AL131" s="786"/>
      <c r="AM131" s="786"/>
      <c r="AN131" s="786"/>
      <c r="AO131" s="787"/>
      <c r="AP131" s="789"/>
      <c r="AQ131" s="790"/>
      <c r="AR131" s="790"/>
      <c r="AS131" s="790"/>
      <c r="AT131" s="791"/>
      <c r="AU131" s="273"/>
      <c r="AV131" s="273"/>
      <c r="AW131" s="273"/>
      <c r="AX131" s="750" t="s">
        <v>479</v>
      </c>
      <c r="AY131" s="751"/>
      <c r="AZ131" s="751"/>
      <c r="BA131" s="751"/>
      <c r="BB131" s="751"/>
      <c r="BC131" s="751"/>
      <c r="BD131" s="751"/>
      <c r="BE131" s="752"/>
      <c r="BF131" s="753">
        <v>149</v>
      </c>
      <c r="BG131" s="754"/>
      <c r="BH131" s="754"/>
      <c r="BI131" s="754"/>
      <c r="BJ131" s="754"/>
      <c r="BK131" s="754"/>
      <c r="BL131" s="755"/>
      <c r="BM131" s="753">
        <v>400</v>
      </c>
      <c r="BN131" s="754"/>
      <c r="BO131" s="754"/>
      <c r="BP131" s="754"/>
      <c r="BQ131" s="754"/>
      <c r="BR131" s="754"/>
      <c r="BS131" s="755"/>
      <c r="BT131" s="756"/>
      <c r="BU131" s="757"/>
      <c r="BV131" s="757"/>
      <c r="BW131" s="757"/>
      <c r="BX131" s="757"/>
      <c r="BY131" s="757"/>
      <c r="BZ131" s="758"/>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759" t="s">
        <v>480</v>
      </c>
      <c r="B132" s="760"/>
      <c r="C132" s="760"/>
      <c r="D132" s="760"/>
      <c r="E132" s="760"/>
      <c r="F132" s="760"/>
      <c r="G132" s="760"/>
      <c r="H132" s="760"/>
      <c r="I132" s="760"/>
      <c r="J132" s="760"/>
      <c r="K132" s="760"/>
      <c r="L132" s="760"/>
      <c r="M132" s="760"/>
      <c r="N132" s="760"/>
      <c r="O132" s="760"/>
      <c r="P132" s="760"/>
      <c r="Q132" s="760"/>
      <c r="R132" s="760"/>
      <c r="S132" s="760"/>
      <c r="T132" s="760"/>
      <c r="U132" s="760"/>
      <c r="V132" s="763" t="s">
        <v>481</v>
      </c>
      <c r="W132" s="763"/>
      <c r="X132" s="763"/>
      <c r="Y132" s="763"/>
      <c r="Z132" s="764"/>
      <c r="AA132" s="765">
        <v>10.80120792</v>
      </c>
      <c r="AB132" s="766"/>
      <c r="AC132" s="766"/>
      <c r="AD132" s="766"/>
      <c r="AE132" s="767"/>
      <c r="AF132" s="768">
        <v>9.9741475430000008</v>
      </c>
      <c r="AG132" s="766"/>
      <c r="AH132" s="766"/>
      <c r="AI132" s="766"/>
      <c r="AJ132" s="767"/>
      <c r="AK132" s="768">
        <v>9.9453839599999991</v>
      </c>
      <c r="AL132" s="766"/>
      <c r="AM132" s="766"/>
      <c r="AN132" s="766"/>
      <c r="AO132" s="767"/>
      <c r="AP132" s="769"/>
      <c r="AQ132" s="770"/>
      <c r="AR132" s="770"/>
      <c r="AS132" s="770"/>
      <c r="AT132" s="77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761"/>
      <c r="B133" s="762"/>
      <c r="C133" s="762"/>
      <c r="D133" s="762"/>
      <c r="E133" s="762"/>
      <c r="F133" s="762"/>
      <c r="G133" s="762"/>
      <c r="H133" s="762"/>
      <c r="I133" s="762"/>
      <c r="J133" s="762"/>
      <c r="K133" s="762"/>
      <c r="L133" s="762"/>
      <c r="M133" s="762"/>
      <c r="N133" s="762"/>
      <c r="O133" s="762"/>
      <c r="P133" s="762"/>
      <c r="Q133" s="762"/>
      <c r="R133" s="762"/>
      <c r="S133" s="762"/>
      <c r="T133" s="762"/>
      <c r="U133" s="762"/>
      <c r="V133" s="742" t="s">
        <v>482</v>
      </c>
      <c r="W133" s="742"/>
      <c r="X133" s="742"/>
      <c r="Y133" s="742"/>
      <c r="Z133" s="743"/>
      <c r="AA133" s="744">
        <v>11.2</v>
      </c>
      <c r="AB133" s="745"/>
      <c r="AC133" s="745"/>
      <c r="AD133" s="745"/>
      <c r="AE133" s="746"/>
      <c r="AF133" s="744">
        <v>10.5</v>
      </c>
      <c r="AG133" s="745"/>
      <c r="AH133" s="745"/>
      <c r="AI133" s="745"/>
      <c r="AJ133" s="746"/>
      <c r="AK133" s="744">
        <v>10.199999999999999</v>
      </c>
      <c r="AL133" s="745"/>
      <c r="AM133" s="745"/>
      <c r="AN133" s="745"/>
      <c r="AO133" s="746"/>
      <c r="AP133" s="747"/>
      <c r="AQ133" s="748"/>
      <c r="AR133" s="748"/>
      <c r="AS133" s="748"/>
      <c r="AT133" s="74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sheetData>
  <sheetProtection algorithmName="SHA-512" hashValue="kx4ri1GApEpcH+k3amdDY8Jw/Pb+XbQEr2UJQDsVmJ5Casshld4ke9B751a/TF74hoZAd17a4JXzCHnKG37sIA==" saltValue="AIQaHEBjWYhcCQhHuwij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483</v>
      </c>
    </row>
  </sheetData>
  <sheetProtection algorithmName="SHA-512" hashValue="6MWjsjlYFvSv3ZWAzZzA4auKvr2F0uDitehdx+B/BAG3v/45i1fmZwye94eC7Nyjv3dkjbztqxgHTtfzM3qKvw==" saltValue="qSwDBKFqV6TY4tXsAF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sheetData>
  <sheetProtection algorithmName="SHA-512" hashValue="d2FMLHNPWSBZa1aQRJDa47sSYhtC2ldXSxKxcObFAK6Lhxzm8s7Tb3r4/lpAcyw8m3zlWULYjxn1k/JX25TAGg==" saltValue="bCoqtnUogNl+nMFRkdgTtg=="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9" t="s">
        <v>487</v>
      </c>
      <c r="AP7" s="294"/>
      <c r="AQ7" s="295" t="s">
        <v>488</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90"/>
      <c r="AP8" s="300" t="s">
        <v>489</v>
      </c>
      <c r="AQ8" s="301" t="s">
        <v>490</v>
      </c>
      <c r="AR8" s="302" t="s">
        <v>491</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83" t="s">
        <v>492</v>
      </c>
      <c r="AL9" s="1184"/>
      <c r="AM9" s="1184"/>
      <c r="AN9" s="1185"/>
      <c r="AO9" s="303">
        <v>164155985</v>
      </c>
      <c r="AP9" s="303">
        <v>119898</v>
      </c>
      <c r="AQ9" s="304">
        <v>114021</v>
      </c>
      <c r="AR9" s="305">
        <v>5.2</v>
      </c>
    </row>
    <row r="10" spans="1:46">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83" t="s">
        <v>493</v>
      </c>
      <c r="AL10" s="1184"/>
      <c r="AM10" s="1184"/>
      <c r="AN10" s="1185"/>
      <c r="AO10" s="303">
        <v>653920</v>
      </c>
      <c r="AP10" s="303">
        <v>478</v>
      </c>
      <c r="AQ10" s="304">
        <v>448</v>
      </c>
      <c r="AR10" s="305">
        <v>6.7</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83" t="s">
        <v>494</v>
      </c>
      <c r="AL11" s="1184"/>
      <c r="AM11" s="1184"/>
      <c r="AN11" s="1185"/>
      <c r="AO11" s="303">
        <v>856030</v>
      </c>
      <c r="AP11" s="303">
        <v>625</v>
      </c>
      <c r="AQ11" s="304">
        <v>560</v>
      </c>
      <c r="AR11" s="305">
        <v>11.6</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83" t="s">
        <v>495</v>
      </c>
      <c r="AL12" s="1184"/>
      <c r="AM12" s="1184"/>
      <c r="AN12" s="1185"/>
      <c r="AO12" s="303" t="s">
        <v>496</v>
      </c>
      <c r="AP12" s="303" t="s">
        <v>496</v>
      </c>
      <c r="AQ12" s="304" t="s">
        <v>496</v>
      </c>
      <c r="AR12" s="305" t="s">
        <v>496</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83" t="s">
        <v>497</v>
      </c>
      <c r="AL13" s="1184"/>
      <c r="AM13" s="1184"/>
      <c r="AN13" s="1185"/>
      <c r="AO13" s="303" t="s">
        <v>496</v>
      </c>
      <c r="AP13" s="303" t="s">
        <v>496</v>
      </c>
      <c r="AQ13" s="304">
        <v>17</v>
      </c>
      <c r="AR13" s="305" t="s">
        <v>496</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83" t="s">
        <v>498</v>
      </c>
      <c r="AL14" s="1184"/>
      <c r="AM14" s="1184"/>
      <c r="AN14" s="1185"/>
      <c r="AO14" s="303">
        <v>4503409</v>
      </c>
      <c r="AP14" s="303">
        <v>3289</v>
      </c>
      <c r="AQ14" s="304">
        <v>2100</v>
      </c>
      <c r="AR14" s="305">
        <v>56.6</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3" t="s">
        <v>499</v>
      </c>
      <c r="AL15" s="1184"/>
      <c r="AM15" s="1184"/>
      <c r="AN15" s="1185"/>
      <c r="AO15" s="303">
        <v>-16519792</v>
      </c>
      <c r="AP15" s="303">
        <v>-12066</v>
      </c>
      <c r="AQ15" s="304">
        <v>-10476</v>
      </c>
      <c r="AR15" s="305">
        <v>15.2</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75" t="s">
        <v>155</v>
      </c>
      <c r="AL16" s="1176"/>
      <c r="AM16" s="1176"/>
      <c r="AN16" s="1177"/>
      <c r="AO16" s="303">
        <v>153649552</v>
      </c>
      <c r="AP16" s="303">
        <v>112224</v>
      </c>
      <c r="AQ16" s="304">
        <v>106669</v>
      </c>
      <c r="AR16" s="305">
        <v>5.2</v>
      </c>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86" t="s">
        <v>504</v>
      </c>
      <c r="AL21" s="1187"/>
      <c r="AM21" s="1187"/>
      <c r="AN21" s="1188"/>
      <c r="AO21" s="318">
        <v>1335.66</v>
      </c>
      <c r="AP21" s="319">
        <v>1235.6300000000001</v>
      </c>
      <c r="AQ21" s="320">
        <v>100.03</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86" t="s">
        <v>505</v>
      </c>
      <c r="AL22" s="1187"/>
      <c r="AM22" s="1187"/>
      <c r="AN22" s="1188"/>
      <c r="AO22" s="323">
        <v>98.6</v>
      </c>
      <c r="AP22" s="324">
        <v>99.4</v>
      </c>
      <c r="AQ22" s="325">
        <v>-0.8</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9" t="s">
        <v>487</v>
      </c>
      <c r="AP30" s="294"/>
      <c r="AQ30" s="295" t="s">
        <v>488</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90"/>
      <c r="AP31" s="300" t="s">
        <v>489</v>
      </c>
      <c r="AQ31" s="301" t="s">
        <v>490</v>
      </c>
      <c r="AR31" s="302" t="s">
        <v>491</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2" t="s">
        <v>509</v>
      </c>
      <c r="AL32" s="1173"/>
      <c r="AM32" s="1173"/>
      <c r="AN32" s="1174"/>
      <c r="AO32" s="303">
        <v>85680596</v>
      </c>
      <c r="AP32" s="303">
        <v>62580</v>
      </c>
      <c r="AQ32" s="304">
        <v>56874</v>
      </c>
      <c r="AR32" s="305">
        <v>10</v>
      </c>
    </row>
    <row r="33" spans="1:46"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2" t="s">
        <v>510</v>
      </c>
      <c r="AL33" s="1173"/>
      <c r="AM33" s="1173"/>
      <c r="AN33" s="1174"/>
      <c r="AO33" s="303" t="s">
        <v>496</v>
      </c>
      <c r="AP33" s="303" t="s">
        <v>496</v>
      </c>
      <c r="AQ33" s="304">
        <v>4671</v>
      </c>
      <c r="AR33" s="305" t="s">
        <v>496</v>
      </c>
    </row>
    <row r="34" spans="1:46"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2" t="s">
        <v>511</v>
      </c>
      <c r="AL34" s="1173"/>
      <c r="AM34" s="1173"/>
      <c r="AN34" s="1174"/>
      <c r="AO34" s="303" t="s">
        <v>496</v>
      </c>
      <c r="AP34" s="303" t="s">
        <v>496</v>
      </c>
      <c r="AQ34" s="304">
        <v>14463</v>
      </c>
      <c r="AR34" s="305" t="s">
        <v>496</v>
      </c>
    </row>
    <row r="35" spans="1:46"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2" t="s">
        <v>512</v>
      </c>
      <c r="AL35" s="1173"/>
      <c r="AM35" s="1173"/>
      <c r="AN35" s="1174"/>
      <c r="AO35" s="303">
        <v>2194786</v>
      </c>
      <c r="AP35" s="303">
        <v>1603</v>
      </c>
      <c r="AQ35" s="304">
        <v>1275</v>
      </c>
      <c r="AR35" s="305">
        <v>25.7</v>
      </c>
    </row>
    <row r="36" spans="1:46"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2" t="s">
        <v>513</v>
      </c>
      <c r="AL36" s="1173"/>
      <c r="AM36" s="1173"/>
      <c r="AN36" s="1174"/>
      <c r="AO36" s="303" t="s">
        <v>496</v>
      </c>
      <c r="AP36" s="303" t="s">
        <v>496</v>
      </c>
      <c r="AQ36" s="304">
        <v>58</v>
      </c>
      <c r="AR36" s="305" t="s">
        <v>496</v>
      </c>
    </row>
    <row r="37" spans="1:46"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2" t="s">
        <v>514</v>
      </c>
      <c r="AL37" s="1173"/>
      <c r="AM37" s="1173"/>
      <c r="AN37" s="1174"/>
      <c r="AO37" s="303">
        <v>252506</v>
      </c>
      <c r="AP37" s="303">
        <v>184</v>
      </c>
      <c r="AQ37" s="304">
        <v>792</v>
      </c>
      <c r="AR37" s="305">
        <v>-76.8</v>
      </c>
    </row>
    <row r="38" spans="1:46"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9" t="s">
        <v>515</v>
      </c>
      <c r="AL38" s="1170"/>
      <c r="AM38" s="1170"/>
      <c r="AN38" s="1171"/>
      <c r="AO38" s="333" t="s">
        <v>496</v>
      </c>
      <c r="AP38" s="333" t="s">
        <v>496</v>
      </c>
      <c r="AQ38" s="334">
        <v>1</v>
      </c>
      <c r="AR38" s="325" t="s">
        <v>496</v>
      </c>
      <c r="AS38" s="332"/>
    </row>
    <row r="39" spans="1:46">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9" t="s">
        <v>516</v>
      </c>
      <c r="AL39" s="1170"/>
      <c r="AM39" s="1170"/>
      <c r="AN39" s="1171"/>
      <c r="AO39" s="303">
        <v>-3928567</v>
      </c>
      <c r="AP39" s="303">
        <v>-2869</v>
      </c>
      <c r="AQ39" s="304">
        <v>-2215</v>
      </c>
      <c r="AR39" s="305">
        <v>29.5</v>
      </c>
      <c r="AS39" s="332"/>
    </row>
    <row r="40" spans="1:46"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2" t="s">
        <v>517</v>
      </c>
      <c r="AL40" s="1173"/>
      <c r="AM40" s="1173"/>
      <c r="AN40" s="1174"/>
      <c r="AO40" s="303">
        <v>-54850754</v>
      </c>
      <c r="AP40" s="303">
        <v>-40062</v>
      </c>
      <c r="AQ40" s="304">
        <v>-46518</v>
      </c>
      <c r="AR40" s="305">
        <v>-13.9</v>
      </c>
      <c r="AS40" s="332"/>
    </row>
    <row r="41" spans="1:46">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75" t="s">
        <v>518</v>
      </c>
      <c r="AL41" s="1176"/>
      <c r="AM41" s="1176"/>
      <c r="AN41" s="1177"/>
      <c r="AO41" s="303">
        <v>29348567</v>
      </c>
      <c r="AP41" s="303">
        <v>21436</v>
      </c>
      <c r="AQ41" s="304">
        <v>29401</v>
      </c>
      <c r="AR41" s="305">
        <v>-27.1</v>
      </c>
      <c r="AS41" s="332"/>
    </row>
    <row r="42" spans="1:46">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c r="A47" s="338" t="s">
        <v>519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L48" s="339"/>
      <c r="AM48" s="339"/>
      <c r="AN48" s="339"/>
      <c r="AO48" s="339"/>
      <c r="AP48" s="339"/>
      <c r="AQ48" s="340"/>
      <c r="AR48" s="339"/>
    </row>
    <row r="49" spans="1:4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8" t="s">
        <v>487</v>
      </c>
      <c r="AN49" s="1180" t="s">
        <v>521</v>
      </c>
      <c r="AO49" s="1181"/>
      <c r="AP49" s="1181"/>
      <c r="AQ49" s="1181"/>
      <c r="AR49" s="1182"/>
    </row>
    <row r="50" spans="1:4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9"/>
      <c r="AN50" s="345" t="s">
        <v>522</v>
      </c>
      <c r="AO50" s="346" t="s">
        <v>523</v>
      </c>
      <c r="AP50" s="347" t="s">
        <v>524</v>
      </c>
      <c r="AQ50" s="348" t="s">
        <v>525</v>
      </c>
      <c r="AR50" s="349" t="s">
        <v>526</v>
      </c>
    </row>
    <row r="51" spans="1:4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97616794</v>
      </c>
      <c r="AN51" s="351">
        <v>68939</v>
      </c>
      <c r="AO51" s="352">
        <v>-5.7</v>
      </c>
      <c r="AP51" s="353">
        <v>67951</v>
      </c>
      <c r="AQ51" s="354">
        <v>-28.3</v>
      </c>
      <c r="AR51" s="355">
        <v>22.6</v>
      </c>
    </row>
    <row r="52" spans="1:4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31193374</v>
      </c>
      <c r="AN52" s="359">
        <v>22029</v>
      </c>
      <c r="AO52" s="360">
        <v>5.5</v>
      </c>
      <c r="AP52" s="361">
        <v>17498</v>
      </c>
      <c r="AQ52" s="362">
        <v>-29.7</v>
      </c>
      <c r="AR52" s="363">
        <v>35.200000000000003</v>
      </c>
    </row>
    <row r="53" spans="1:4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101254882</v>
      </c>
      <c r="AN53" s="351">
        <v>72051</v>
      </c>
      <c r="AO53" s="352">
        <v>4.5</v>
      </c>
      <c r="AP53" s="353">
        <v>72635</v>
      </c>
      <c r="AQ53" s="354">
        <v>6.9</v>
      </c>
      <c r="AR53" s="355">
        <v>-2.4</v>
      </c>
    </row>
    <row r="54" spans="1:4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26797656</v>
      </c>
      <c r="AN54" s="359">
        <v>19069</v>
      </c>
      <c r="AO54" s="360">
        <v>-13.4</v>
      </c>
      <c r="AP54" s="361">
        <v>18276</v>
      </c>
      <c r="AQ54" s="362">
        <v>4.4000000000000004</v>
      </c>
      <c r="AR54" s="363">
        <v>-17.8</v>
      </c>
    </row>
    <row r="55" spans="1:4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101828194</v>
      </c>
      <c r="AN55" s="351">
        <v>73030</v>
      </c>
      <c r="AO55" s="352">
        <v>1.4</v>
      </c>
      <c r="AP55" s="353">
        <v>77936</v>
      </c>
      <c r="AQ55" s="354">
        <v>7.3</v>
      </c>
      <c r="AR55" s="355">
        <v>-5.9</v>
      </c>
    </row>
    <row r="56" spans="1:4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29954784</v>
      </c>
      <c r="AN56" s="359">
        <v>21483</v>
      </c>
      <c r="AO56" s="360">
        <v>12.7</v>
      </c>
      <c r="AP56" s="361">
        <v>19401</v>
      </c>
      <c r="AQ56" s="362">
        <v>6.2</v>
      </c>
      <c r="AR56" s="363">
        <v>6.5</v>
      </c>
    </row>
    <row r="57" spans="1:4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96187755</v>
      </c>
      <c r="AN57" s="351">
        <v>69612</v>
      </c>
      <c r="AO57" s="352">
        <v>-4.7</v>
      </c>
      <c r="AP57" s="353">
        <v>82531</v>
      </c>
      <c r="AQ57" s="354">
        <v>5.9</v>
      </c>
      <c r="AR57" s="355">
        <v>-10.6</v>
      </c>
    </row>
    <row r="58" spans="1:4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22081304</v>
      </c>
      <c r="AN58" s="359">
        <v>15981</v>
      </c>
      <c r="AO58" s="360">
        <v>-25.6</v>
      </c>
      <c r="AP58" s="361">
        <v>19102</v>
      </c>
      <c r="AQ58" s="362">
        <v>-1.5</v>
      </c>
      <c r="AR58" s="363">
        <v>-24.1</v>
      </c>
    </row>
    <row r="59" spans="1:4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107691601</v>
      </c>
      <c r="AN59" s="351">
        <v>78657</v>
      </c>
      <c r="AO59" s="352">
        <v>13</v>
      </c>
      <c r="AP59" s="353">
        <v>91743</v>
      </c>
      <c r="AQ59" s="354">
        <v>11.2</v>
      </c>
      <c r="AR59" s="355">
        <v>1.8</v>
      </c>
    </row>
    <row r="60" spans="1:4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24020484</v>
      </c>
      <c r="AN60" s="359">
        <v>17544</v>
      </c>
      <c r="AO60" s="360">
        <v>9.8000000000000007</v>
      </c>
      <c r="AP60" s="361">
        <v>21872</v>
      </c>
      <c r="AQ60" s="362">
        <v>14.5</v>
      </c>
      <c r="AR60" s="363">
        <v>-4.7</v>
      </c>
    </row>
    <row r="61" spans="1:4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100915845</v>
      </c>
      <c r="AN61" s="366">
        <v>72458</v>
      </c>
      <c r="AO61" s="367">
        <v>1.7</v>
      </c>
      <c r="AP61" s="368">
        <v>78559</v>
      </c>
      <c r="AQ61" s="369">
        <v>0.6</v>
      </c>
      <c r="AR61" s="355">
        <v>1.1000000000000001</v>
      </c>
    </row>
    <row r="62" spans="1:4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26809520</v>
      </c>
      <c r="AN62" s="359">
        <v>19221</v>
      </c>
      <c r="AO62" s="360">
        <v>-2.2000000000000002</v>
      </c>
      <c r="AP62" s="361">
        <v>19230</v>
      </c>
      <c r="AQ62" s="362">
        <v>-1.2</v>
      </c>
      <c r="AR62" s="363">
        <v>-1</v>
      </c>
    </row>
    <row r="63" spans="1:4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obAJ9lRzauDnJyp5ki0L8oj5qKrxvHzFit91SxYbb4Qttm6HUlQYzOi+n5luG4ZhUZZAR3+gyEC42YqsOqr4Cg==" saltValue="n6m4/w74s6O1edmLcKBK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534</v>
      </c>
    </row>
    <row r="121" spans="125:125" ht="13.5" hidden="1" customHeight="1">
      <c r="DU121" s="279"/>
    </row>
  </sheetData>
  <sheetProtection algorithmName="SHA-512" hashValue="z+gHuJh1EJqU7/wLPCtv6InAateJDIPtYtAuO7/JfClvzIPR6ixrxM9QyaFfPRVndT9S5yR3tB3260qdiIB8rA==" saltValue="hICiffMVNItbI2Lcib+z7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85" zoomScaleNormal="85" zoomScaleSheetLayoutView="55" workbookViewId="0"/>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535</v>
      </c>
    </row>
  </sheetData>
  <sheetProtection algorithmName="SHA-512" hashValue="UopBtDiXK5nzAgY+S0a1RjVPBkD/IvLOaZUIrajcV2cXJgGF3EQM60slPyLjSQaOQ+pYXcip3NnatTfdNRBw8w==" saltValue="Whgh56u2jGtSk04JWufo+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72" t="s">
        <v>536</v>
      </c>
      <c r="G46" s="373" t="s">
        <v>537</v>
      </c>
      <c r="H46" s="373" t="s">
        <v>538</v>
      </c>
      <c r="I46" s="373" t="s">
        <v>539</v>
      </c>
      <c r="J46" s="374" t="s">
        <v>540</v>
      </c>
    </row>
    <row r="47" spans="2:10" ht="57.75" customHeight="1">
      <c r="B47" s="7"/>
      <c r="C47" s="1191" t="s">
        <v>3</v>
      </c>
      <c r="D47" s="1191"/>
      <c r="E47" s="1192"/>
      <c r="F47" s="375">
        <v>7.75</v>
      </c>
      <c r="G47" s="376">
        <v>8.4600000000000009</v>
      </c>
      <c r="H47" s="376">
        <v>7.55</v>
      </c>
      <c r="I47" s="376">
        <v>4.9000000000000004</v>
      </c>
      <c r="J47" s="377">
        <v>5.86</v>
      </c>
    </row>
    <row r="48" spans="2:10" ht="57.75" customHeight="1">
      <c r="B48" s="8"/>
      <c r="C48" s="1193" t="s">
        <v>4</v>
      </c>
      <c r="D48" s="1193"/>
      <c r="E48" s="1194"/>
      <c r="F48" s="378">
        <v>0.68</v>
      </c>
      <c r="G48" s="379">
        <v>0.69</v>
      </c>
      <c r="H48" s="379">
        <v>0.6</v>
      </c>
      <c r="I48" s="379">
        <v>0.63</v>
      </c>
      <c r="J48" s="380">
        <v>0.54</v>
      </c>
    </row>
    <row r="49" spans="2:10" ht="57.75" customHeight="1" thickBot="1">
      <c r="B49" s="9"/>
      <c r="C49" s="1195" t="s">
        <v>5</v>
      </c>
      <c r="D49" s="1195"/>
      <c r="E49" s="1196"/>
      <c r="F49" s="381">
        <v>1.01</v>
      </c>
      <c r="G49" s="382">
        <v>0.68</v>
      </c>
      <c r="H49" s="382" t="s">
        <v>541</v>
      </c>
      <c r="I49" s="382" t="s">
        <v>542</v>
      </c>
      <c r="J49" s="383">
        <v>0.84</v>
      </c>
    </row>
    <row r="50" spans="2:10" ht="13.5" customHeight="1"/>
  </sheetData>
  <sheetProtection algorithmName="SHA-512" hashValue="mG9NTB7Ur9x7sGAKRWov1QoNSt6ViWOFKUSKlTJQ18lYSlvoJVD1cvKLoh4wfTv3syPz7H4XC+zBOCWq5Ztb9A==" saltValue="L7mgM8N4euDyiWYxIcak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536</v>
      </c>
      <c r="G33" s="17" t="s">
        <v>537</v>
      </c>
      <c r="H33" s="17" t="s">
        <v>538</v>
      </c>
      <c r="I33" s="17" t="s">
        <v>539</v>
      </c>
      <c r="J33" s="18" t="s">
        <v>540</v>
      </c>
      <c r="K33" s="10"/>
      <c r="L33" s="10"/>
      <c r="M33" s="10"/>
      <c r="N33" s="10"/>
      <c r="O33" s="10"/>
      <c r="P33" s="10"/>
    </row>
    <row r="34" spans="1:16" ht="39" customHeight="1">
      <c r="A34" s="10"/>
      <c r="B34" s="19"/>
      <c r="C34" s="1203" t="s">
        <v>543</v>
      </c>
      <c r="D34" s="1203"/>
      <c r="E34" s="1204"/>
      <c r="F34" s="20" t="s">
        <v>544</v>
      </c>
      <c r="G34" s="21" t="s">
        <v>545</v>
      </c>
      <c r="H34" s="21" t="s">
        <v>545</v>
      </c>
      <c r="I34" s="21" t="s">
        <v>546</v>
      </c>
      <c r="J34" s="22" t="s">
        <v>547</v>
      </c>
      <c r="K34" s="10"/>
      <c r="L34" s="10"/>
      <c r="M34" s="10"/>
      <c r="N34" s="10"/>
      <c r="O34" s="10"/>
      <c r="P34" s="10"/>
    </row>
    <row r="35" spans="1:16" ht="39" customHeight="1">
      <c r="A35" s="10"/>
      <c r="B35" s="23"/>
      <c r="C35" s="1197" t="s">
        <v>548</v>
      </c>
      <c r="D35" s="1198"/>
      <c r="E35" s="1199"/>
      <c r="F35" s="24">
        <v>1.1200000000000001</v>
      </c>
      <c r="G35" s="25">
        <v>1.33</v>
      </c>
      <c r="H35" s="25">
        <v>1.54</v>
      </c>
      <c r="I35" s="25">
        <v>1.8</v>
      </c>
      <c r="J35" s="26">
        <v>1.71</v>
      </c>
      <c r="K35" s="10"/>
      <c r="L35" s="10"/>
      <c r="M35" s="10"/>
      <c r="N35" s="10"/>
      <c r="O35" s="10"/>
      <c r="P35" s="10"/>
    </row>
    <row r="36" spans="1:16" ht="39" customHeight="1">
      <c r="A36" s="10"/>
      <c r="B36" s="23"/>
      <c r="C36" s="1197" t="s">
        <v>549</v>
      </c>
      <c r="D36" s="1198"/>
      <c r="E36" s="1199"/>
      <c r="F36" s="24">
        <v>1.2</v>
      </c>
      <c r="G36" s="25">
        <v>1.34</v>
      </c>
      <c r="H36" s="25">
        <v>1.4</v>
      </c>
      <c r="I36" s="25">
        <v>1.45</v>
      </c>
      <c r="J36" s="26">
        <v>1.47</v>
      </c>
      <c r="K36" s="10"/>
      <c r="L36" s="10"/>
      <c r="M36" s="10"/>
      <c r="N36" s="10"/>
      <c r="O36" s="10"/>
      <c r="P36" s="10"/>
    </row>
    <row r="37" spans="1:16" ht="39" customHeight="1">
      <c r="A37" s="10"/>
      <c r="B37" s="23"/>
      <c r="C37" s="1197" t="s">
        <v>550</v>
      </c>
      <c r="D37" s="1198"/>
      <c r="E37" s="1199"/>
      <c r="F37" s="24">
        <v>1.33</v>
      </c>
      <c r="G37" s="25">
        <v>1.34</v>
      </c>
      <c r="H37" s="25">
        <v>1.24</v>
      </c>
      <c r="I37" s="25">
        <v>1.27</v>
      </c>
      <c r="J37" s="26">
        <v>1.17</v>
      </c>
      <c r="K37" s="10"/>
      <c r="L37" s="10"/>
      <c r="M37" s="10"/>
      <c r="N37" s="10"/>
      <c r="O37" s="10"/>
      <c r="P37" s="10"/>
    </row>
    <row r="38" spans="1:16" ht="39" customHeight="1">
      <c r="A38" s="10"/>
      <c r="B38" s="23"/>
      <c r="C38" s="1197" t="s">
        <v>551</v>
      </c>
      <c r="D38" s="1198"/>
      <c r="E38" s="1199"/>
      <c r="F38" s="24">
        <v>1.75</v>
      </c>
      <c r="G38" s="25">
        <v>1.76</v>
      </c>
      <c r="H38" s="25">
        <v>1.1399999999999999</v>
      </c>
      <c r="I38" s="25">
        <v>0.87</v>
      </c>
      <c r="J38" s="26">
        <v>0.63</v>
      </c>
      <c r="K38" s="10"/>
      <c r="L38" s="10"/>
      <c r="M38" s="10"/>
      <c r="N38" s="10"/>
      <c r="O38" s="10"/>
      <c r="P38" s="10"/>
    </row>
    <row r="39" spans="1:16" ht="39" customHeight="1">
      <c r="A39" s="10"/>
      <c r="B39" s="23"/>
      <c r="C39" s="1197" t="s">
        <v>552</v>
      </c>
      <c r="D39" s="1198"/>
      <c r="E39" s="1199"/>
      <c r="F39" s="24" t="s">
        <v>496</v>
      </c>
      <c r="G39" s="25" t="s">
        <v>496</v>
      </c>
      <c r="H39" s="25" t="s">
        <v>496</v>
      </c>
      <c r="I39" s="25">
        <v>0.34</v>
      </c>
      <c r="J39" s="26">
        <v>0.5</v>
      </c>
      <c r="K39" s="10"/>
      <c r="L39" s="10"/>
      <c r="M39" s="10"/>
      <c r="N39" s="10"/>
      <c r="O39" s="10"/>
      <c r="P39" s="10"/>
    </row>
    <row r="40" spans="1:16" ht="39" customHeight="1">
      <c r="A40" s="10"/>
      <c r="B40" s="23"/>
      <c r="C40" s="1197" t="s">
        <v>553</v>
      </c>
      <c r="D40" s="1198"/>
      <c r="E40" s="1199"/>
      <c r="F40" s="24">
        <v>0.47</v>
      </c>
      <c r="G40" s="25">
        <v>0.15</v>
      </c>
      <c r="H40" s="25">
        <v>0.16</v>
      </c>
      <c r="I40" s="25">
        <v>0.18</v>
      </c>
      <c r="J40" s="26">
        <v>0.19</v>
      </c>
      <c r="K40" s="10"/>
      <c r="L40" s="10"/>
      <c r="M40" s="10"/>
      <c r="N40" s="10"/>
      <c r="O40" s="10"/>
      <c r="P40" s="10"/>
    </row>
    <row r="41" spans="1:16" ht="39" customHeight="1">
      <c r="A41" s="10"/>
      <c r="B41" s="23"/>
      <c r="C41" s="1197" t="s">
        <v>554</v>
      </c>
      <c r="D41" s="1198"/>
      <c r="E41" s="1199"/>
      <c r="F41" s="24">
        <v>0</v>
      </c>
      <c r="G41" s="25">
        <v>0</v>
      </c>
      <c r="H41" s="25">
        <v>0</v>
      </c>
      <c r="I41" s="25">
        <v>0</v>
      </c>
      <c r="J41" s="26">
        <v>0</v>
      </c>
      <c r="K41" s="10"/>
      <c r="L41" s="10"/>
      <c r="M41" s="10"/>
      <c r="N41" s="10"/>
      <c r="O41" s="10"/>
      <c r="P41" s="10"/>
    </row>
    <row r="42" spans="1:16" ht="39" customHeight="1">
      <c r="A42" s="10"/>
      <c r="B42" s="27"/>
      <c r="C42" s="1197" t="s">
        <v>555</v>
      </c>
      <c r="D42" s="1198"/>
      <c r="E42" s="1199"/>
      <c r="F42" s="24" t="s">
        <v>496</v>
      </c>
      <c r="G42" s="25" t="s">
        <v>496</v>
      </c>
      <c r="H42" s="25" t="s">
        <v>496</v>
      </c>
      <c r="I42" s="25" t="s">
        <v>496</v>
      </c>
      <c r="J42" s="26" t="s">
        <v>496</v>
      </c>
      <c r="K42" s="10"/>
      <c r="L42" s="10"/>
      <c r="M42" s="10"/>
      <c r="N42" s="10"/>
      <c r="O42" s="10"/>
      <c r="P42" s="10"/>
    </row>
    <row r="43" spans="1:16" ht="39" customHeight="1" thickBot="1">
      <c r="A43" s="10"/>
      <c r="B43" s="28"/>
      <c r="C43" s="1200" t="s">
        <v>556</v>
      </c>
      <c r="D43" s="1201"/>
      <c r="E43" s="1202"/>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I1k6OfwzUOUKXv8iCmEkE8ZG/ZtAZNA8Y2pCZl+sHxEU0aT0BjllhqY1aJG2LkWONyH92fSr81Y51Z1QEKeVUA==" saltValue="/J/EEZpoBN2KxfC0LyFS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c r="A45" s="36"/>
      <c r="B45" s="1223" t="s">
        <v>10</v>
      </c>
      <c r="C45" s="1224"/>
      <c r="D45" s="46"/>
      <c r="E45" s="1229" t="s">
        <v>11</v>
      </c>
      <c r="F45" s="1229"/>
      <c r="G45" s="1229"/>
      <c r="H45" s="1229"/>
      <c r="I45" s="1229"/>
      <c r="J45" s="1230"/>
      <c r="K45" s="47">
        <v>91493</v>
      </c>
      <c r="L45" s="48">
        <v>89485</v>
      </c>
      <c r="M45" s="48">
        <v>87582</v>
      </c>
      <c r="N45" s="48">
        <v>84971</v>
      </c>
      <c r="O45" s="49">
        <v>85681</v>
      </c>
      <c r="P45" s="36"/>
      <c r="Q45" s="36"/>
      <c r="R45" s="36"/>
      <c r="S45" s="36"/>
      <c r="T45" s="36"/>
      <c r="U45" s="36"/>
    </row>
    <row r="46" spans="1:21" ht="30.75" customHeight="1">
      <c r="A46" s="36"/>
      <c r="B46" s="1225"/>
      <c r="C46" s="1226"/>
      <c r="D46" s="50"/>
      <c r="E46" s="1207" t="s">
        <v>12</v>
      </c>
      <c r="F46" s="1207"/>
      <c r="G46" s="1207"/>
      <c r="H46" s="1207"/>
      <c r="I46" s="1207"/>
      <c r="J46" s="1208"/>
      <c r="K46" s="51" t="s">
        <v>496</v>
      </c>
      <c r="L46" s="52" t="s">
        <v>496</v>
      </c>
      <c r="M46" s="52" t="s">
        <v>496</v>
      </c>
      <c r="N46" s="52" t="s">
        <v>496</v>
      </c>
      <c r="O46" s="53" t="s">
        <v>496</v>
      </c>
      <c r="P46" s="36"/>
      <c r="Q46" s="36"/>
      <c r="R46" s="36"/>
      <c r="S46" s="36"/>
      <c r="T46" s="36"/>
      <c r="U46" s="36"/>
    </row>
    <row r="47" spans="1:21" ht="30.75" customHeight="1">
      <c r="A47" s="36"/>
      <c r="B47" s="1225"/>
      <c r="C47" s="1226"/>
      <c r="D47" s="50"/>
      <c r="E47" s="1207" t="s">
        <v>13</v>
      </c>
      <c r="F47" s="1207"/>
      <c r="G47" s="1207"/>
      <c r="H47" s="1207"/>
      <c r="I47" s="1207"/>
      <c r="J47" s="1208"/>
      <c r="K47" s="51" t="s">
        <v>496</v>
      </c>
      <c r="L47" s="52" t="s">
        <v>496</v>
      </c>
      <c r="M47" s="52" t="s">
        <v>496</v>
      </c>
      <c r="N47" s="52" t="s">
        <v>496</v>
      </c>
      <c r="O47" s="53" t="s">
        <v>496</v>
      </c>
      <c r="P47" s="36"/>
      <c r="Q47" s="36"/>
      <c r="R47" s="36"/>
      <c r="S47" s="36"/>
      <c r="T47" s="36"/>
      <c r="U47" s="36"/>
    </row>
    <row r="48" spans="1:21" ht="30.75" customHeight="1">
      <c r="A48" s="36"/>
      <c r="B48" s="1225"/>
      <c r="C48" s="1226"/>
      <c r="D48" s="50"/>
      <c r="E48" s="1207" t="s">
        <v>14</v>
      </c>
      <c r="F48" s="1207"/>
      <c r="G48" s="1207"/>
      <c r="H48" s="1207"/>
      <c r="I48" s="1207"/>
      <c r="J48" s="1208"/>
      <c r="K48" s="51">
        <v>2113</v>
      </c>
      <c r="L48" s="52">
        <v>2174</v>
      </c>
      <c r="M48" s="52">
        <v>2217</v>
      </c>
      <c r="N48" s="52">
        <v>1759</v>
      </c>
      <c r="O48" s="53">
        <v>2195</v>
      </c>
      <c r="P48" s="36"/>
      <c r="Q48" s="36"/>
      <c r="R48" s="36"/>
      <c r="S48" s="36"/>
      <c r="T48" s="36"/>
      <c r="U48" s="36"/>
    </row>
    <row r="49" spans="1:21" ht="30.75" customHeight="1">
      <c r="A49" s="36"/>
      <c r="B49" s="1225"/>
      <c r="C49" s="1226"/>
      <c r="D49" s="50"/>
      <c r="E49" s="1207" t="s">
        <v>15</v>
      </c>
      <c r="F49" s="1207"/>
      <c r="G49" s="1207"/>
      <c r="H49" s="1207"/>
      <c r="I49" s="1207"/>
      <c r="J49" s="1208"/>
      <c r="K49" s="51" t="s">
        <v>496</v>
      </c>
      <c r="L49" s="52" t="s">
        <v>496</v>
      </c>
      <c r="M49" s="52" t="s">
        <v>496</v>
      </c>
      <c r="N49" s="52" t="s">
        <v>496</v>
      </c>
      <c r="O49" s="53" t="s">
        <v>496</v>
      </c>
      <c r="P49" s="36"/>
      <c r="Q49" s="36"/>
      <c r="R49" s="36"/>
      <c r="S49" s="36"/>
      <c r="T49" s="36"/>
      <c r="U49" s="36"/>
    </row>
    <row r="50" spans="1:21" ht="30.75" customHeight="1">
      <c r="A50" s="36"/>
      <c r="B50" s="1225"/>
      <c r="C50" s="1226"/>
      <c r="D50" s="50"/>
      <c r="E50" s="1207" t="s">
        <v>16</v>
      </c>
      <c r="F50" s="1207"/>
      <c r="G50" s="1207"/>
      <c r="H50" s="1207"/>
      <c r="I50" s="1207"/>
      <c r="J50" s="1208"/>
      <c r="K50" s="51">
        <v>335</v>
      </c>
      <c r="L50" s="52">
        <v>314</v>
      </c>
      <c r="M50" s="52">
        <v>291</v>
      </c>
      <c r="N50" s="52">
        <v>280</v>
      </c>
      <c r="O50" s="53">
        <v>253</v>
      </c>
      <c r="P50" s="36"/>
      <c r="Q50" s="36"/>
      <c r="R50" s="36"/>
      <c r="S50" s="36"/>
      <c r="T50" s="36"/>
      <c r="U50" s="36"/>
    </row>
    <row r="51" spans="1:21" ht="30.75" customHeight="1">
      <c r="A51" s="36"/>
      <c r="B51" s="1227"/>
      <c r="C51" s="1228"/>
      <c r="D51" s="54"/>
      <c r="E51" s="1207" t="s">
        <v>17</v>
      </c>
      <c r="F51" s="1207"/>
      <c r="G51" s="1207"/>
      <c r="H51" s="1207"/>
      <c r="I51" s="1207"/>
      <c r="J51" s="1208"/>
      <c r="K51" s="51" t="s">
        <v>496</v>
      </c>
      <c r="L51" s="52" t="s">
        <v>496</v>
      </c>
      <c r="M51" s="52" t="s">
        <v>496</v>
      </c>
      <c r="N51" s="52" t="s">
        <v>496</v>
      </c>
      <c r="O51" s="53" t="s">
        <v>496</v>
      </c>
      <c r="P51" s="36"/>
      <c r="Q51" s="36"/>
      <c r="R51" s="36"/>
      <c r="S51" s="36"/>
      <c r="T51" s="36"/>
      <c r="U51" s="36"/>
    </row>
    <row r="52" spans="1:21" ht="30.75" customHeight="1">
      <c r="A52" s="36"/>
      <c r="B52" s="1205" t="s">
        <v>18</v>
      </c>
      <c r="C52" s="1206"/>
      <c r="D52" s="54"/>
      <c r="E52" s="1207" t="s">
        <v>19</v>
      </c>
      <c r="F52" s="1207"/>
      <c r="G52" s="1207"/>
      <c r="H52" s="1207"/>
      <c r="I52" s="1207"/>
      <c r="J52" s="1208"/>
      <c r="K52" s="51">
        <v>57987</v>
      </c>
      <c r="L52" s="52">
        <v>58984</v>
      </c>
      <c r="M52" s="52">
        <v>58015</v>
      </c>
      <c r="N52" s="52">
        <v>57403</v>
      </c>
      <c r="O52" s="53">
        <v>58779</v>
      </c>
      <c r="P52" s="36"/>
      <c r="Q52" s="36"/>
      <c r="R52" s="36"/>
      <c r="S52" s="36"/>
      <c r="T52" s="36"/>
      <c r="U52" s="36"/>
    </row>
    <row r="53" spans="1:21" ht="30.75" customHeight="1" thickBot="1">
      <c r="A53" s="36"/>
      <c r="B53" s="1209" t="s">
        <v>20</v>
      </c>
      <c r="C53" s="1210"/>
      <c r="D53" s="55"/>
      <c r="E53" s="1211" t="s">
        <v>21</v>
      </c>
      <c r="F53" s="1211"/>
      <c r="G53" s="1211"/>
      <c r="H53" s="1211"/>
      <c r="I53" s="1211"/>
      <c r="J53" s="1212"/>
      <c r="K53" s="56">
        <v>35954</v>
      </c>
      <c r="L53" s="57">
        <v>32989</v>
      </c>
      <c r="M53" s="57">
        <v>32075</v>
      </c>
      <c r="N53" s="57">
        <v>29607</v>
      </c>
      <c r="O53" s="58">
        <v>29350</v>
      </c>
      <c r="P53" s="36"/>
      <c r="Q53" s="36"/>
      <c r="R53" s="36"/>
      <c r="S53" s="36"/>
      <c r="T53" s="36"/>
      <c r="U53" s="36"/>
    </row>
    <row r="54" spans="1:21" ht="24" customHeight="1" thickBot="1">
      <c r="A54" s="36"/>
      <c r="B54" s="59" t="s">
        <v>22</v>
      </c>
      <c r="C54" s="36"/>
      <c r="D54" s="36"/>
      <c r="E54" s="36"/>
      <c r="F54" s="36"/>
      <c r="G54" s="36"/>
      <c r="H54" s="36"/>
      <c r="I54" s="36"/>
      <c r="J54" s="36"/>
      <c r="K54" s="36"/>
      <c r="L54" s="36"/>
      <c r="M54" s="36"/>
      <c r="N54" s="36"/>
      <c r="O54" s="60" t="s">
        <v>557</v>
      </c>
      <c r="P54" s="36"/>
      <c r="Q54" s="36"/>
      <c r="R54" s="36"/>
      <c r="S54" s="36"/>
      <c r="T54" s="36"/>
      <c r="U54" s="36"/>
    </row>
    <row r="55" spans="1:21" ht="30.75" customHeight="1" thickBot="1">
      <c r="A55" s="36"/>
      <c r="B55" s="61"/>
      <c r="C55" s="62"/>
      <c r="D55" s="62"/>
      <c r="E55" s="63"/>
      <c r="F55" s="63"/>
      <c r="G55" s="63"/>
      <c r="H55" s="63"/>
      <c r="I55" s="63"/>
      <c r="J55" s="64" t="s">
        <v>2</v>
      </c>
      <c r="K55" s="65" t="s">
        <v>558</v>
      </c>
      <c r="L55" s="66" t="s">
        <v>559</v>
      </c>
      <c r="M55" s="66" t="s">
        <v>560</v>
      </c>
      <c r="N55" s="66" t="s">
        <v>561</v>
      </c>
      <c r="O55" s="67" t="s">
        <v>562</v>
      </c>
      <c r="P55" s="36"/>
      <c r="Q55" s="36"/>
      <c r="R55" s="36"/>
      <c r="S55" s="36"/>
      <c r="T55" s="36"/>
      <c r="U55" s="36"/>
    </row>
    <row r="56" spans="1:21" ht="30.75" customHeight="1">
      <c r="A56" s="36"/>
      <c r="B56" s="1213" t="s">
        <v>23</v>
      </c>
      <c r="C56" s="1214"/>
      <c r="D56" s="1217" t="s">
        <v>24</v>
      </c>
      <c r="E56" s="1218"/>
      <c r="F56" s="1218"/>
      <c r="G56" s="1218"/>
      <c r="H56" s="1218"/>
      <c r="I56" s="1218"/>
      <c r="J56" s="1219"/>
      <c r="K56" s="68" t="s">
        <v>591</v>
      </c>
      <c r="L56" s="69" t="s">
        <v>591</v>
      </c>
      <c r="M56" s="69" t="s">
        <v>591</v>
      </c>
      <c r="N56" s="69" t="s">
        <v>591</v>
      </c>
      <c r="O56" s="70" t="s">
        <v>591</v>
      </c>
      <c r="P56" s="36"/>
      <c r="Q56" s="36"/>
      <c r="R56" s="36"/>
      <c r="S56" s="36"/>
      <c r="T56" s="36"/>
      <c r="U56" s="36"/>
    </row>
    <row r="57" spans="1:21" ht="30.75" customHeight="1" thickBot="1">
      <c r="A57" s="36"/>
      <c r="B57" s="1215"/>
      <c r="C57" s="1216"/>
      <c r="D57" s="1220" t="s">
        <v>25</v>
      </c>
      <c r="E57" s="1221"/>
      <c r="F57" s="1221"/>
      <c r="G57" s="1221"/>
      <c r="H57" s="1221"/>
      <c r="I57" s="1221"/>
      <c r="J57" s="1222"/>
      <c r="K57" s="71" t="s">
        <v>591</v>
      </c>
      <c r="L57" s="72" t="s">
        <v>591</v>
      </c>
      <c r="M57" s="72" t="s">
        <v>591</v>
      </c>
      <c r="N57" s="72" t="s">
        <v>591</v>
      </c>
      <c r="O57" s="73" t="s">
        <v>591</v>
      </c>
      <c r="P57" s="36"/>
      <c r="Q57" s="36"/>
      <c r="R57" s="36"/>
      <c r="S57" s="36"/>
      <c r="T57" s="36"/>
      <c r="U57" s="36"/>
    </row>
    <row r="58" spans="1:21" ht="17.25" customHeight="1">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Pr3WeH0CSHyNVPG8o2tagK9oLn3SblBBy96vMd5SHo1yVj5fEQ1a05JN9RBmTi1KlMGemvs1qP8nUfCuQp8dw==" saltValue="BqWTPtHePJQh0JZOSRNG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8" scale="8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8</v>
      </c>
    </row>
    <row r="40" spans="2:13" ht="27.75" customHeight="1" thickBot="1">
      <c r="B40" s="80" t="s">
        <v>9</v>
      </c>
      <c r="C40" s="81"/>
      <c r="D40" s="81"/>
      <c r="E40" s="82"/>
      <c r="F40" s="82"/>
      <c r="G40" s="82"/>
      <c r="H40" s="83" t="s">
        <v>2</v>
      </c>
      <c r="I40" s="384" t="s">
        <v>536</v>
      </c>
      <c r="J40" s="385" t="s">
        <v>537</v>
      </c>
      <c r="K40" s="385" t="s">
        <v>538</v>
      </c>
      <c r="L40" s="385" t="s">
        <v>539</v>
      </c>
      <c r="M40" s="386" t="s">
        <v>540</v>
      </c>
    </row>
    <row r="41" spans="2:13" ht="27.75" customHeight="1">
      <c r="B41" s="1243" t="s">
        <v>28</v>
      </c>
      <c r="C41" s="1244"/>
      <c r="D41" s="84"/>
      <c r="E41" s="1245" t="s">
        <v>29</v>
      </c>
      <c r="F41" s="1245"/>
      <c r="G41" s="1245"/>
      <c r="H41" s="1246"/>
      <c r="I41" s="387">
        <v>1043080</v>
      </c>
      <c r="J41" s="388">
        <v>1040465</v>
      </c>
      <c r="K41" s="388">
        <v>1035115</v>
      </c>
      <c r="L41" s="388">
        <v>1034725</v>
      </c>
      <c r="M41" s="389">
        <v>1026876</v>
      </c>
    </row>
    <row r="42" spans="2:13" ht="27.75" customHeight="1">
      <c r="B42" s="1233"/>
      <c r="C42" s="1234"/>
      <c r="D42" s="85"/>
      <c r="E42" s="1237" t="s">
        <v>30</v>
      </c>
      <c r="F42" s="1237"/>
      <c r="G42" s="1237"/>
      <c r="H42" s="1238"/>
      <c r="I42" s="390">
        <v>6150</v>
      </c>
      <c r="J42" s="391">
        <v>4786</v>
      </c>
      <c r="K42" s="391">
        <v>4199</v>
      </c>
      <c r="L42" s="391">
        <v>3493</v>
      </c>
      <c r="M42" s="392">
        <v>3067</v>
      </c>
    </row>
    <row r="43" spans="2:13" ht="27.75" customHeight="1">
      <c r="B43" s="1233"/>
      <c r="C43" s="1234"/>
      <c r="D43" s="85"/>
      <c r="E43" s="1237" t="s">
        <v>31</v>
      </c>
      <c r="F43" s="1237"/>
      <c r="G43" s="1237"/>
      <c r="H43" s="1238"/>
      <c r="I43" s="390">
        <v>19709</v>
      </c>
      <c r="J43" s="391">
        <v>17992</v>
      </c>
      <c r="K43" s="391">
        <v>16462</v>
      </c>
      <c r="L43" s="391">
        <v>15717</v>
      </c>
      <c r="M43" s="392">
        <v>17615</v>
      </c>
    </row>
    <row r="44" spans="2:13" ht="27.75" customHeight="1">
      <c r="B44" s="1233"/>
      <c r="C44" s="1234"/>
      <c r="D44" s="85"/>
      <c r="E44" s="1237" t="s">
        <v>32</v>
      </c>
      <c r="F44" s="1237"/>
      <c r="G44" s="1237"/>
      <c r="H44" s="1238"/>
      <c r="I44" s="390" t="s">
        <v>496</v>
      </c>
      <c r="J44" s="391" t="s">
        <v>496</v>
      </c>
      <c r="K44" s="391" t="s">
        <v>496</v>
      </c>
      <c r="L44" s="391" t="s">
        <v>496</v>
      </c>
      <c r="M44" s="392" t="s">
        <v>496</v>
      </c>
    </row>
    <row r="45" spans="2:13" ht="27.75" customHeight="1">
      <c r="B45" s="1233"/>
      <c r="C45" s="1234"/>
      <c r="D45" s="85"/>
      <c r="E45" s="1237" t="s">
        <v>33</v>
      </c>
      <c r="F45" s="1237"/>
      <c r="G45" s="1237"/>
      <c r="H45" s="1238"/>
      <c r="I45" s="390">
        <v>177507</v>
      </c>
      <c r="J45" s="391">
        <v>172919</v>
      </c>
      <c r="K45" s="391">
        <v>163473</v>
      </c>
      <c r="L45" s="391">
        <v>157510</v>
      </c>
      <c r="M45" s="392">
        <v>151937</v>
      </c>
    </row>
    <row r="46" spans="2:13" ht="27.75" customHeight="1">
      <c r="B46" s="1233"/>
      <c r="C46" s="1234"/>
      <c r="D46" s="86"/>
      <c r="E46" s="1247" t="s">
        <v>34</v>
      </c>
      <c r="F46" s="1247"/>
      <c r="G46" s="1247"/>
      <c r="H46" s="1248"/>
      <c r="I46" s="390">
        <v>13</v>
      </c>
      <c r="J46" s="391">
        <v>484</v>
      </c>
      <c r="K46" s="391">
        <v>475</v>
      </c>
      <c r="L46" s="391">
        <v>1688</v>
      </c>
      <c r="M46" s="392">
        <v>13</v>
      </c>
    </row>
    <row r="47" spans="2:13" ht="27.75" customHeight="1">
      <c r="B47" s="1233"/>
      <c r="C47" s="1234"/>
      <c r="D47" s="87"/>
      <c r="E47" s="1249" t="s">
        <v>35</v>
      </c>
      <c r="F47" s="1250"/>
      <c r="G47" s="1250"/>
      <c r="H47" s="1251"/>
      <c r="I47" s="390" t="s">
        <v>496</v>
      </c>
      <c r="J47" s="391" t="s">
        <v>496</v>
      </c>
      <c r="K47" s="391" t="s">
        <v>496</v>
      </c>
      <c r="L47" s="391" t="s">
        <v>496</v>
      </c>
      <c r="M47" s="392" t="s">
        <v>496</v>
      </c>
    </row>
    <row r="48" spans="2:13" ht="27.75" customHeight="1">
      <c r="B48" s="1233"/>
      <c r="C48" s="1234"/>
      <c r="D48" s="85"/>
      <c r="E48" s="1237" t="s">
        <v>36</v>
      </c>
      <c r="F48" s="1237"/>
      <c r="G48" s="1237"/>
      <c r="H48" s="1238"/>
      <c r="I48" s="390" t="s">
        <v>496</v>
      </c>
      <c r="J48" s="391" t="s">
        <v>496</v>
      </c>
      <c r="K48" s="391" t="s">
        <v>496</v>
      </c>
      <c r="L48" s="391" t="s">
        <v>496</v>
      </c>
      <c r="M48" s="392" t="s">
        <v>496</v>
      </c>
    </row>
    <row r="49" spans="2:13" ht="27.75" customHeight="1">
      <c r="B49" s="1235"/>
      <c r="C49" s="1236"/>
      <c r="D49" s="85"/>
      <c r="E49" s="1237" t="s">
        <v>37</v>
      </c>
      <c r="F49" s="1237"/>
      <c r="G49" s="1237"/>
      <c r="H49" s="1238"/>
      <c r="I49" s="390" t="s">
        <v>496</v>
      </c>
      <c r="J49" s="391" t="s">
        <v>496</v>
      </c>
      <c r="K49" s="391" t="s">
        <v>496</v>
      </c>
      <c r="L49" s="391" t="s">
        <v>496</v>
      </c>
      <c r="M49" s="392" t="s">
        <v>496</v>
      </c>
    </row>
    <row r="50" spans="2:13" ht="27.75" customHeight="1">
      <c r="B50" s="1231" t="s">
        <v>38</v>
      </c>
      <c r="C50" s="1232"/>
      <c r="D50" s="88"/>
      <c r="E50" s="1237" t="s">
        <v>39</v>
      </c>
      <c r="F50" s="1237"/>
      <c r="G50" s="1237"/>
      <c r="H50" s="1238"/>
      <c r="I50" s="390">
        <v>104887</v>
      </c>
      <c r="J50" s="391">
        <v>108176</v>
      </c>
      <c r="K50" s="391">
        <v>103256</v>
      </c>
      <c r="L50" s="391">
        <v>95322</v>
      </c>
      <c r="M50" s="392">
        <v>94818</v>
      </c>
    </row>
    <row r="51" spans="2:13" ht="27.75" customHeight="1">
      <c r="B51" s="1233"/>
      <c r="C51" s="1234"/>
      <c r="D51" s="85"/>
      <c r="E51" s="1237" t="s">
        <v>40</v>
      </c>
      <c r="F51" s="1237"/>
      <c r="G51" s="1237"/>
      <c r="H51" s="1238"/>
      <c r="I51" s="390">
        <v>19167</v>
      </c>
      <c r="J51" s="391">
        <v>18032</v>
      </c>
      <c r="K51" s="391">
        <v>18799</v>
      </c>
      <c r="L51" s="391">
        <v>23782</v>
      </c>
      <c r="M51" s="392">
        <v>19857</v>
      </c>
    </row>
    <row r="52" spans="2:13" ht="27.75" customHeight="1">
      <c r="B52" s="1235"/>
      <c r="C52" s="1236"/>
      <c r="D52" s="85"/>
      <c r="E52" s="1237" t="s">
        <v>41</v>
      </c>
      <c r="F52" s="1237"/>
      <c r="G52" s="1237"/>
      <c r="H52" s="1238"/>
      <c r="I52" s="390">
        <v>665802</v>
      </c>
      <c r="J52" s="391">
        <v>661278</v>
      </c>
      <c r="K52" s="391">
        <v>652965</v>
      </c>
      <c r="L52" s="391">
        <v>648529</v>
      </c>
      <c r="M52" s="392">
        <v>644986</v>
      </c>
    </row>
    <row r="53" spans="2:13" ht="27.75" customHeight="1" thickBot="1">
      <c r="B53" s="1239" t="s">
        <v>42</v>
      </c>
      <c r="C53" s="1240"/>
      <c r="D53" s="89"/>
      <c r="E53" s="1241" t="s">
        <v>43</v>
      </c>
      <c r="F53" s="1241"/>
      <c r="G53" s="1241"/>
      <c r="H53" s="1242"/>
      <c r="I53" s="393">
        <v>456602</v>
      </c>
      <c r="J53" s="394">
        <v>449160</v>
      </c>
      <c r="K53" s="394">
        <v>444704</v>
      </c>
      <c r="L53" s="394">
        <v>445499</v>
      </c>
      <c r="M53" s="395">
        <v>439846</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1tFcWPfJiy7Z29WU3N5KTJWsToLyjgVwjozRupiV2NgBT9CNrwL9JFqVUZ8P6n0ANIqmHQkA+oGmtC1wbKkww==" saltValue="xgwX3R28amysKqDT4ebq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44</v>
      </c>
    </row>
    <row r="54" spans="2:8" ht="29.25" customHeight="1" thickBot="1">
      <c r="B54" s="94" t="s">
        <v>1</v>
      </c>
      <c r="C54" s="95"/>
      <c r="D54" s="95"/>
      <c r="E54" s="96" t="s">
        <v>2</v>
      </c>
      <c r="F54" s="97" t="s">
        <v>538</v>
      </c>
      <c r="G54" s="97" t="s">
        <v>539</v>
      </c>
      <c r="H54" s="98" t="s">
        <v>540</v>
      </c>
    </row>
    <row r="55" spans="2:8" ht="52.5" customHeight="1">
      <c r="B55" s="99"/>
      <c r="C55" s="1260" t="s">
        <v>45</v>
      </c>
      <c r="D55" s="1260"/>
      <c r="E55" s="1261"/>
      <c r="F55" s="100">
        <v>26618</v>
      </c>
      <c r="G55" s="100">
        <v>17243</v>
      </c>
      <c r="H55" s="101">
        <v>20498</v>
      </c>
    </row>
    <row r="56" spans="2:8" ht="52.5" customHeight="1">
      <c r="B56" s="102"/>
      <c r="C56" s="1262" t="s">
        <v>46</v>
      </c>
      <c r="D56" s="1262"/>
      <c r="E56" s="1263"/>
      <c r="F56" s="103">
        <v>18980</v>
      </c>
      <c r="G56" s="103">
        <v>17985</v>
      </c>
      <c r="H56" s="104">
        <v>17990</v>
      </c>
    </row>
    <row r="57" spans="2:8" ht="53.25" customHeight="1">
      <c r="B57" s="102"/>
      <c r="C57" s="1264" t="s">
        <v>47</v>
      </c>
      <c r="D57" s="1264"/>
      <c r="E57" s="1265"/>
      <c r="F57" s="105">
        <v>43879</v>
      </c>
      <c r="G57" s="105">
        <v>47491</v>
      </c>
      <c r="H57" s="106">
        <v>44418</v>
      </c>
    </row>
    <row r="58" spans="2:8" ht="45.75" customHeight="1">
      <c r="B58" s="107"/>
      <c r="C58" s="1252" t="s">
        <v>563</v>
      </c>
      <c r="D58" s="1253"/>
      <c r="E58" s="1254"/>
      <c r="F58" s="108">
        <v>11001</v>
      </c>
      <c r="G58" s="108">
        <v>12245</v>
      </c>
      <c r="H58" s="109">
        <v>11188</v>
      </c>
    </row>
    <row r="59" spans="2:8" ht="45.75" customHeight="1">
      <c r="B59" s="107"/>
      <c r="C59" s="1252" t="s">
        <v>564</v>
      </c>
      <c r="D59" s="1253"/>
      <c r="E59" s="1254"/>
      <c r="F59" s="108">
        <v>4940</v>
      </c>
      <c r="G59" s="108">
        <v>6224</v>
      </c>
      <c r="H59" s="109">
        <v>7512</v>
      </c>
    </row>
    <row r="60" spans="2:8" ht="45.75" customHeight="1">
      <c r="B60" s="107"/>
      <c r="C60" s="1252" t="s">
        <v>565</v>
      </c>
      <c r="D60" s="1253"/>
      <c r="E60" s="1254"/>
      <c r="F60" s="108">
        <v>6798</v>
      </c>
      <c r="G60" s="108">
        <v>6630</v>
      </c>
      <c r="H60" s="109">
        <v>5892</v>
      </c>
    </row>
    <row r="61" spans="2:8" ht="45.75" customHeight="1">
      <c r="B61" s="107"/>
      <c r="C61" s="1252" t="s">
        <v>566</v>
      </c>
      <c r="D61" s="1253"/>
      <c r="E61" s="1254"/>
      <c r="F61" s="108">
        <v>3640</v>
      </c>
      <c r="G61" s="108">
        <v>3785</v>
      </c>
      <c r="H61" s="109">
        <v>3283</v>
      </c>
    </row>
    <row r="62" spans="2:8" ht="45.75" customHeight="1" thickBot="1">
      <c r="B62" s="110"/>
      <c r="C62" s="1255" t="s">
        <v>567</v>
      </c>
      <c r="D62" s="1256"/>
      <c r="E62" s="1257"/>
      <c r="F62" s="111">
        <v>2654</v>
      </c>
      <c r="G62" s="111">
        <v>2655</v>
      </c>
      <c r="H62" s="112">
        <v>2656</v>
      </c>
    </row>
    <row r="63" spans="2:8" ht="52.5" customHeight="1" thickBot="1">
      <c r="B63" s="113"/>
      <c r="C63" s="1258" t="s">
        <v>48</v>
      </c>
      <c r="D63" s="1258"/>
      <c r="E63" s="1259"/>
      <c r="F63" s="114">
        <v>89478</v>
      </c>
      <c r="G63" s="114">
        <v>82719</v>
      </c>
      <c r="H63" s="115">
        <v>82905</v>
      </c>
    </row>
    <row r="64" spans="2:8" ht="15" customHeight="1"/>
  </sheetData>
  <sheetProtection algorithmName="SHA-512" hashValue="h6BQwMh/uOVF80xTrO7y7fzUc9hQEKOUPBA7ZHzWK0LiIv2xgQx3Id3x++Cs+X/M+0KH1dgjk54ut/xhpMX/HA==" saltValue="nYG1UBnC5m9/QVVjF8rM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view="pageBreakPreview" zoomScale="80" zoomScaleNormal="20" zoomScaleSheetLayoutView="80" workbookViewId="0">
      <selection activeCell="AY20" sqref="AY20"/>
    </sheetView>
  </sheetViews>
  <sheetFormatPr defaultColWidth="0" defaultRowHeight="0" customHeight="1" zeroHeight="1"/>
  <cols>
    <col min="1" max="1" width="6.375" style="396" customWidth="1"/>
    <col min="2" max="107" width="2.5" style="396" customWidth="1"/>
    <col min="108" max="108" width="6.125" style="398" customWidth="1"/>
    <col min="109" max="109" width="5.875" style="397" customWidth="1"/>
    <col min="110" max="110" width="19.125" style="396" hidden="1"/>
    <col min="111" max="115" width="12.625" style="396" hidden="1"/>
    <col min="116" max="349" width="8.625" style="396" hidden="1"/>
    <col min="350" max="355" width="14.875" style="396" hidden="1"/>
    <col min="356" max="357" width="15.875" style="396" hidden="1"/>
    <col min="358" max="363" width="16.125" style="396" hidden="1"/>
    <col min="364" max="364" width="6.125" style="396" hidden="1"/>
    <col min="365" max="365" width="3" style="396" hidden="1"/>
    <col min="366" max="605" width="8.625" style="396" hidden="1"/>
    <col min="606" max="611" width="14.875" style="396" hidden="1"/>
    <col min="612" max="613" width="15.875" style="396" hidden="1"/>
    <col min="614" max="619" width="16.125" style="396" hidden="1"/>
    <col min="620" max="620" width="6.125" style="396" hidden="1"/>
    <col min="621" max="621" width="3" style="396" hidden="1"/>
    <col min="622" max="861" width="8.625" style="396" hidden="1"/>
    <col min="862" max="867" width="14.875" style="396" hidden="1"/>
    <col min="868" max="869" width="15.875" style="396" hidden="1"/>
    <col min="870" max="875" width="16.125" style="396" hidden="1"/>
    <col min="876" max="876" width="6.125" style="396" hidden="1"/>
    <col min="877" max="877" width="3" style="396" hidden="1"/>
    <col min="878" max="1117" width="8.625" style="396" hidden="1"/>
    <col min="1118" max="1123" width="14.875" style="396" hidden="1"/>
    <col min="1124" max="1125" width="15.875" style="396" hidden="1"/>
    <col min="1126" max="1131" width="16.125" style="396" hidden="1"/>
    <col min="1132" max="1132" width="6.125" style="396" hidden="1"/>
    <col min="1133" max="1133" width="3" style="396" hidden="1"/>
    <col min="1134" max="1373" width="8.625" style="396" hidden="1"/>
    <col min="1374" max="1379" width="14.875" style="396" hidden="1"/>
    <col min="1380" max="1381" width="15.875" style="396" hidden="1"/>
    <col min="1382" max="1387" width="16.125" style="396" hidden="1"/>
    <col min="1388" max="1388" width="6.125" style="396" hidden="1"/>
    <col min="1389" max="1389" width="3" style="396" hidden="1"/>
    <col min="1390" max="1629" width="8.625" style="396" hidden="1"/>
    <col min="1630" max="1635" width="14.875" style="396" hidden="1"/>
    <col min="1636" max="1637" width="15.875" style="396" hidden="1"/>
    <col min="1638" max="1643" width="16.125" style="396" hidden="1"/>
    <col min="1644" max="1644" width="6.125" style="396" hidden="1"/>
    <col min="1645" max="1645" width="3" style="396" hidden="1"/>
    <col min="1646" max="1885" width="8.625" style="396" hidden="1"/>
    <col min="1886" max="1891" width="14.875" style="396" hidden="1"/>
    <col min="1892" max="1893" width="15.875" style="396" hidden="1"/>
    <col min="1894" max="1899" width="16.125" style="396" hidden="1"/>
    <col min="1900" max="1900" width="6.125" style="396" hidden="1"/>
    <col min="1901" max="1901" width="3" style="396" hidden="1"/>
    <col min="1902" max="2141" width="8.625" style="396" hidden="1"/>
    <col min="2142" max="2147" width="14.875" style="396" hidden="1"/>
    <col min="2148" max="2149" width="15.875" style="396" hidden="1"/>
    <col min="2150" max="2155" width="16.125" style="396" hidden="1"/>
    <col min="2156" max="2156" width="6.125" style="396" hidden="1"/>
    <col min="2157" max="2157" width="3" style="396" hidden="1"/>
    <col min="2158" max="2397" width="8.625" style="396" hidden="1"/>
    <col min="2398" max="2403" width="14.875" style="396" hidden="1"/>
    <col min="2404" max="2405" width="15.875" style="396" hidden="1"/>
    <col min="2406" max="2411" width="16.125" style="396" hidden="1"/>
    <col min="2412" max="2412" width="6.125" style="396" hidden="1"/>
    <col min="2413" max="2413" width="3" style="396" hidden="1"/>
    <col min="2414" max="2653" width="8.625" style="396" hidden="1"/>
    <col min="2654" max="2659" width="14.875" style="396" hidden="1"/>
    <col min="2660" max="2661" width="15.875" style="396" hidden="1"/>
    <col min="2662" max="2667" width="16.125" style="396" hidden="1"/>
    <col min="2668" max="2668" width="6.125" style="396" hidden="1"/>
    <col min="2669" max="2669" width="3" style="396" hidden="1"/>
    <col min="2670" max="2909" width="8.625" style="396" hidden="1"/>
    <col min="2910" max="2915" width="14.875" style="396" hidden="1"/>
    <col min="2916" max="2917" width="15.875" style="396" hidden="1"/>
    <col min="2918" max="2923" width="16.125" style="396" hidden="1"/>
    <col min="2924" max="2924" width="6.125" style="396" hidden="1"/>
    <col min="2925" max="2925" width="3" style="396" hidden="1"/>
    <col min="2926" max="3165" width="8.625" style="396" hidden="1"/>
    <col min="3166" max="3171" width="14.875" style="396" hidden="1"/>
    <col min="3172" max="3173" width="15.875" style="396" hidden="1"/>
    <col min="3174" max="3179" width="16.125" style="396" hidden="1"/>
    <col min="3180" max="3180" width="6.125" style="396" hidden="1"/>
    <col min="3181" max="3181" width="3" style="396" hidden="1"/>
    <col min="3182" max="3421" width="8.625" style="396" hidden="1"/>
    <col min="3422" max="3427" width="14.875" style="396" hidden="1"/>
    <col min="3428" max="3429" width="15.875" style="396" hidden="1"/>
    <col min="3430" max="3435" width="16.125" style="396" hidden="1"/>
    <col min="3436" max="3436" width="6.125" style="396" hidden="1"/>
    <col min="3437" max="3437" width="3" style="396" hidden="1"/>
    <col min="3438" max="3677" width="8.625" style="396" hidden="1"/>
    <col min="3678" max="3683" width="14.875" style="396" hidden="1"/>
    <col min="3684" max="3685" width="15.875" style="396" hidden="1"/>
    <col min="3686" max="3691" width="16.125" style="396" hidden="1"/>
    <col min="3692" max="3692" width="6.125" style="396" hidden="1"/>
    <col min="3693" max="3693" width="3" style="396" hidden="1"/>
    <col min="3694" max="3933" width="8.625" style="396" hidden="1"/>
    <col min="3934" max="3939" width="14.875" style="396" hidden="1"/>
    <col min="3940" max="3941" width="15.875" style="396" hidden="1"/>
    <col min="3942" max="3947" width="16.125" style="396" hidden="1"/>
    <col min="3948" max="3948" width="6.125" style="396" hidden="1"/>
    <col min="3949" max="3949" width="3" style="396" hidden="1"/>
    <col min="3950" max="4189" width="8.625" style="396" hidden="1"/>
    <col min="4190" max="4195" width="14.875" style="396" hidden="1"/>
    <col min="4196" max="4197" width="15.875" style="396" hidden="1"/>
    <col min="4198" max="4203" width="16.125" style="396" hidden="1"/>
    <col min="4204" max="4204" width="6.125" style="396" hidden="1"/>
    <col min="4205" max="4205" width="3" style="396" hidden="1"/>
    <col min="4206" max="4445" width="8.625" style="396" hidden="1"/>
    <col min="4446" max="4451" width="14.875" style="396" hidden="1"/>
    <col min="4452" max="4453" width="15.875" style="396" hidden="1"/>
    <col min="4454" max="4459" width="16.125" style="396" hidden="1"/>
    <col min="4460" max="4460" width="6.125" style="396" hidden="1"/>
    <col min="4461" max="4461" width="3" style="396" hidden="1"/>
    <col min="4462" max="4701" width="8.625" style="396" hidden="1"/>
    <col min="4702" max="4707" width="14.875" style="396" hidden="1"/>
    <col min="4708" max="4709" width="15.875" style="396" hidden="1"/>
    <col min="4710" max="4715" width="16.125" style="396" hidden="1"/>
    <col min="4716" max="4716" width="6.125" style="396" hidden="1"/>
    <col min="4717" max="4717" width="3" style="396" hidden="1"/>
    <col min="4718" max="4957" width="8.625" style="396" hidden="1"/>
    <col min="4958" max="4963" width="14.875" style="396" hidden="1"/>
    <col min="4964" max="4965" width="15.875" style="396" hidden="1"/>
    <col min="4966" max="4971" width="16.125" style="396" hidden="1"/>
    <col min="4972" max="4972" width="6.125" style="396" hidden="1"/>
    <col min="4973" max="4973" width="3" style="396" hidden="1"/>
    <col min="4974" max="5213" width="8.625" style="396" hidden="1"/>
    <col min="5214" max="5219" width="14.875" style="396" hidden="1"/>
    <col min="5220" max="5221" width="15.875" style="396" hidden="1"/>
    <col min="5222" max="5227" width="16.125" style="396" hidden="1"/>
    <col min="5228" max="5228" width="6.125" style="396" hidden="1"/>
    <col min="5229" max="5229" width="3" style="396" hidden="1"/>
    <col min="5230" max="5469" width="8.625" style="396" hidden="1"/>
    <col min="5470" max="5475" width="14.875" style="396" hidden="1"/>
    <col min="5476" max="5477" width="15.875" style="396" hidden="1"/>
    <col min="5478" max="5483" width="16.125" style="396" hidden="1"/>
    <col min="5484" max="5484" width="6.125" style="396" hidden="1"/>
    <col min="5485" max="5485" width="3" style="396" hidden="1"/>
    <col min="5486" max="5725" width="8.625" style="396" hidden="1"/>
    <col min="5726" max="5731" width="14.875" style="396" hidden="1"/>
    <col min="5732" max="5733" width="15.875" style="396" hidden="1"/>
    <col min="5734" max="5739" width="16.125" style="396" hidden="1"/>
    <col min="5740" max="5740" width="6.125" style="396" hidden="1"/>
    <col min="5741" max="5741" width="3" style="396" hidden="1"/>
    <col min="5742" max="5981" width="8.625" style="396" hidden="1"/>
    <col min="5982" max="5987" width="14.875" style="396" hidden="1"/>
    <col min="5988" max="5989" width="15.875" style="396" hidden="1"/>
    <col min="5990" max="5995" width="16.125" style="396" hidden="1"/>
    <col min="5996" max="5996" width="6.125" style="396" hidden="1"/>
    <col min="5997" max="5997" width="3" style="396" hidden="1"/>
    <col min="5998" max="6237" width="8.625" style="396" hidden="1"/>
    <col min="6238" max="6243" width="14.875" style="396" hidden="1"/>
    <col min="6244" max="6245" width="15.875" style="396" hidden="1"/>
    <col min="6246" max="6251" width="16.125" style="396" hidden="1"/>
    <col min="6252" max="6252" width="6.125" style="396" hidden="1"/>
    <col min="6253" max="6253" width="3" style="396" hidden="1"/>
    <col min="6254" max="6493" width="8.625" style="396" hidden="1"/>
    <col min="6494" max="6499" width="14.875" style="396" hidden="1"/>
    <col min="6500" max="6501" width="15.875" style="396" hidden="1"/>
    <col min="6502" max="6507" width="16.125" style="396" hidden="1"/>
    <col min="6508" max="6508" width="6.125" style="396" hidden="1"/>
    <col min="6509" max="6509" width="3" style="396" hidden="1"/>
    <col min="6510" max="6749" width="8.625" style="396" hidden="1"/>
    <col min="6750" max="6755" width="14.875" style="396" hidden="1"/>
    <col min="6756" max="6757" width="15.875" style="396" hidden="1"/>
    <col min="6758" max="6763" width="16.125" style="396" hidden="1"/>
    <col min="6764" max="6764" width="6.125" style="396" hidden="1"/>
    <col min="6765" max="6765" width="3" style="396" hidden="1"/>
    <col min="6766" max="7005" width="8.625" style="396" hidden="1"/>
    <col min="7006" max="7011" width="14.875" style="396" hidden="1"/>
    <col min="7012" max="7013" width="15.875" style="396" hidden="1"/>
    <col min="7014" max="7019" width="16.125" style="396" hidden="1"/>
    <col min="7020" max="7020" width="6.125" style="396" hidden="1"/>
    <col min="7021" max="7021" width="3" style="396" hidden="1"/>
    <col min="7022" max="7261" width="8.625" style="396" hidden="1"/>
    <col min="7262" max="7267" width="14.875" style="396" hidden="1"/>
    <col min="7268" max="7269" width="15.875" style="396" hidden="1"/>
    <col min="7270" max="7275" width="16.125" style="396" hidden="1"/>
    <col min="7276" max="7276" width="6.125" style="396" hidden="1"/>
    <col min="7277" max="7277" width="3" style="396" hidden="1"/>
    <col min="7278" max="7517" width="8.625" style="396" hidden="1"/>
    <col min="7518" max="7523" width="14.875" style="396" hidden="1"/>
    <col min="7524" max="7525" width="15.875" style="396" hidden="1"/>
    <col min="7526" max="7531" width="16.125" style="396" hidden="1"/>
    <col min="7532" max="7532" width="6.125" style="396" hidden="1"/>
    <col min="7533" max="7533" width="3" style="396" hidden="1"/>
    <col min="7534" max="7773" width="8.625" style="396" hidden="1"/>
    <col min="7774" max="7779" width="14.875" style="396" hidden="1"/>
    <col min="7780" max="7781" width="15.875" style="396" hidden="1"/>
    <col min="7782" max="7787" width="16.125" style="396" hidden="1"/>
    <col min="7788" max="7788" width="6.125" style="396" hidden="1"/>
    <col min="7789" max="7789" width="3" style="396" hidden="1"/>
    <col min="7790" max="8029" width="8.625" style="396" hidden="1"/>
    <col min="8030" max="8035" width="14.875" style="396" hidden="1"/>
    <col min="8036" max="8037" width="15.875" style="396" hidden="1"/>
    <col min="8038" max="8043" width="16.125" style="396" hidden="1"/>
    <col min="8044" max="8044" width="6.125" style="396" hidden="1"/>
    <col min="8045" max="8045" width="3" style="396" hidden="1"/>
    <col min="8046" max="8285" width="8.625" style="396" hidden="1"/>
    <col min="8286" max="8291" width="14.875" style="396" hidden="1"/>
    <col min="8292" max="8293" width="15.875" style="396" hidden="1"/>
    <col min="8294" max="8299" width="16.125" style="396" hidden="1"/>
    <col min="8300" max="8300" width="6.125" style="396" hidden="1"/>
    <col min="8301" max="8301" width="3" style="396" hidden="1"/>
    <col min="8302" max="8541" width="8.625" style="396" hidden="1"/>
    <col min="8542" max="8547" width="14.875" style="396" hidden="1"/>
    <col min="8548" max="8549" width="15.875" style="396" hidden="1"/>
    <col min="8550" max="8555" width="16.125" style="396" hidden="1"/>
    <col min="8556" max="8556" width="6.125" style="396" hidden="1"/>
    <col min="8557" max="8557" width="3" style="396" hidden="1"/>
    <col min="8558" max="8797" width="8.625" style="396" hidden="1"/>
    <col min="8798" max="8803" width="14.875" style="396" hidden="1"/>
    <col min="8804" max="8805" width="15.875" style="396" hidden="1"/>
    <col min="8806" max="8811" width="16.125" style="396" hidden="1"/>
    <col min="8812" max="8812" width="6.125" style="396" hidden="1"/>
    <col min="8813" max="8813" width="3" style="396" hidden="1"/>
    <col min="8814" max="9053" width="8.625" style="396" hidden="1"/>
    <col min="9054" max="9059" width="14.875" style="396" hidden="1"/>
    <col min="9060" max="9061" width="15.875" style="396" hidden="1"/>
    <col min="9062" max="9067" width="16.125" style="396" hidden="1"/>
    <col min="9068" max="9068" width="6.125" style="396" hidden="1"/>
    <col min="9069" max="9069" width="3" style="396" hidden="1"/>
    <col min="9070" max="9309" width="8.625" style="396" hidden="1"/>
    <col min="9310" max="9315" width="14.875" style="396" hidden="1"/>
    <col min="9316" max="9317" width="15.875" style="396" hidden="1"/>
    <col min="9318" max="9323" width="16.125" style="396" hidden="1"/>
    <col min="9324" max="9324" width="6.125" style="396" hidden="1"/>
    <col min="9325" max="9325" width="3" style="396" hidden="1"/>
    <col min="9326" max="9565" width="8.625" style="396" hidden="1"/>
    <col min="9566" max="9571" width="14.875" style="396" hidden="1"/>
    <col min="9572" max="9573" width="15.875" style="396" hidden="1"/>
    <col min="9574" max="9579" width="16.125" style="396" hidden="1"/>
    <col min="9580" max="9580" width="6.125" style="396" hidden="1"/>
    <col min="9581" max="9581" width="3" style="396" hidden="1"/>
    <col min="9582" max="9821" width="8.625" style="396" hidden="1"/>
    <col min="9822" max="9827" width="14.875" style="396" hidden="1"/>
    <col min="9828" max="9829" width="15.875" style="396" hidden="1"/>
    <col min="9830" max="9835" width="16.125" style="396" hidden="1"/>
    <col min="9836" max="9836" width="6.125" style="396" hidden="1"/>
    <col min="9837" max="9837" width="3" style="396" hidden="1"/>
    <col min="9838" max="10077" width="8.625" style="396" hidden="1"/>
    <col min="10078" max="10083" width="14.875" style="396" hidden="1"/>
    <col min="10084" max="10085" width="15.875" style="396" hidden="1"/>
    <col min="10086" max="10091" width="16.125" style="396" hidden="1"/>
    <col min="10092" max="10092" width="6.125" style="396" hidden="1"/>
    <col min="10093" max="10093" width="3" style="396" hidden="1"/>
    <col min="10094" max="10333" width="8.625" style="396" hidden="1"/>
    <col min="10334" max="10339" width="14.875" style="396" hidden="1"/>
    <col min="10340" max="10341" width="15.875" style="396" hidden="1"/>
    <col min="10342" max="10347" width="16.125" style="396" hidden="1"/>
    <col min="10348" max="10348" width="6.125" style="396" hidden="1"/>
    <col min="10349" max="10349" width="3" style="396" hidden="1"/>
    <col min="10350" max="10589" width="8.625" style="396" hidden="1"/>
    <col min="10590" max="10595" width="14.875" style="396" hidden="1"/>
    <col min="10596" max="10597" width="15.875" style="396" hidden="1"/>
    <col min="10598" max="10603" width="16.125" style="396" hidden="1"/>
    <col min="10604" max="10604" width="6.125" style="396" hidden="1"/>
    <col min="10605" max="10605" width="3" style="396" hidden="1"/>
    <col min="10606" max="10845" width="8.625" style="396" hidden="1"/>
    <col min="10846" max="10851" width="14.875" style="396" hidden="1"/>
    <col min="10852" max="10853" width="15.875" style="396" hidden="1"/>
    <col min="10854" max="10859" width="16.125" style="396" hidden="1"/>
    <col min="10860" max="10860" width="6.125" style="396" hidden="1"/>
    <col min="10861" max="10861" width="3" style="396" hidden="1"/>
    <col min="10862" max="11101" width="8.625" style="396" hidden="1"/>
    <col min="11102" max="11107" width="14.875" style="396" hidden="1"/>
    <col min="11108" max="11109" width="15.875" style="396" hidden="1"/>
    <col min="11110" max="11115" width="16.125" style="396" hidden="1"/>
    <col min="11116" max="11116" width="6.125" style="396" hidden="1"/>
    <col min="11117" max="11117" width="3" style="396" hidden="1"/>
    <col min="11118" max="11357" width="8.625" style="396" hidden="1"/>
    <col min="11358" max="11363" width="14.875" style="396" hidden="1"/>
    <col min="11364" max="11365" width="15.875" style="396" hidden="1"/>
    <col min="11366" max="11371" width="16.125" style="396" hidden="1"/>
    <col min="11372" max="11372" width="6.125" style="396" hidden="1"/>
    <col min="11373" max="11373" width="3" style="396" hidden="1"/>
    <col min="11374" max="11613" width="8.625" style="396" hidden="1"/>
    <col min="11614" max="11619" width="14.875" style="396" hidden="1"/>
    <col min="11620" max="11621" width="15.875" style="396" hidden="1"/>
    <col min="11622" max="11627" width="16.125" style="396" hidden="1"/>
    <col min="11628" max="11628" width="6.125" style="396" hidden="1"/>
    <col min="11629" max="11629" width="3" style="396" hidden="1"/>
    <col min="11630" max="11869" width="8.625" style="396" hidden="1"/>
    <col min="11870" max="11875" width="14.875" style="396" hidden="1"/>
    <col min="11876" max="11877" width="15.875" style="396" hidden="1"/>
    <col min="11878" max="11883" width="16.125" style="396" hidden="1"/>
    <col min="11884" max="11884" width="6.125" style="396" hidden="1"/>
    <col min="11885" max="11885" width="3" style="396" hidden="1"/>
    <col min="11886" max="12125" width="8.625" style="396" hidden="1"/>
    <col min="12126" max="12131" width="14.875" style="396" hidden="1"/>
    <col min="12132" max="12133" width="15.875" style="396" hidden="1"/>
    <col min="12134" max="12139" width="16.125" style="396" hidden="1"/>
    <col min="12140" max="12140" width="6.125" style="396" hidden="1"/>
    <col min="12141" max="12141" width="3" style="396" hidden="1"/>
    <col min="12142" max="12381" width="8.625" style="396" hidden="1"/>
    <col min="12382" max="12387" width="14.875" style="396" hidden="1"/>
    <col min="12388" max="12389" width="15.875" style="396" hidden="1"/>
    <col min="12390" max="12395" width="16.125" style="396" hidden="1"/>
    <col min="12396" max="12396" width="6.125" style="396" hidden="1"/>
    <col min="12397" max="12397" width="3" style="396" hidden="1"/>
    <col min="12398" max="12637" width="8.625" style="396" hidden="1"/>
    <col min="12638" max="12643" width="14.875" style="396" hidden="1"/>
    <col min="12644" max="12645" width="15.875" style="396" hidden="1"/>
    <col min="12646" max="12651" width="16.125" style="396" hidden="1"/>
    <col min="12652" max="12652" width="6.125" style="396" hidden="1"/>
    <col min="12653" max="12653" width="3" style="396" hidden="1"/>
    <col min="12654" max="12893" width="8.625" style="396" hidden="1"/>
    <col min="12894" max="12899" width="14.875" style="396" hidden="1"/>
    <col min="12900" max="12901" width="15.875" style="396" hidden="1"/>
    <col min="12902" max="12907" width="16.125" style="396" hidden="1"/>
    <col min="12908" max="12908" width="6.125" style="396" hidden="1"/>
    <col min="12909" max="12909" width="3" style="396" hidden="1"/>
    <col min="12910" max="13149" width="8.625" style="396" hidden="1"/>
    <col min="13150" max="13155" width="14.875" style="396" hidden="1"/>
    <col min="13156" max="13157" width="15.875" style="396" hidden="1"/>
    <col min="13158" max="13163" width="16.125" style="396" hidden="1"/>
    <col min="13164" max="13164" width="6.125" style="396" hidden="1"/>
    <col min="13165" max="13165" width="3" style="396" hidden="1"/>
    <col min="13166" max="13405" width="8.625" style="396" hidden="1"/>
    <col min="13406" max="13411" width="14.875" style="396" hidden="1"/>
    <col min="13412" max="13413" width="15.875" style="396" hidden="1"/>
    <col min="13414" max="13419" width="16.125" style="396" hidden="1"/>
    <col min="13420" max="13420" width="6.125" style="396" hidden="1"/>
    <col min="13421" max="13421" width="3" style="396" hidden="1"/>
    <col min="13422" max="13661" width="8.625" style="396" hidden="1"/>
    <col min="13662" max="13667" width="14.875" style="396" hidden="1"/>
    <col min="13668" max="13669" width="15.875" style="396" hidden="1"/>
    <col min="13670" max="13675" width="16.125" style="396" hidden="1"/>
    <col min="13676" max="13676" width="6.125" style="396" hidden="1"/>
    <col min="13677" max="13677" width="3" style="396" hidden="1"/>
    <col min="13678" max="13917" width="8.625" style="396" hidden="1"/>
    <col min="13918" max="13923" width="14.875" style="396" hidden="1"/>
    <col min="13924" max="13925" width="15.875" style="396" hidden="1"/>
    <col min="13926" max="13931" width="16.125" style="396" hidden="1"/>
    <col min="13932" max="13932" width="6.125" style="396" hidden="1"/>
    <col min="13933" max="13933" width="3" style="396" hidden="1"/>
    <col min="13934" max="14173" width="8.625" style="396" hidden="1"/>
    <col min="14174" max="14179" width="14.875" style="396" hidden="1"/>
    <col min="14180" max="14181" width="15.875" style="396" hidden="1"/>
    <col min="14182" max="14187" width="16.125" style="396" hidden="1"/>
    <col min="14188" max="14188" width="6.125" style="396" hidden="1"/>
    <col min="14189" max="14189" width="3" style="396" hidden="1"/>
    <col min="14190" max="14429" width="8.625" style="396" hidden="1"/>
    <col min="14430" max="14435" width="14.875" style="396" hidden="1"/>
    <col min="14436" max="14437" width="15.875" style="396" hidden="1"/>
    <col min="14438" max="14443" width="16.125" style="396" hidden="1"/>
    <col min="14444" max="14444" width="6.125" style="396" hidden="1"/>
    <col min="14445" max="14445" width="3" style="396" hidden="1"/>
    <col min="14446" max="14685" width="8.625" style="396" hidden="1"/>
    <col min="14686" max="14691" width="14.875" style="396" hidden="1"/>
    <col min="14692" max="14693" width="15.875" style="396" hidden="1"/>
    <col min="14694" max="14699" width="16.125" style="396" hidden="1"/>
    <col min="14700" max="14700" width="6.125" style="396" hidden="1"/>
    <col min="14701" max="14701" width="3" style="396" hidden="1"/>
    <col min="14702" max="14941" width="8.625" style="396" hidden="1"/>
    <col min="14942" max="14947" width="14.875" style="396" hidden="1"/>
    <col min="14948" max="14949" width="15.875" style="396" hidden="1"/>
    <col min="14950" max="14955" width="16.125" style="396" hidden="1"/>
    <col min="14956" max="14956" width="6.125" style="396" hidden="1"/>
    <col min="14957" max="14957" width="3" style="396" hidden="1"/>
    <col min="14958" max="15197" width="8.625" style="396" hidden="1"/>
    <col min="15198" max="15203" width="14.875" style="396" hidden="1"/>
    <col min="15204" max="15205" width="15.875" style="396" hidden="1"/>
    <col min="15206" max="15211" width="16.125" style="396" hidden="1"/>
    <col min="15212" max="15212" width="6.125" style="396" hidden="1"/>
    <col min="15213" max="15213" width="3" style="396" hidden="1"/>
    <col min="15214" max="15453" width="8.625" style="396" hidden="1"/>
    <col min="15454" max="15459" width="14.875" style="396" hidden="1"/>
    <col min="15460" max="15461" width="15.875" style="396" hidden="1"/>
    <col min="15462" max="15467" width="16.125" style="396" hidden="1"/>
    <col min="15468" max="15468" width="6.125" style="396" hidden="1"/>
    <col min="15469" max="15469" width="3" style="396" hidden="1"/>
    <col min="15470" max="15709" width="8.625" style="396" hidden="1"/>
    <col min="15710" max="15715" width="14.875" style="396" hidden="1"/>
    <col min="15716" max="15717" width="15.875" style="396" hidden="1"/>
    <col min="15718" max="15723" width="16.125" style="396" hidden="1"/>
    <col min="15724" max="15724" width="6.125" style="396" hidden="1"/>
    <col min="15725" max="15725" width="3" style="396" hidden="1"/>
    <col min="15726" max="15965" width="8.625" style="396" hidden="1"/>
    <col min="15966" max="15971" width="14.875" style="396" hidden="1"/>
    <col min="15972" max="15973" width="15.875" style="396" hidden="1"/>
    <col min="15974" max="15979" width="16.125" style="396" hidden="1"/>
    <col min="15980" max="15980" width="6.125" style="396" hidden="1"/>
    <col min="15981" max="15981" width="3" style="396" hidden="1"/>
    <col min="15982" max="16221" width="8.625" style="396" hidden="1"/>
    <col min="16222" max="16227" width="14.875" style="396" hidden="1"/>
    <col min="16228" max="16229" width="15.875" style="396" hidden="1"/>
    <col min="16230" max="16235" width="16.125" style="396" hidden="1"/>
    <col min="16236" max="16236" width="6.125" style="396" hidden="1"/>
    <col min="16237" max="16237" width="3" style="396" hidden="1"/>
    <col min="16238" max="16384" width="8.625" style="396" hidden="1"/>
  </cols>
  <sheetData>
    <row r="1" spans="1:143" ht="42.75" customHeight="1">
      <c r="A1" s="433"/>
      <c r="B1" s="432"/>
      <c r="DD1" s="396"/>
      <c r="DE1" s="396"/>
    </row>
    <row r="2" spans="1:143" ht="25.5" customHeight="1">
      <c r="A2" s="431"/>
      <c r="C2" s="431"/>
      <c r="O2" s="431"/>
      <c r="P2" s="431"/>
      <c r="Q2" s="431"/>
      <c r="R2" s="431"/>
      <c r="S2" s="431"/>
      <c r="T2" s="431"/>
      <c r="U2" s="431"/>
      <c r="V2" s="431"/>
      <c r="W2" s="431"/>
      <c r="X2" s="431"/>
      <c r="Y2" s="431"/>
      <c r="Z2" s="431"/>
      <c r="AA2" s="431"/>
      <c r="AB2" s="431"/>
      <c r="AC2" s="431"/>
      <c r="AD2" s="431"/>
      <c r="AE2" s="431"/>
      <c r="AF2" s="431"/>
      <c r="AG2" s="431"/>
      <c r="AH2" s="431"/>
      <c r="AI2" s="431"/>
      <c r="AU2" s="431"/>
      <c r="BG2" s="431"/>
      <c r="BS2" s="431"/>
      <c r="CE2" s="431"/>
      <c r="CQ2" s="431"/>
      <c r="DD2" s="396"/>
      <c r="DE2" s="396"/>
    </row>
    <row r="3" spans="1:143" ht="25.5" customHeight="1">
      <c r="A3" s="431"/>
      <c r="C3" s="431"/>
      <c r="O3" s="431"/>
      <c r="P3" s="431"/>
      <c r="Q3" s="431"/>
      <c r="R3" s="431"/>
      <c r="S3" s="431"/>
      <c r="T3" s="431"/>
      <c r="U3" s="431"/>
      <c r="V3" s="431"/>
      <c r="W3" s="431"/>
      <c r="X3" s="431"/>
      <c r="Y3" s="431"/>
      <c r="Z3" s="431"/>
      <c r="AA3" s="431"/>
      <c r="AB3" s="431"/>
      <c r="AC3" s="431"/>
      <c r="AD3" s="431"/>
      <c r="AE3" s="431"/>
      <c r="AF3" s="431"/>
      <c r="AG3" s="431"/>
      <c r="AH3" s="431"/>
      <c r="AI3" s="431"/>
      <c r="AU3" s="431"/>
      <c r="BG3" s="431"/>
      <c r="BS3" s="431"/>
      <c r="CE3" s="431"/>
      <c r="CQ3" s="431"/>
      <c r="DD3" s="396"/>
      <c r="DE3" s="396"/>
    </row>
    <row r="4" spans="1:143" s="279" customFormat="1" ht="13.5">
      <c r="A4" s="43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280"/>
      <c r="DG4" s="280"/>
      <c r="DH4" s="280"/>
      <c r="DI4" s="280"/>
      <c r="DJ4" s="280"/>
      <c r="DK4" s="280"/>
      <c r="DL4" s="280"/>
      <c r="DM4" s="280"/>
      <c r="DN4" s="280"/>
      <c r="DO4" s="280"/>
      <c r="DP4" s="280"/>
      <c r="DQ4" s="280"/>
      <c r="DR4" s="280"/>
      <c r="DS4" s="280"/>
      <c r="DT4" s="280"/>
      <c r="DU4" s="280"/>
      <c r="DV4" s="280"/>
      <c r="DW4" s="280"/>
    </row>
    <row r="5" spans="1:143" s="279" customFormat="1" ht="13.5">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280"/>
      <c r="DG5" s="280"/>
      <c r="DH5" s="280"/>
      <c r="DI5" s="280"/>
      <c r="DJ5" s="280"/>
      <c r="DK5" s="280"/>
      <c r="DL5" s="280"/>
      <c r="DM5" s="280"/>
      <c r="DN5" s="280"/>
      <c r="DO5" s="280"/>
      <c r="DP5" s="280"/>
      <c r="DQ5" s="280"/>
      <c r="DR5" s="280"/>
      <c r="DS5" s="280"/>
      <c r="DT5" s="280"/>
      <c r="DU5" s="280"/>
      <c r="DV5" s="280"/>
      <c r="DW5" s="280"/>
    </row>
    <row r="6" spans="1:143" s="279" customFormat="1" ht="13.5">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280"/>
      <c r="DG6" s="280"/>
      <c r="DH6" s="280"/>
      <c r="DI6" s="280"/>
      <c r="DJ6" s="280"/>
      <c r="DK6" s="280"/>
      <c r="DL6" s="280"/>
      <c r="DM6" s="280"/>
      <c r="DN6" s="280"/>
      <c r="DO6" s="280"/>
      <c r="DP6" s="280"/>
      <c r="DQ6" s="280"/>
      <c r="DR6" s="280"/>
      <c r="DS6" s="280"/>
      <c r="DT6" s="280"/>
      <c r="DU6" s="280"/>
      <c r="DV6" s="280"/>
      <c r="DW6" s="280"/>
    </row>
    <row r="7" spans="1:143" s="279" customFormat="1" ht="13.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280"/>
      <c r="DG7" s="280"/>
      <c r="DH7" s="280"/>
      <c r="DI7" s="280"/>
      <c r="DJ7" s="280"/>
      <c r="DK7" s="280"/>
      <c r="DL7" s="280"/>
      <c r="DM7" s="280"/>
      <c r="DN7" s="280"/>
      <c r="DO7" s="280"/>
      <c r="DP7" s="280"/>
      <c r="DQ7" s="280"/>
      <c r="DR7" s="280"/>
      <c r="DS7" s="280"/>
      <c r="DT7" s="280"/>
      <c r="DU7" s="280"/>
      <c r="DV7" s="280"/>
      <c r="DW7" s="280"/>
    </row>
    <row r="8" spans="1:143" s="279" customFormat="1" ht="13.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280"/>
      <c r="DG8" s="280"/>
      <c r="DH8" s="280"/>
      <c r="DI8" s="280"/>
      <c r="DJ8" s="280"/>
      <c r="DK8" s="280"/>
      <c r="DL8" s="280"/>
      <c r="DM8" s="280"/>
      <c r="DN8" s="280"/>
      <c r="DO8" s="280"/>
      <c r="DP8" s="280"/>
      <c r="DQ8" s="280"/>
      <c r="DR8" s="280"/>
      <c r="DS8" s="280"/>
      <c r="DT8" s="280"/>
      <c r="DU8" s="280"/>
      <c r="DV8" s="280"/>
      <c r="DW8" s="280"/>
    </row>
    <row r="9" spans="1:143" s="279" customFormat="1" ht="13.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280"/>
      <c r="DG9" s="280"/>
      <c r="DH9" s="280"/>
      <c r="DI9" s="280"/>
      <c r="DJ9" s="280"/>
      <c r="DK9" s="280"/>
      <c r="DL9" s="280"/>
      <c r="DM9" s="280"/>
      <c r="DN9" s="280"/>
      <c r="DO9" s="280"/>
      <c r="DP9" s="280"/>
      <c r="DQ9" s="280"/>
      <c r="DR9" s="280"/>
      <c r="DS9" s="280"/>
      <c r="DT9" s="280"/>
      <c r="DU9" s="280"/>
      <c r="DV9" s="280"/>
      <c r="DW9" s="280"/>
    </row>
    <row r="10" spans="1:143" s="279" customFormat="1" ht="13.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280"/>
      <c r="DG10" s="280"/>
      <c r="DH10" s="280"/>
      <c r="DI10" s="280"/>
      <c r="DJ10" s="280"/>
      <c r="DK10" s="280"/>
      <c r="DL10" s="280"/>
      <c r="DM10" s="280"/>
      <c r="DN10" s="280"/>
      <c r="DO10" s="280"/>
      <c r="DP10" s="280"/>
      <c r="DQ10" s="280"/>
      <c r="DR10" s="280"/>
      <c r="DS10" s="280"/>
      <c r="DT10" s="280"/>
      <c r="DU10" s="280"/>
      <c r="DV10" s="280"/>
      <c r="DW10" s="280"/>
      <c r="EM10" s="279" t="s">
        <v>603</v>
      </c>
    </row>
    <row r="11" spans="1:143" s="279" customFormat="1" ht="13.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280"/>
      <c r="DG12" s="280"/>
      <c r="DH12" s="280"/>
      <c r="DI12" s="280"/>
      <c r="DJ12" s="280"/>
      <c r="DK12" s="280"/>
      <c r="DL12" s="280"/>
      <c r="DM12" s="280"/>
      <c r="DN12" s="280"/>
      <c r="DO12" s="280"/>
      <c r="DP12" s="280"/>
      <c r="DQ12" s="280"/>
      <c r="DR12" s="280"/>
      <c r="DS12" s="280"/>
      <c r="DT12" s="280"/>
      <c r="DU12" s="280"/>
      <c r="DV12" s="280"/>
      <c r="DW12" s="280"/>
      <c r="EM12" s="279" t="s">
        <v>603</v>
      </c>
    </row>
    <row r="13" spans="1:143" s="279" customFormat="1" ht="13.5">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5">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5">
      <c r="A15" s="396"/>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5">
      <c r="A16" s="396"/>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5">
      <c r="A17" s="396"/>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c r="DB17" s="431"/>
      <c r="DC17" s="431"/>
      <c r="DD17" s="431"/>
      <c r="DE17" s="4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5">
      <c r="A18" s="396"/>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1"/>
      <c r="CZ18" s="431"/>
      <c r="DA18" s="431"/>
      <c r="DB18" s="431"/>
      <c r="DC18" s="431"/>
      <c r="DD18" s="431"/>
      <c r="DE18" s="431"/>
      <c r="DF18" s="280"/>
      <c r="DG18" s="280"/>
      <c r="DH18" s="280"/>
      <c r="DI18" s="280"/>
      <c r="DJ18" s="280"/>
      <c r="DK18" s="280"/>
      <c r="DL18" s="280"/>
      <c r="DM18" s="280"/>
      <c r="DN18" s="280"/>
      <c r="DO18" s="280"/>
      <c r="DP18" s="280"/>
      <c r="DQ18" s="280"/>
      <c r="DR18" s="280"/>
      <c r="DS18" s="280"/>
      <c r="DT18" s="280"/>
      <c r="DU18" s="280"/>
      <c r="DV18" s="280"/>
      <c r="DW18" s="280"/>
    </row>
    <row r="19" spans="1:351" ht="13.5">
      <c r="DD19" s="396"/>
      <c r="DE19" s="396"/>
    </row>
    <row r="20" spans="1:351" ht="13.5">
      <c r="DD20" s="396"/>
      <c r="DE20" s="396"/>
    </row>
    <row r="21" spans="1:351" ht="17.25">
      <c r="B21" s="430"/>
      <c r="C21" s="426"/>
      <c r="D21" s="426"/>
      <c r="E21" s="426"/>
      <c r="F21" s="426"/>
      <c r="G21" s="426"/>
      <c r="H21" s="426"/>
      <c r="I21" s="426"/>
      <c r="J21" s="426"/>
      <c r="K21" s="426"/>
      <c r="L21" s="426"/>
      <c r="M21" s="426"/>
      <c r="N21" s="429"/>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9"/>
      <c r="AU21" s="426"/>
      <c r="AV21" s="426"/>
      <c r="AW21" s="426"/>
      <c r="AX21" s="426"/>
      <c r="AY21" s="426"/>
      <c r="AZ21" s="426"/>
      <c r="BA21" s="426"/>
      <c r="BB21" s="426"/>
      <c r="BC21" s="426"/>
      <c r="BD21" s="426"/>
      <c r="BE21" s="426"/>
      <c r="BF21" s="429"/>
      <c r="BG21" s="426"/>
      <c r="BH21" s="426"/>
      <c r="BI21" s="426"/>
      <c r="BJ21" s="426"/>
      <c r="BK21" s="426"/>
      <c r="BL21" s="426"/>
      <c r="BM21" s="426"/>
      <c r="BN21" s="426"/>
      <c r="BO21" s="426"/>
      <c r="BP21" s="426"/>
      <c r="BQ21" s="426"/>
      <c r="BR21" s="429"/>
      <c r="BS21" s="426"/>
      <c r="BT21" s="426"/>
      <c r="BU21" s="426"/>
      <c r="BV21" s="426"/>
      <c r="BW21" s="426"/>
      <c r="BX21" s="426"/>
      <c r="BY21" s="426"/>
      <c r="BZ21" s="426"/>
      <c r="CA21" s="426"/>
      <c r="CB21" s="426"/>
      <c r="CC21" s="426"/>
      <c r="CD21" s="429"/>
      <c r="CE21" s="426"/>
      <c r="CF21" s="426"/>
      <c r="CG21" s="426"/>
      <c r="CH21" s="426"/>
      <c r="CI21" s="426"/>
      <c r="CJ21" s="426"/>
      <c r="CK21" s="426"/>
      <c r="CL21" s="426"/>
      <c r="CM21" s="426"/>
      <c r="CN21" s="426"/>
      <c r="CO21" s="426"/>
      <c r="CP21" s="429"/>
      <c r="CQ21" s="426"/>
      <c r="CR21" s="426"/>
      <c r="CS21" s="426"/>
      <c r="CT21" s="426"/>
      <c r="CU21" s="426"/>
      <c r="CV21" s="426"/>
      <c r="CW21" s="426"/>
      <c r="CX21" s="426"/>
      <c r="CY21" s="426"/>
      <c r="CZ21" s="426"/>
      <c r="DA21" s="426"/>
      <c r="DB21" s="429"/>
      <c r="DC21" s="426"/>
      <c r="DD21" s="425"/>
      <c r="DE21" s="396"/>
      <c r="MM21" s="428"/>
    </row>
    <row r="22" spans="1:351" ht="17.25">
      <c r="B22" s="397"/>
      <c r="MM22" s="428"/>
    </row>
    <row r="23" spans="1:351" ht="13.5">
      <c r="B23" s="397"/>
    </row>
    <row r="24" spans="1:351" ht="13.5">
      <c r="B24" s="397"/>
    </row>
    <row r="25" spans="1:351" ht="13.5">
      <c r="B25" s="397"/>
    </row>
    <row r="26" spans="1:351" ht="13.5">
      <c r="B26" s="397"/>
    </row>
    <row r="27" spans="1:351" ht="13.5">
      <c r="B27" s="397"/>
    </row>
    <row r="28" spans="1:351" ht="13.5">
      <c r="B28" s="397"/>
    </row>
    <row r="29" spans="1:351" ht="13.5">
      <c r="B29" s="397"/>
    </row>
    <row r="30" spans="1:351" ht="13.5">
      <c r="B30" s="397"/>
    </row>
    <row r="31" spans="1:351" ht="13.5">
      <c r="B31" s="397"/>
    </row>
    <row r="32" spans="1:351" ht="13.5">
      <c r="B32" s="397"/>
    </row>
    <row r="33" spans="2:109" ht="13.5">
      <c r="B33" s="397"/>
    </row>
    <row r="34" spans="2:109" ht="13.5">
      <c r="B34" s="397"/>
    </row>
    <row r="35" spans="2:109" ht="13.5">
      <c r="B35" s="397"/>
    </row>
    <row r="36" spans="2:109" ht="13.5">
      <c r="B36" s="397"/>
    </row>
    <row r="37" spans="2:109" ht="13.5">
      <c r="B37" s="397"/>
    </row>
    <row r="38" spans="2:109" ht="13.5">
      <c r="B38" s="397"/>
    </row>
    <row r="39" spans="2:109" ht="13.5">
      <c r="B39" s="402"/>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0"/>
    </row>
    <row r="40" spans="2:109" ht="13.5">
      <c r="B40" s="417"/>
      <c r="DD40" s="417"/>
      <c r="DE40" s="396"/>
    </row>
    <row r="41" spans="2:109" ht="17.25">
      <c r="B41" s="427" t="s">
        <v>602</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5"/>
    </row>
    <row r="42" spans="2:109" ht="13.5">
      <c r="B42" s="397"/>
      <c r="G42" s="413"/>
      <c r="I42" s="412"/>
      <c r="J42" s="412"/>
      <c r="K42" s="412"/>
      <c r="AM42" s="413"/>
      <c r="AN42" s="413" t="s">
        <v>598</v>
      </c>
      <c r="AP42" s="412"/>
      <c r="AQ42" s="412"/>
      <c r="AR42" s="412"/>
      <c r="AY42" s="413"/>
      <c r="BA42" s="412"/>
      <c r="BB42" s="412"/>
      <c r="BC42" s="412"/>
      <c r="BK42" s="413"/>
      <c r="BM42" s="412"/>
      <c r="BN42" s="412"/>
      <c r="BO42" s="412"/>
      <c r="BW42" s="413"/>
      <c r="BY42" s="412"/>
      <c r="BZ42" s="412"/>
      <c r="CA42" s="412"/>
      <c r="CI42" s="413"/>
      <c r="CK42" s="412"/>
      <c r="CL42" s="412"/>
      <c r="CM42" s="412"/>
      <c r="CU42" s="413"/>
      <c r="CW42" s="412"/>
      <c r="CX42" s="412"/>
      <c r="CY42" s="412"/>
    </row>
    <row r="43" spans="2:109" ht="13.5" customHeight="1">
      <c r="B43" s="397"/>
      <c r="AN43" s="1278" t="s">
        <v>601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c r="B44" s="397"/>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c r="B45" s="397"/>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c r="B46" s="397"/>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c r="B47" s="397"/>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c r="B48" s="397"/>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c r="B49" s="397"/>
      <c r="AN49" s="396" t="s">
        <v>596</v>
      </c>
    </row>
    <row r="50" spans="1:109" ht="13.5">
      <c r="B50" s="397"/>
      <c r="G50" s="1272"/>
      <c r="H50" s="1272"/>
      <c r="I50" s="1272"/>
      <c r="J50" s="1272"/>
      <c r="K50" s="406"/>
      <c r="L50" s="406"/>
      <c r="M50" s="405"/>
      <c r="N50" s="405"/>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68" t="s">
        <v>536</v>
      </c>
      <c r="BQ50" s="1268"/>
      <c r="BR50" s="1268"/>
      <c r="BS50" s="1268"/>
      <c r="BT50" s="1268"/>
      <c r="BU50" s="1268"/>
      <c r="BV50" s="1268"/>
      <c r="BW50" s="1268"/>
      <c r="BX50" s="1268" t="s">
        <v>537</v>
      </c>
      <c r="BY50" s="1268"/>
      <c r="BZ50" s="1268"/>
      <c r="CA50" s="1268"/>
      <c r="CB50" s="1268"/>
      <c r="CC50" s="1268"/>
      <c r="CD50" s="1268"/>
      <c r="CE50" s="1268"/>
      <c r="CF50" s="1268" t="s">
        <v>538</v>
      </c>
      <c r="CG50" s="1268"/>
      <c r="CH50" s="1268"/>
      <c r="CI50" s="1268"/>
      <c r="CJ50" s="1268"/>
      <c r="CK50" s="1268"/>
      <c r="CL50" s="1268"/>
      <c r="CM50" s="1268"/>
      <c r="CN50" s="1268" t="s">
        <v>539</v>
      </c>
      <c r="CO50" s="1268"/>
      <c r="CP50" s="1268"/>
      <c r="CQ50" s="1268"/>
      <c r="CR50" s="1268"/>
      <c r="CS50" s="1268"/>
      <c r="CT50" s="1268"/>
      <c r="CU50" s="1268"/>
      <c r="CV50" s="1268" t="s">
        <v>540</v>
      </c>
      <c r="CW50" s="1268"/>
      <c r="CX50" s="1268"/>
      <c r="CY50" s="1268"/>
      <c r="CZ50" s="1268"/>
      <c r="DA50" s="1268"/>
      <c r="DB50" s="1268"/>
      <c r="DC50" s="1268"/>
    </row>
    <row r="51" spans="1:109" ht="13.5" customHeight="1">
      <c r="B51" s="397"/>
      <c r="G51" s="1277"/>
      <c r="H51" s="1277"/>
      <c r="I51" s="1288"/>
      <c r="J51" s="1288"/>
      <c r="K51" s="1273"/>
      <c r="L51" s="1273"/>
      <c r="M51" s="1273"/>
      <c r="N51" s="1273"/>
      <c r="AM51" s="404"/>
      <c r="AN51" s="1269" t="s">
        <v>595</v>
      </c>
      <c r="AO51" s="1269"/>
      <c r="AP51" s="1269"/>
      <c r="AQ51" s="1269"/>
      <c r="AR51" s="1269"/>
      <c r="AS51" s="1269"/>
      <c r="AT51" s="1269"/>
      <c r="AU51" s="1269"/>
      <c r="AV51" s="1269"/>
      <c r="AW51" s="1269"/>
      <c r="AX51" s="1269"/>
      <c r="AY51" s="1269"/>
      <c r="AZ51" s="1269"/>
      <c r="BA51" s="1269"/>
      <c r="BB51" s="1269" t="s">
        <v>593</v>
      </c>
      <c r="BC51" s="1269"/>
      <c r="BD51" s="1269"/>
      <c r="BE51" s="1269"/>
      <c r="BF51" s="1269"/>
      <c r="BG51" s="1269"/>
      <c r="BH51" s="1269"/>
      <c r="BI51" s="1269"/>
      <c r="BJ51" s="1269"/>
      <c r="BK51" s="1269"/>
      <c r="BL51" s="1269"/>
      <c r="BM51" s="1269"/>
      <c r="BN51" s="1269"/>
      <c r="BO51" s="1269"/>
      <c r="BP51" s="1287"/>
      <c r="BQ51" s="1266"/>
      <c r="BR51" s="1266"/>
      <c r="BS51" s="1266"/>
      <c r="BT51" s="1266"/>
      <c r="BU51" s="1266"/>
      <c r="BV51" s="1266"/>
      <c r="BW51" s="1266"/>
      <c r="BX51" s="1266">
        <v>149.30000000000001</v>
      </c>
      <c r="BY51" s="1266"/>
      <c r="BZ51" s="1266"/>
      <c r="CA51" s="1266"/>
      <c r="CB51" s="1266"/>
      <c r="CC51" s="1266"/>
      <c r="CD51" s="1266"/>
      <c r="CE51" s="1266"/>
      <c r="CF51" s="1266">
        <v>149.69999999999999</v>
      </c>
      <c r="CG51" s="1266"/>
      <c r="CH51" s="1266"/>
      <c r="CI51" s="1266"/>
      <c r="CJ51" s="1266"/>
      <c r="CK51" s="1266"/>
      <c r="CL51" s="1266"/>
      <c r="CM51" s="1266"/>
      <c r="CN51" s="1266">
        <v>150</v>
      </c>
      <c r="CO51" s="1266"/>
      <c r="CP51" s="1266"/>
      <c r="CQ51" s="1266"/>
      <c r="CR51" s="1266"/>
      <c r="CS51" s="1266"/>
      <c r="CT51" s="1266"/>
      <c r="CU51" s="1266"/>
      <c r="CV51" s="1266">
        <v>149</v>
      </c>
      <c r="CW51" s="1266"/>
      <c r="CX51" s="1266"/>
      <c r="CY51" s="1266"/>
      <c r="CZ51" s="1266"/>
      <c r="DA51" s="1266"/>
      <c r="DB51" s="1266"/>
      <c r="DC51" s="1266"/>
    </row>
    <row r="52" spans="1:109" ht="13.5">
      <c r="B52" s="397"/>
      <c r="G52" s="1277"/>
      <c r="H52" s="1277"/>
      <c r="I52" s="1288"/>
      <c r="J52" s="1288"/>
      <c r="K52" s="1273"/>
      <c r="L52" s="1273"/>
      <c r="M52" s="1273"/>
      <c r="N52" s="1273"/>
      <c r="AM52" s="404"/>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5">
      <c r="A53" s="412"/>
      <c r="B53" s="397"/>
      <c r="G53" s="1277"/>
      <c r="H53" s="1277"/>
      <c r="I53" s="1272"/>
      <c r="J53" s="1272"/>
      <c r="K53" s="1273"/>
      <c r="L53" s="1273"/>
      <c r="M53" s="1273"/>
      <c r="N53" s="1273"/>
      <c r="AM53" s="404"/>
      <c r="AN53" s="1269"/>
      <c r="AO53" s="1269"/>
      <c r="AP53" s="1269"/>
      <c r="AQ53" s="1269"/>
      <c r="AR53" s="1269"/>
      <c r="AS53" s="1269"/>
      <c r="AT53" s="1269"/>
      <c r="AU53" s="1269"/>
      <c r="AV53" s="1269"/>
      <c r="AW53" s="1269"/>
      <c r="AX53" s="1269"/>
      <c r="AY53" s="1269"/>
      <c r="AZ53" s="1269"/>
      <c r="BA53" s="1269"/>
      <c r="BB53" s="1269" t="s">
        <v>600</v>
      </c>
      <c r="BC53" s="1269"/>
      <c r="BD53" s="1269"/>
      <c r="BE53" s="1269"/>
      <c r="BF53" s="1269"/>
      <c r="BG53" s="1269"/>
      <c r="BH53" s="1269"/>
      <c r="BI53" s="1269"/>
      <c r="BJ53" s="1269"/>
      <c r="BK53" s="1269"/>
      <c r="BL53" s="1269"/>
      <c r="BM53" s="1269"/>
      <c r="BN53" s="1269"/>
      <c r="BO53" s="1269"/>
      <c r="BP53" s="1287"/>
      <c r="BQ53" s="1266"/>
      <c r="BR53" s="1266"/>
      <c r="BS53" s="1266"/>
      <c r="BT53" s="1266"/>
      <c r="BU53" s="1266"/>
      <c r="BV53" s="1266"/>
      <c r="BW53" s="1266"/>
      <c r="BX53" s="1266">
        <v>54.1</v>
      </c>
      <c r="BY53" s="1266"/>
      <c r="BZ53" s="1266"/>
      <c r="CA53" s="1266"/>
      <c r="CB53" s="1266"/>
      <c r="CC53" s="1266"/>
      <c r="CD53" s="1266"/>
      <c r="CE53" s="1266"/>
      <c r="CF53" s="1266">
        <v>55.3</v>
      </c>
      <c r="CG53" s="1266"/>
      <c r="CH53" s="1266"/>
      <c r="CI53" s="1266"/>
      <c r="CJ53" s="1266"/>
      <c r="CK53" s="1266"/>
      <c r="CL53" s="1266"/>
      <c r="CM53" s="1266"/>
      <c r="CN53" s="1266">
        <v>56.6</v>
      </c>
      <c r="CO53" s="1266"/>
      <c r="CP53" s="1266"/>
      <c r="CQ53" s="1266"/>
      <c r="CR53" s="1266"/>
      <c r="CS53" s="1266"/>
      <c r="CT53" s="1266"/>
      <c r="CU53" s="1266"/>
      <c r="CV53" s="1266">
        <v>56.1</v>
      </c>
      <c r="CW53" s="1266"/>
      <c r="CX53" s="1266"/>
      <c r="CY53" s="1266"/>
      <c r="CZ53" s="1266"/>
      <c r="DA53" s="1266"/>
      <c r="DB53" s="1266"/>
      <c r="DC53" s="1266"/>
    </row>
    <row r="54" spans="1:109" ht="13.5">
      <c r="A54" s="412"/>
      <c r="B54" s="397"/>
      <c r="G54" s="1277"/>
      <c r="H54" s="1277"/>
      <c r="I54" s="1272"/>
      <c r="J54" s="1272"/>
      <c r="K54" s="1273"/>
      <c r="L54" s="1273"/>
      <c r="M54" s="1273"/>
      <c r="N54" s="1273"/>
      <c r="AM54" s="404"/>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5">
      <c r="A55" s="412"/>
      <c r="B55" s="397"/>
      <c r="G55" s="1272"/>
      <c r="H55" s="1272"/>
      <c r="I55" s="1272"/>
      <c r="J55" s="1272"/>
      <c r="K55" s="1273"/>
      <c r="L55" s="1273"/>
      <c r="M55" s="1273"/>
      <c r="N55" s="1273"/>
      <c r="AN55" s="1268" t="s">
        <v>594</v>
      </c>
      <c r="AO55" s="1268"/>
      <c r="AP55" s="1268"/>
      <c r="AQ55" s="1268"/>
      <c r="AR55" s="1268"/>
      <c r="AS55" s="1268"/>
      <c r="AT55" s="1268"/>
      <c r="AU55" s="1268"/>
      <c r="AV55" s="1268"/>
      <c r="AW55" s="1268"/>
      <c r="AX55" s="1268"/>
      <c r="AY55" s="1268"/>
      <c r="AZ55" s="1268"/>
      <c r="BA55" s="1268"/>
      <c r="BB55" s="1269" t="s">
        <v>593</v>
      </c>
      <c r="BC55" s="1269"/>
      <c r="BD55" s="1269"/>
      <c r="BE55" s="1269"/>
      <c r="BF55" s="1269"/>
      <c r="BG55" s="1269"/>
      <c r="BH55" s="1269"/>
      <c r="BI55" s="1269"/>
      <c r="BJ55" s="1269"/>
      <c r="BK55" s="1269"/>
      <c r="BL55" s="1269"/>
      <c r="BM55" s="1269"/>
      <c r="BN55" s="1269"/>
      <c r="BO55" s="1269"/>
      <c r="BP55" s="1287"/>
      <c r="BQ55" s="1266"/>
      <c r="BR55" s="1266"/>
      <c r="BS55" s="1266"/>
      <c r="BT55" s="1266"/>
      <c r="BU55" s="1266"/>
      <c r="BV55" s="1266"/>
      <c r="BW55" s="1266"/>
      <c r="BX55" s="1266">
        <v>244</v>
      </c>
      <c r="BY55" s="1266"/>
      <c r="BZ55" s="1266"/>
      <c r="CA55" s="1266"/>
      <c r="CB55" s="1266"/>
      <c r="CC55" s="1266"/>
      <c r="CD55" s="1266"/>
      <c r="CE55" s="1266"/>
      <c r="CF55" s="1266">
        <v>245.1</v>
      </c>
      <c r="CG55" s="1266"/>
      <c r="CH55" s="1266"/>
      <c r="CI55" s="1266"/>
      <c r="CJ55" s="1266"/>
      <c r="CK55" s="1266"/>
      <c r="CL55" s="1266"/>
      <c r="CM55" s="1266"/>
      <c r="CN55" s="1266">
        <v>246.9</v>
      </c>
      <c r="CO55" s="1266"/>
      <c r="CP55" s="1266"/>
      <c r="CQ55" s="1266"/>
      <c r="CR55" s="1266"/>
      <c r="CS55" s="1266"/>
      <c r="CT55" s="1266"/>
      <c r="CU55" s="1266"/>
      <c r="CV55" s="1266">
        <v>250.4</v>
      </c>
      <c r="CW55" s="1266"/>
      <c r="CX55" s="1266"/>
      <c r="CY55" s="1266"/>
      <c r="CZ55" s="1266"/>
      <c r="DA55" s="1266"/>
      <c r="DB55" s="1266"/>
      <c r="DC55" s="1266"/>
    </row>
    <row r="56" spans="1:109" ht="13.5">
      <c r="A56" s="412"/>
      <c r="B56" s="397"/>
      <c r="G56" s="1272"/>
      <c r="H56" s="1272"/>
      <c r="I56" s="1272"/>
      <c r="J56" s="1272"/>
      <c r="K56" s="1273"/>
      <c r="L56" s="1273"/>
      <c r="M56" s="1273"/>
      <c r="N56" s="1273"/>
      <c r="AN56" s="1268"/>
      <c r="AO56" s="1268"/>
      <c r="AP56" s="1268"/>
      <c r="AQ56" s="1268"/>
      <c r="AR56" s="1268"/>
      <c r="AS56" s="1268"/>
      <c r="AT56" s="1268"/>
      <c r="AU56" s="1268"/>
      <c r="AV56" s="1268"/>
      <c r="AW56" s="1268"/>
      <c r="AX56" s="1268"/>
      <c r="AY56" s="1268"/>
      <c r="AZ56" s="1268"/>
      <c r="BA56" s="1268"/>
      <c r="BB56" s="1269"/>
      <c r="BC56" s="1269"/>
      <c r="BD56" s="1269"/>
      <c r="BE56" s="1269"/>
      <c r="BF56" s="1269"/>
      <c r="BG56" s="1269"/>
      <c r="BH56" s="1269"/>
      <c r="BI56" s="1269"/>
      <c r="BJ56" s="1269"/>
      <c r="BK56" s="1269"/>
      <c r="BL56" s="1269"/>
      <c r="BM56" s="1269"/>
      <c r="BN56" s="1269"/>
      <c r="BO56" s="1269"/>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412" customFormat="1" ht="13.5">
      <c r="B57" s="418"/>
      <c r="G57" s="1272"/>
      <c r="H57" s="1272"/>
      <c r="I57" s="1270"/>
      <c r="J57" s="1270"/>
      <c r="K57" s="1273"/>
      <c r="L57" s="1273"/>
      <c r="M57" s="1273"/>
      <c r="N57" s="1273"/>
      <c r="AM57" s="396"/>
      <c r="AN57" s="1268"/>
      <c r="AO57" s="1268"/>
      <c r="AP57" s="1268"/>
      <c r="AQ57" s="1268"/>
      <c r="AR57" s="1268"/>
      <c r="AS57" s="1268"/>
      <c r="AT57" s="1268"/>
      <c r="AU57" s="1268"/>
      <c r="AV57" s="1268"/>
      <c r="AW57" s="1268"/>
      <c r="AX57" s="1268"/>
      <c r="AY57" s="1268"/>
      <c r="AZ57" s="1268"/>
      <c r="BA57" s="1268"/>
      <c r="BB57" s="1269" t="s">
        <v>600</v>
      </c>
      <c r="BC57" s="1269"/>
      <c r="BD57" s="1269"/>
      <c r="BE57" s="1269"/>
      <c r="BF57" s="1269"/>
      <c r="BG57" s="1269"/>
      <c r="BH57" s="1269"/>
      <c r="BI57" s="1269"/>
      <c r="BJ57" s="1269"/>
      <c r="BK57" s="1269"/>
      <c r="BL57" s="1269"/>
      <c r="BM57" s="1269"/>
      <c r="BN57" s="1269"/>
      <c r="BO57" s="1269"/>
      <c r="BP57" s="1287"/>
      <c r="BQ57" s="1266"/>
      <c r="BR57" s="1266"/>
      <c r="BS57" s="1266"/>
      <c r="BT57" s="1266"/>
      <c r="BU57" s="1266"/>
      <c r="BV57" s="1266"/>
      <c r="BW57" s="1266"/>
      <c r="BX57" s="1266">
        <v>55</v>
      </c>
      <c r="BY57" s="1266"/>
      <c r="BZ57" s="1266"/>
      <c r="CA57" s="1266"/>
      <c r="CB57" s="1266"/>
      <c r="CC57" s="1266"/>
      <c r="CD57" s="1266"/>
      <c r="CE57" s="1266"/>
      <c r="CF57" s="1266">
        <v>53.4</v>
      </c>
      <c r="CG57" s="1266"/>
      <c r="CH57" s="1266"/>
      <c r="CI57" s="1266"/>
      <c r="CJ57" s="1266"/>
      <c r="CK57" s="1266"/>
      <c r="CL57" s="1266"/>
      <c r="CM57" s="1266"/>
      <c r="CN57" s="1266">
        <v>54.8</v>
      </c>
      <c r="CO57" s="1266"/>
      <c r="CP57" s="1266"/>
      <c r="CQ57" s="1266"/>
      <c r="CR57" s="1266"/>
      <c r="CS57" s="1266"/>
      <c r="CT57" s="1266"/>
      <c r="CU57" s="1266"/>
      <c r="CV57" s="1266">
        <v>54.9</v>
      </c>
      <c r="CW57" s="1266"/>
      <c r="CX57" s="1266"/>
      <c r="CY57" s="1266"/>
      <c r="CZ57" s="1266"/>
      <c r="DA57" s="1266"/>
      <c r="DB57" s="1266"/>
      <c r="DC57" s="1266"/>
      <c r="DD57" s="423"/>
      <c r="DE57" s="418"/>
    </row>
    <row r="58" spans="1:109" s="412" customFormat="1" ht="13.5">
      <c r="A58" s="396"/>
      <c r="B58" s="418"/>
      <c r="G58" s="1272"/>
      <c r="H58" s="1272"/>
      <c r="I58" s="1270"/>
      <c r="J58" s="1270"/>
      <c r="K58" s="1273"/>
      <c r="L58" s="1273"/>
      <c r="M58" s="1273"/>
      <c r="N58" s="1273"/>
      <c r="AM58" s="396"/>
      <c r="AN58" s="1268"/>
      <c r="AO58" s="1268"/>
      <c r="AP58" s="1268"/>
      <c r="AQ58" s="1268"/>
      <c r="AR58" s="1268"/>
      <c r="AS58" s="1268"/>
      <c r="AT58" s="1268"/>
      <c r="AU58" s="1268"/>
      <c r="AV58" s="1268"/>
      <c r="AW58" s="1268"/>
      <c r="AX58" s="1268"/>
      <c r="AY58" s="1268"/>
      <c r="AZ58" s="1268"/>
      <c r="BA58" s="1268"/>
      <c r="BB58" s="1269"/>
      <c r="BC58" s="1269"/>
      <c r="BD58" s="1269"/>
      <c r="BE58" s="1269"/>
      <c r="BF58" s="1269"/>
      <c r="BG58" s="1269"/>
      <c r="BH58" s="1269"/>
      <c r="BI58" s="1269"/>
      <c r="BJ58" s="1269"/>
      <c r="BK58" s="1269"/>
      <c r="BL58" s="1269"/>
      <c r="BM58" s="1269"/>
      <c r="BN58" s="1269"/>
      <c r="BO58" s="1269"/>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423"/>
      <c r="DE58" s="418"/>
    </row>
    <row r="59" spans="1:109" s="412" customFormat="1" ht="13.5">
      <c r="A59" s="396"/>
      <c r="B59" s="418"/>
      <c r="K59" s="424"/>
      <c r="L59" s="424"/>
      <c r="M59" s="424"/>
      <c r="N59" s="424"/>
      <c r="AQ59" s="424"/>
      <c r="AR59" s="424"/>
      <c r="AS59" s="424"/>
      <c r="AT59" s="424"/>
      <c r="BC59" s="424"/>
      <c r="BD59" s="424"/>
      <c r="BE59" s="424"/>
      <c r="BF59" s="424"/>
      <c r="BO59" s="424"/>
      <c r="BP59" s="424"/>
      <c r="BQ59" s="424"/>
      <c r="BR59" s="424"/>
      <c r="CA59" s="424"/>
      <c r="CB59" s="424"/>
      <c r="CC59" s="424"/>
      <c r="CD59" s="424"/>
      <c r="CM59" s="424"/>
      <c r="CN59" s="424"/>
      <c r="CO59" s="424"/>
      <c r="CP59" s="424"/>
      <c r="CY59" s="424"/>
      <c r="CZ59" s="424"/>
      <c r="DA59" s="424"/>
      <c r="DB59" s="424"/>
      <c r="DC59" s="424"/>
      <c r="DD59" s="423"/>
      <c r="DE59" s="418"/>
    </row>
    <row r="60" spans="1:109" s="412" customFormat="1" ht="13.5">
      <c r="A60" s="396"/>
      <c r="B60" s="418"/>
      <c r="K60" s="424"/>
      <c r="L60" s="424"/>
      <c r="M60" s="424"/>
      <c r="N60" s="424"/>
      <c r="AQ60" s="424"/>
      <c r="AR60" s="424"/>
      <c r="AS60" s="424"/>
      <c r="AT60" s="424"/>
      <c r="BC60" s="424"/>
      <c r="BD60" s="424"/>
      <c r="BE60" s="424"/>
      <c r="BF60" s="424"/>
      <c r="BO60" s="424"/>
      <c r="BP60" s="424"/>
      <c r="BQ60" s="424"/>
      <c r="BR60" s="424"/>
      <c r="CA60" s="424"/>
      <c r="CB60" s="424"/>
      <c r="CC60" s="424"/>
      <c r="CD60" s="424"/>
      <c r="CM60" s="424"/>
      <c r="CN60" s="424"/>
      <c r="CO60" s="424"/>
      <c r="CP60" s="424"/>
      <c r="CY60" s="424"/>
      <c r="CZ60" s="424"/>
      <c r="DA60" s="424"/>
      <c r="DB60" s="424"/>
      <c r="DC60" s="424"/>
      <c r="DD60" s="423"/>
      <c r="DE60" s="418"/>
    </row>
    <row r="61" spans="1:109" s="412" customFormat="1" ht="13.5">
      <c r="A61" s="396"/>
      <c r="B61" s="422"/>
      <c r="C61" s="421"/>
      <c r="D61" s="421"/>
      <c r="E61" s="421"/>
      <c r="F61" s="421"/>
      <c r="G61" s="421"/>
      <c r="H61" s="421"/>
      <c r="I61" s="421"/>
      <c r="J61" s="421"/>
      <c r="K61" s="421"/>
      <c r="L61" s="421"/>
      <c r="M61" s="420"/>
      <c r="N61" s="420"/>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0"/>
      <c r="AT61" s="420"/>
      <c r="AU61" s="421"/>
      <c r="AV61" s="421"/>
      <c r="AW61" s="421"/>
      <c r="AX61" s="421"/>
      <c r="AY61" s="421"/>
      <c r="AZ61" s="421"/>
      <c r="BA61" s="421"/>
      <c r="BB61" s="421"/>
      <c r="BC61" s="421"/>
      <c r="BD61" s="421"/>
      <c r="BE61" s="420"/>
      <c r="BF61" s="420"/>
      <c r="BG61" s="421"/>
      <c r="BH61" s="421"/>
      <c r="BI61" s="421"/>
      <c r="BJ61" s="421"/>
      <c r="BK61" s="421"/>
      <c r="BL61" s="421"/>
      <c r="BM61" s="421"/>
      <c r="BN61" s="421"/>
      <c r="BO61" s="421"/>
      <c r="BP61" s="421"/>
      <c r="BQ61" s="420"/>
      <c r="BR61" s="420"/>
      <c r="BS61" s="421"/>
      <c r="BT61" s="421"/>
      <c r="BU61" s="421"/>
      <c r="BV61" s="421"/>
      <c r="BW61" s="421"/>
      <c r="BX61" s="421"/>
      <c r="BY61" s="421"/>
      <c r="BZ61" s="421"/>
      <c r="CA61" s="421"/>
      <c r="CB61" s="421"/>
      <c r="CC61" s="420"/>
      <c r="CD61" s="420"/>
      <c r="CE61" s="421"/>
      <c r="CF61" s="421"/>
      <c r="CG61" s="421"/>
      <c r="CH61" s="421"/>
      <c r="CI61" s="421"/>
      <c r="CJ61" s="421"/>
      <c r="CK61" s="421"/>
      <c r="CL61" s="421"/>
      <c r="CM61" s="421"/>
      <c r="CN61" s="421"/>
      <c r="CO61" s="420"/>
      <c r="CP61" s="420"/>
      <c r="CQ61" s="421"/>
      <c r="CR61" s="421"/>
      <c r="CS61" s="421"/>
      <c r="CT61" s="421"/>
      <c r="CU61" s="421"/>
      <c r="CV61" s="421"/>
      <c r="CW61" s="421"/>
      <c r="CX61" s="421"/>
      <c r="CY61" s="421"/>
      <c r="CZ61" s="421"/>
      <c r="DA61" s="420"/>
      <c r="DB61" s="420"/>
      <c r="DC61" s="420"/>
      <c r="DD61" s="419"/>
      <c r="DE61" s="418"/>
    </row>
    <row r="62" spans="1:109" ht="13.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396"/>
    </row>
    <row r="63" spans="1:109" ht="17.25">
      <c r="B63" s="416" t="s">
        <v>599</v>
      </c>
    </row>
    <row r="64" spans="1:109" ht="13.5">
      <c r="B64" s="397"/>
      <c r="G64" s="413"/>
      <c r="I64" s="415"/>
      <c r="J64" s="415"/>
      <c r="K64" s="415"/>
      <c r="L64" s="415"/>
      <c r="M64" s="415"/>
      <c r="N64" s="414"/>
      <c r="AM64" s="413"/>
      <c r="AN64" s="413" t="s">
        <v>598</v>
      </c>
      <c r="AP64" s="412"/>
      <c r="AQ64" s="412"/>
      <c r="AR64" s="412"/>
      <c r="AY64" s="413"/>
      <c r="BA64" s="412"/>
      <c r="BB64" s="412"/>
      <c r="BC64" s="412"/>
      <c r="BK64" s="413"/>
      <c r="BM64" s="412"/>
      <c r="BN64" s="412"/>
      <c r="BO64" s="412"/>
      <c r="BW64" s="413"/>
      <c r="BY64" s="412"/>
      <c r="BZ64" s="412"/>
      <c r="CA64" s="412"/>
      <c r="CI64" s="413"/>
      <c r="CK64" s="412"/>
      <c r="CL64" s="412"/>
      <c r="CM64" s="412"/>
      <c r="CU64" s="413"/>
      <c r="CW64" s="412"/>
      <c r="CX64" s="412"/>
      <c r="CY64" s="412"/>
    </row>
    <row r="65" spans="2:107" ht="13.5">
      <c r="B65" s="397"/>
      <c r="AN65" s="1278" t="s">
        <v>597</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c r="B66" s="397"/>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c r="B67" s="397"/>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c r="B68" s="397"/>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c r="B69" s="397"/>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c r="B70" s="397"/>
      <c r="H70" s="411"/>
      <c r="I70" s="411"/>
      <c r="J70" s="409"/>
      <c r="K70" s="409"/>
      <c r="L70" s="408"/>
      <c r="M70" s="409"/>
      <c r="N70" s="408"/>
      <c r="AN70" s="404"/>
      <c r="AO70" s="404"/>
      <c r="AP70" s="404"/>
      <c r="AZ70" s="404"/>
      <c r="BA70" s="404"/>
      <c r="BB70" s="404"/>
      <c r="BL70" s="404"/>
      <c r="BM70" s="404"/>
      <c r="BN70" s="404"/>
      <c r="BX70" s="404"/>
      <c r="BY70" s="404"/>
      <c r="BZ70" s="404"/>
      <c r="CJ70" s="404"/>
      <c r="CK70" s="404"/>
      <c r="CL70" s="404"/>
      <c r="CV70" s="404"/>
      <c r="CW70" s="404"/>
      <c r="CX70" s="404"/>
    </row>
    <row r="71" spans="2:107" ht="13.5">
      <c r="B71" s="397"/>
      <c r="G71" s="407"/>
      <c r="I71" s="410"/>
      <c r="J71" s="409"/>
      <c r="K71" s="409"/>
      <c r="L71" s="408"/>
      <c r="M71" s="409"/>
      <c r="N71" s="408"/>
      <c r="AM71" s="407"/>
      <c r="AN71" s="396" t="s">
        <v>596</v>
      </c>
    </row>
    <row r="72" spans="2:107" ht="13.5">
      <c r="B72" s="397"/>
      <c r="G72" s="1272"/>
      <c r="H72" s="1272"/>
      <c r="I72" s="1272"/>
      <c r="J72" s="1272"/>
      <c r="K72" s="406"/>
      <c r="L72" s="406"/>
      <c r="M72" s="405"/>
      <c r="N72" s="405"/>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68" t="s">
        <v>536</v>
      </c>
      <c r="BQ72" s="1268"/>
      <c r="BR72" s="1268"/>
      <c r="BS72" s="1268"/>
      <c r="BT72" s="1268"/>
      <c r="BU72" s="1268"/>
      <c r="BV72" s="1268"/>
      <c r="BW72" s="1268"/>
      <c r="BX72" s="1268" t="s">
        <v>537</v>
      </c>
      <c r="BY72" s="1268"/>
      <c r="BZ72" s="1268"/>
      <c r="CA72" s="1268"/>
      <c r="CB72" s="1268"/>
      <c r="CC72" s="1268"/>
      <c r="CD72" s="1268"/>
      <c r="CE72" s="1268"/>
      <c r="CF72" s="1268" t="s">
        <v>538</v>
      </c>
      <c r="CG72" s="1268"/>
      <c r="CH72" s="1268"/>
      <c r="CI72" s="1268"/>
      <c r="CJ72" s="1268"/>
      <c r="CK72" s="1268"/>
      <c r="CL72" s="1268"/>
      <c r="CM72" s="1268"/>
      <c r="CN72" s="1268" t="s">
        <v>539</v>
      </c>
      <c r="CO72" s="1268"/>
      <c r="CP72" s="1268"/>
      <c r="CQ72" s="1268"/>
      <c r="CR72" s="1268"/>
      <c r="CS72" s="1268"/>
      <c r="CT72" s="1268"/>
      <c r="CU72" s="1268"/>
      <c r="CV72" s="1268" t="s">
        <v>540</v>
      </c>
      <c r="CW72" s="1268"/>
      <c r="CX72" s="1268"/>
      <c r="CY72" s="1268"/>
      <c r="CZ72" s="1268"/>
      <c r="DA72" s="1268"/>
      <c r="DB72" s="1268"/>
      <c r="DC72" s="1268"/>
    </row>
    <row r="73" spans="2:107" ht="13.5">
      <c r="B73" s="397"/>
      <c r="G73" s="1277"/>
      <c r="H73" s="1277"/>
      <c r="I73" s="1277"/>
      <c r="J73" s="1277"/>
      <c r="K73" s="1267"/>
      <c r="L73" s="1267"/>
      <c r="M73" s="1267"/>
      <c r="N73" s="1267"/>
      <c r="AM73" s="404"/>
      <c r="AN73" s="1269" t="s">
        <v>595</v>
      </c>
      <c r="AO73" s="1269"/>
      <c r="AP73" s="1269"/>
      <c r="AQ73" s="1269"/>
      <c r="AR73" s="1269"/>
      <c r="AS73" s="1269"/>
      <c r="AT73" s="1269"/>
      <c r="AU73" s="1269"/>
      <c r="AV73" s="1269"/>
      <c r="AW73" s="1269"/>
      <c r="AX73" s="1269"/>
      <c r="AY73" s="1269"/>
      <c r="AZ73" s="1269"/>
      <c r="BA73" s="1269"/>
      <c r="BB73" s="1269" t="s">
        <v>593</v>
      </c>
      <c r="BC73" s="1269"/>
      <c r="BD73" s="1269"/>
      <c r="BE73" s="1269"/>
      <c r="BF73" s="1269"/>
      <c r="BG73" s="1269"/>
      <c r="BH73" s="1269"/>
      <c r="BI73" s="1269"/>
      <c r="BJ73" s="1269"/>
      <c r="BK73" s="1269"/>
      <c r="BL73" s="1269"/>
      <c r="BM73" s="1269"/>
      <c r="BN73" s="1269"/>
      <c r="BO73" s="1269"/>
      <c r="BP73" s="1266">
        <v>150.69999999999999</v>
      </c>
      <c r="BQ73" s="1266"/>
      <c r="BR73" s="1266"/>
      <c r="BS73" s="1266"/>
      <c r="BT73" s="1266"/>
      <c r="BU73" s="1266"/>
      <c r="BV73" s="1266"/>
      <c r="BW73" s="1266"/>
      <c r="BX73" s="1266">
        <v>149.30000000000001</v>
      </c>
      <c r="BY73" s="1266"/>
      <c r="BZ73" s="1266"/>
      <c r="CA73" s="1266"/>
      <c r="CB73" s="1266"/>
      <c r="CC73" s="1266"/>
      <c r="CD73" s="1266"/>
      <c r="CE73" s="1266"/>
      <c r="CF73" s="1266">
        <v>149.69999999999999</v>
      </c>
      <c r="CG73" s="1266"/>
      <c r="CH73" s="1266"/>
      <c r="CI73" s="1266"/>
      <c r="CJ73" s="1266"/>
      <c r="CK73" s="1266"/>
      <c r="CL73" s="1266"/>
      <c r="CM73" s="1266"/>
      <c r="CN73" s="1266">
        <v>150</v>
      </c>
      <c r="CO73" s="1266"/>
      <c r="CP73" s="1266"/>
      <c r="CQ73" s="1266"/>
      <c r="CR73" s="1266"/>
      <c r="CS73" s="1266"/>
      <c r="CT73" s="1266"/>
      <c r="CU73" s="1266"/>
      <c r="CV73" s="1266">
        <v>149</v>
      </c>
      <c r="CW73" s="1266"/>
      <c r="CX73" s="1266"/>
      <c r="CY73" s="1266"/>
      <c r="CZ73" s="1266"/>
      <c r="DA73" s="1266"/>
      <c r="DB73" s="1266"/>
      <c r="DC73" s="1266"/>
    </row>
    <row r="74" spans="2:107" ht="13.5">
      <c r="B74" s="397"/>
      <c r="G74" s="1277"/>
      <c r="H74" s="1277"/>
      <c r="I74" s="1277"/>
      <c r="J74" s="1277"/>
      <c r="K74" s="1267"/>
      <c r="L74" s="1267"/>
      <c r="M74" s="1267"/>
      <c r="N74" s="1267"/>
      <c r="AM74" s="404"/>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5">
      <c r="B75" s="397"/>
      <c r="G75" s="1277"/>
      <c r="H75" s="1277"/>
      <c r="I75" s="1272"/>
      <c r="J75" s="1272"/>
      <c r="K75" s="1273"/>
      <c r="L75" s="1273"/>
      <c r="M75" s="1273"/>
      <c r="N75" s="1273"/>
      <c r="AM75" s="404"/>
      <c r="AN75" s="1269"/>
      <c r="AO75" s="1269"/>
      <c r="AP75" s="1269"/>
      <c r="AQ75" s="1269"/>
      <c r="AR75" s="1269"/>
      <c r="AS75" s="1269"/>
      <c r="AT75" s="1269"/>
      <c r="AU75" s="1269"/>
      <c r="AV75" s="1269"/>
      <c r="AW75" s="1269"/>
      <c r="AX75" s="1269"/>
      <c r="AY75" s="1269"/>
      <c r="AZ75" s="1269"/>
      <c r="BA75" s="1269"/>
      <c r="BB75" s="1269" t="s">
        <v>592</v>
      </c>
      <c r="BC75" s="1269"/>
      <c r="BD75" s="1269"/>
      <c r="BE75" s="1269"/>
      <c r="BF75" s="1269"/>
      <c r="BG75" s="1269"/>
      <c r="BH75" s="1269"/>
      <c r="BI75" s="1269"/>
      <c r="BJ75" s="1269"/>
      <c r="BK75" s="1269"/>
      <c r="BL75" s="1269"/>
      <c r="BM75" s="1269"/>
      <c r="BN75" s="1269"/>
      <c r="BO75" s="1269"/>
      <c r="BP75" s="1266">
        <v>12.4</v>
      </c>
      <c r="BQ75" s="1266"/>
      <c r="BR75" s="1266"/>
      <c r="BS75" s="1266"/>
      <c r="BT75" s="1266"/>
      <c r="BU75" s="1266"/>
      <c r="BV75" s="1266"/>
      <c r="BW75" s="1266"/>
      <c r="BX75" s="1266">
        <v>11.8</v>
      </c>
      <c r="BY75" s="1266"/>
      <c r="BZ75" s="1266"/>
      <c r="CA75" s="1266"/>
      <c r="CB75" s="1266"/>
      <c r="CC75" s="1266"/>
      <c r="CD75" s="1266"/>
      <c r="CE75" s="1266"/>
      <c r="CF75" s="1266">
        <v>11.2</v>
      </c>
      <c r="CG75" s="1266"/>
      <c r="CH75" s="1266"/>
      <c r="CI75" s="1266"/>
      <c r="CJ75" s="1266"/>
      <c r="CK75" s="1266"/>
      <c r="CL75" s="1266"/>
      <c r="CM75" s="1266"/>
      <c r="CN75" s="1266">
        <v>10.5</v>
      </c>
      <c r="CO75" s="1266"/>
      <c r="CP75" s="1266"/>
      <c r="CQ75" s="1266"/>
      <c r="CR75" s="1266"/>
      <c r="CS75" s="1266"/>
      <c r="CT75" s="1266"/>
      <c r="CU75" s="1266"/>
      <c r="CV75" s="1266">
        <v>10.199999999999999</v>
      </c>
      <c r="CW75" s="1266"/>
      <c r="CX75" s="1266"/>
      <c r="CY75" s="1266"/>
      <c r="CZ75" s="1266"/>
      <c r="DA75" s="1266"/>
      <c r="DB75" s="1266"/>
      <c r="DC75" s="1266"/>
    </row>
    <row r="76" spans="2:107" ht="13.5">
      <c r="B76" s="397"/>
      <c r="G76" s="1277"/>
      <c r="H76" s="1277"/>
      <c r="I76" s="1272"/>
      <c r="J76" s="1272"/>
      <c r="K76" s="1273"/>
      <c r="L76" s="1273"/>
      <c r="M76" s="1273"/>
      <c r="N76" s="1273"/>
      <c r="AM76" s="404"/>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5">
      <c r="B77" s="397"/>
      <c r="G77" s="1272"/>
      <c r="H77" s="1272"/>
      <c r="I77" s="1272"/>
      <c r="J77" s="1272"/>
      <c r="K77" s="1267"/>
      <c r="L77" s="1267"/>
      <c r="M77" s="1267"/>
      <c r="N77" s="1267"/>
      <c r="AN77" s="1268" t="s">
        <v>594</v>
      </c>
      <c r="AO77" s="1268"/>
      <c r="AP77" s="1268"/>
      <c r="AQ77" s="1268"/>
      <c r="AR77" s="1268"/>
      <c r="AS77" s="1268"/>
      <c r="AT77" s="1268"/>
      <c r="AU77" s="1268"/>
      <c r="AV77" s="1268"/>
      <c r="AW77" s="1268"/>
      <c r="AX77" s="1268"/>
      <c r="AY77" s="1268"/>
      <c r="AZ77" s="1268"/>
      <c r="BA77" s="1268"/>
      <c r="BB77" s="1269" t="s">
        <v>593</v>
      </c>
      <c r="BC77" s="1269"/>
      <c r="BD77" s="1269"/>
      <c r="BE77" s="1269"/>
      <c r="BF77" s="1269"/>
      <c r="BG77" s="1269"/>
      <c r="BH77" s="1269"/>
      <c r="BI77" s="1269"/>
      <c r="BJ77" s="1269"/>
      <c r="BK77" s="1269"/>
      <c r="BL77" s="1269"/>
      <c r="BM77" s="1269"/>
      <c r="BN77" s="1269"/>
      <c r="BO77" s="1269"/>
      <c r="BP77" s="1266">
        <v>239.1</v>
      </c>
      <c r="BQ77" s="1266"/>
      <c r="BR77" s="1266"/>
      <c r="BS77" s="1266"/>
      <c r="BT77" s="1266"/>
      <c r="BU77" s="1266"/>
      <c r="BV77" s="1266"/>
      <c r="BW77" s="1266"/>
      <c r="BX77" s="1266">
        <v>244</v>
      </c>
      <c r="BY77" s="1266"/>
      <c r="BZ77" s="1266"/>
      <c r="CA77" s="1266"/>
      <c r="CB77" s="1266"/>
      <c r="CC77" s="1266"/>
      <c r="CD77" s="1266"/>
      <c r="CE77" s="1266"/>
      <c r="CF77" s="1266">
        <v>245.1</v>
      </c>
      <c r="CG77" s="1266"/>
      <c r="CH77" s="1266"/>
      <c r="CI77" s="1266"/>
      <c r="CJ77" s="1266"/>
      <c r="CK77" s="1266"/>
      <c r="CL77" s="1266"/>
      <c r="CM77" s="1266"/>
      <c r="CN77" s="1266">
        <v>246.9</v>
      </c>
      <c r="CO77" s="1266"/>
      <c r="CP77" s="1266"/>
      <c r="CQ77" s="1266"/>
      <c r="CR77" s="1266"/>
      <c r="CS77" s="1266"/>
      <c r="CT77" s="1266"/>
      <c r="CU77" s="1266"/>
      <c r="CV77" s="1266">
        <v>250.4</v>
      </c>
      <c r="CW77" s="1266"/>
      <c r="CX77" s="1266"/>
      <c r="CY77" s="1266"/>
      <c r="CZ77" s="1266"/>
      <c r="DA77" s="1266"/>
      <c r="DB77" s="1266"/>
      <c r="DC77" s="1266"/>
    </row>
    <row r="78" spans="2:107" ht="13.5">
      <c r="B78" s="397"/>
      <c r="G78" s="1272"/>
      <c r="H78" s="1272"/>
      <c r="I78" s="1272"/>
      <c r="J78" s="1272"/>
      <c r="K78" s="1267"/>
      <c r="L78" s="1267"/>
      <c r="M78" s="1267"/>
      <c r="N78" s="1267"/>
      <c r="AN78" s="1268"/>
      <c r="AO78" s="1268"/>
      <c r="AP78" s="1268"/>
      <c r="AQ78" s="1268"/>
      <c r="AR78" s="1268"/>
      <c r="AS78" s="1268"/>
      <c r="AT78" s="1268"/>
      <c r="AU78" s="1268"/>
      <c r="AV78" s="1268"/>
      <c r="AW78" s="1268"/>
      <c r="AX78" s="1268"/>
      <c r="AY78" s="1268"/>
      <c r="AZ78" s="1268"/>
      <c r="BA78" s="1268"/>
      <c r="BB78" s="1269"/>
      <c r="BC78" s="1269"/>
      <c r="BD78" s="1269"/>
      <c r="BE78" s="1269"/>
      <c r="BF78" s="1269"/>
      <c r="BG78" s="1269"/>
      <c r="BH78" s="1269"/>
      <c r="BI78" s="1269"/>
      <c r="BJ78" s="1269"/>
      <c r="BK78" s="1269"/>
      <c r="BL78" s="1269"/>
      <c r="BM78" s="1269"/>
      <c r="BN78" s="1269"/>
      <c r="BO78" s="1269"/>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5">
      <c r="B79" s="397"/>
      <c r="G79" s="1272"/>
      <c r="H79" s="1272"/>
      <c r="I79" s="1270"/>
      <c r="J79" s="1270"/>
      <c r="K79" s="1271"/>
      <c r="L79" s="1271"/>
      <c r="M79" s="1271"/>
      <c r="N79" s="1271"/>
      <c r="AN79" s="1268"/>
      <c r="AO79" s="1268"/>
      <c r="AP79" s="1268"/>
      <c r="AQ79" s="1268"/>
      <c r="AR79" s="1268"/>
      <c r="AS79" s="1268"/>
      <c r="AT79" s="1268"/>
      <c r="AU79" s="1268"/>
      <c r="AV79" s="1268"/>
      <c r="AW79" s="1268"/>
      <c r="AX79" s="1268"/>
      <c r="AY79" s="1268"/>
      <c r="AZ79" s="1268"/>
      <c r="BA79" s="1268"/>
      <c r="BB79" s="1269" t="s">
        <v>592</v>
      </c>
      <c r="BC79" s="1269"/>
      <c r="BD79" s="1269"/>
      <c r="BE79" s="1269"/>
      <c r="BF79" s="1269"/>
      <c r="BG79" s="1269"/>
      <c r="BH79" s="1269"/>
      <c r="BI79" s="1269"/>
      <c r="BJ79" s="1269"/>
      <c r="BK79" s="1269"/>
      <c r="BL79" s="1269"/>
      <c r="BM79" s="1269"/>
      <c r="BN79" s="1269"/>
      <c r="BO79" s="1269"/>
      <c r="BP79" s="1266">
        <v>15.9</v>
      </c>
      <c r="BQ79" s="1266"/>
      <c r="BR79" s="1266"/>
      <c r="BS79" s="1266"/>
      <c r="BT79" s="1266"/>
      <c r="BU79" s="1266"/>
      <c r="BV79" s="1266"/>
      <c r="BW79" s="1266"/>
      <c r="BX79" s="1266">
        <v>15.4</v>
      </c>
      <c r="BY79" s="1266"/>
      <c r="BZ79" s="1266"/>
      <c r="CA79" s="1266"/>
      <c r="CB79" s="1266"/>
      <c r="CC79" s="1266"/>
      <c r="CD79" s="1266"/>
      <c r="CE79" s="1266"/>
      <c r="CF79" s="1266">
        <v>15.2</v>
      </c>
      <c r="CG79" s="1266"/>
      <c r="CH79" s="1266"/>
      <c r="CI79" s="1266"/>
      <c r="CJ79" s="1266"/>
      <c r="CK79" s="1266"/>
      <c r="CL79" s="1266"/>
      <c r="CM79" s="1266"/>
      <c r="CN79" s="1266">
        <v>14.9</v>
      </c>
      <c r="CO79" s="1266"/>
      <c r="CP79" s="1266"/>
      <c r="CQ79" s="1266"/>
      <c r="CR79" s="1266"/>
      <c r="CS79" s="1266"/>
      <c r="CT79" s="1266"/>
      <c r="CU79" s="1266"/>
      <c r="CV79" s="1266">
        <v>14.4</v>
      </c>
      <c r="CW79" s="1266"/>
      <c r="CX79" s="1266"/>
      <c r="CY79" s="1266"/>
      <c r="CZ79" s="1266"/>
      <c r="DA79" s="1266"/>
      <c r="DB79" s="1266"/>
      <c r="DC79" s="1266"/>
    </row>
    <row r="80" spans="2:107" ht="13.5">
      <c r="B80" s="397"/>
      <c r="G80" s="1272"/>
      <c r="H80" s="1272"/>
      <c r="I80" s="1270"/>
      <c r="J80" s="1270"/>
      <c r="K80" s="1271"/>
      <c r="L80" s="1271"/>
      <c r="M80" s="1271"/>
      <c r="N80" s="1271"/>
      <c r="AN80" s="1268"/>
      <c r="AO80" s="1268"/>
      <c r="AP80" s="1268"/>
      <c r="AQ80" s="1268"/>
      <c r="AR80" s="1268"/>
      <c r="AS80" s="1268"/>
      <c r="AT80" s="1268"/>
      <c r="AU80" s="1268"/>
      <c r="AV80" s="1268"/>
      <c r="AW80" s="1268"/>
      <c r="AX80" s="1268"/>
      <c r="AY80" s="1268"/>
      <c r="AZ80" s="1268"/>
      <c r="BA80" s="1268"/>
      <c r="BB80" s="1269"/>
      <c r="BC80" s="1269"/>
      <c r="BD80" s="1269"/>
      <c r="BE80" s="1269"/>
      <c r="BF80" s="1269"/>
      <c r="BG80" s="1269"/>
      <c r="BH80" s="1269"/>
      <c r="BI80" s="1269"/>
      <c r="BJ80" s="1269"/>
      <c r="BK80" s="1269"/>
      <c r="BL80" s="1269"/>
      <c r="BM80" s="1269"/>
      <c r="BN80" s="1269"/>
      <c r="BO80" s="1269"/>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5">
      <c r="B81" s="397"/>
    </row>
    <row r="82" spans="2:109" ht="17.25">
      <c r="B82" s="397"/>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c r="B83" s="402"/>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0"/>
    </row>
    <row r="84" spans="2:109" ht="13.5">
      <c r="DD84" s="396"/>
      <c r="DE84" s="396"/>
    </row>
    <row r="85" spans="2:109" ht="13.5">
      <c r="DD85" s="396"/>
      <c r="DE85" s="396"/>
    </row>
    <row r="86" spans="2:109" ht="13.5" hidden="1">
      <c r="DD86" s="396"/>
      <c r="DE86" s="396"/>
    </row>
    <row r="87" spans="2:109" ht="13.5" hidden="1">
      <c r="K87" s="399"/>
      <c r="AQ87" s="399"/>
      <c r="BC87" s="399"/>
      <c r="BO87" s="399"/>
      <c r="CA87" s="399"/>
      <c r="CM87" s="399"/>
      <c r="CY87" s="399"/>
      <c r="DD87" s="396"/>
      <c r="DE87" s="396"/>
    </row>
    <row r="88" spans="2:109" ht="13.5" hidden="1">
      <c r="DD88" s="396"/>
      <c r="DE88" s="396"/>
    </row>
    <row r="89" spans="2:109" ht="13.5" hidden="1">
      <c r="DD89" s="396"/>
      <c r="DE89" s="396"/>
    </row>
    <row r="90" spans="2:109" ht="13.5" hidden="1">
      <c r="DD90" s="396"/>
      <c r="DE90" s="396"/>
    </row>
    <row r="91" spans="2:109" ht="13.5" hidden="1">
      <c r="DD91" s="396"/>
      <c r="DE91" s="396"/>
    </row>
    <row r="92" spans="2:109" ht="13.5" hidden="1" customHeight="1">
      <c r="DD92" s="396"/>
      <c r="DE92" s="396"/>
    </row>
    <row r="93" spans="2:109" ht="13.5" hidden="1" customHeight="1">
      <c r="DD93" s="396"/>
      <c r="DE93" s="396"/>
    </row>
    <row r="94" spans="2:109" ht="13.5" hidden="1" customHeight="1">
      <c r="DD94" s="396"/>
      <c r="DE94" s="396"/>
    </row>
    <row r="95" spans="2:109" ht="13.5" hidden="1" customHeight="1">
      <c r="DD95" s="396"/>
      <c r="DE95" s="396"/>
    </row>
    <row r="96" spans="2:109" ht="13.5" hidden="1" customHeight="1">
      <c r="DD96" s="396"/>
      <c r="DE96" s="396"/>
    </row>
    <row r="97" s="396" customFormat="1" ht="13.5" hidden="1" customHeight="1"/>
    <row r="98" s="396" customFormat="1" ht="13.5" hidden="1" customHeight="1"/>
    <row r="99" s="396" customFormat="1" ht="13.5" hidden="1" customHeight="1"/>
    <row r="100" s="396" customFormat="1" ht="13.5" hidden="1" customHeight="1"/>
    <row r="101" s="396" customFormat="1" ht="13.5" hidden="1" customHeight="1"/>
    <row r="102" s="396" customFormat="1" ht="13.5" hidden="1" customHeight="1"/>
    <row r="103" s="396" customFormat="1" ht="13.5" hidden="1" customHeight="1"/>
    <row r="104" s="396" customFormat="1" ht="13.5" hidden="1" customHeight="1"/>
    <row r="105" s="396" customFormat="1" ht="13.5" hidden="1" customHeight="1"/>
    <row r="106" s="396" customFormat="1" ht="13.5" hidden="1" customHeight="1"/>
    <row r="107" s="396" customFormat="1" ht="13.5" hidden="1" customHeight="1"/>
    <row r="108" s="396" customFormat="1" ht="13.5" hidden="1" customHeight="1"/>
    <row r="109" s="396" customFormat="1" ht="13.5" hidden="1" customHeight="1"/>
    <row r="110" s="396" customFormat="1" ht="13.5" hidden="1" customHeight="1"/>
    <row r="111" s="396" customFormat="1" ht="13.5" hidden="1" customHeight="1"/>
    <row r="112" s="396" customFormat="1" ht="13.5" hidden="1" customHeight="1"/>
    <row r="113" s="396" customFormat="1" ht="13.5" hidden="1" customHeight="1"/>
    <row r="114" s="396" customFormat="1" ht="13.5" hidden="1" customHeight="1"/>
    <row r="115" s="396" customFormat="1" ht="13.5" hidden="1" customHeight="1"/>
    <row r="116" s="396" customFormat="1" ht="13.5" hidden="1" customHeight="1"/>
    <row r="117" s="396" customFormat="1" ht="13.5" hidden="1" customHeight="1"/>
    <row r="118" s="396" customFormat="1" ht="13.5" hidden="1" customHeight="1"/>
    <row r="119" s="396" customFormat="1" ht="13.5" hidden="1" customHeight="1"/>
    <row r="120" s="396" customFormat="1" ht="13.5" hidden="1" customHeight="1"/>
    <row r="121" s="396" customFormat="1" ht="13.5" hidden="1" customHeight="1"/>
    <row r="122" s="396" customFormat="1" ht="13.5" hidden="1" customHeight="1"/>
    <row r="123" s="396" customFormat="1" ht="13.5" hidden="1" customHeight="1"/>
    <row r="124" s="396" customFormat="1" ht="13.5" hidden="1" customHeight="1"/>
    <row r="125" s="396" customFormat="1" ht="13.5" hidden="1" customHeight="1"/>
    <row r="126" s="396" customFormat="1" ht="13.5" hidden="1" customHeight="1"/>
    <row r="127" s="396" customFormat="1" ht="13.5" hidden="1" customHeight="1"/>
    <row r="128" s="396" customFormat="1" ht="13.5" hidden="1" customHeight="1"/>
    <row r="129" s="396" customFormat="1" ht="13.5" hidden="1" customHeight="1"/>
    <row r="130" s="396" customFormat="1" ht="13.5" hidden="1" customHeight="1"/>
    <row r="131" s="396" customFormat="1" ht="13.5" hidden="1" customHeight="1"/>
    <row r="132" s="396" customFormat="1" ht="13.5" hidden="1" customHeight="1"/>
    <row r="133" s="396" customFormat="1" ht="13.5" hidden="1" customHeight="1"/>
    <row r="134" s="396" customFormat="1" ht="13.5" hidden="1" customHeight="1"/>
    <row r="135" s="396" customFormat="1" ht="13.5" hidden="1" customHeight="1"/>
    <row r="136" s="396" customFormat="1" ht="13.5" hidden="1" customHeight="1"/>
    <row r="137" s="396" customFormat="1" ht="13.5" hidden="1" customHeight="1"/>
    <row r="138" s="396" customFormat="1" ht="13.5" hidden="1" customHeight="1"/>
    <row r="139" s="396" customFormat="1" ht="13.5" hidden="1" customHeight="1"/>
    <row r="140" s="396" customFormat="1" ht="13.5" hidden="1" customHeight="1"/>
    <row r="141" s="396" customFormat="1" ht="13.5" hidden="1" customHeight="1"/>
    <row r="142" s="396" customFormat="1" ht="13.5" hidden="1" customHeight="1"/>
    <row r="143" s="396" customFormat="1" ht="13.5" hidden="1" customHeight="1"/>
    <row r="144" s="396" customFormat="1" ht="13.5" hidden="1" customHeight="1"/>
    <row r="145" s="396" customFormat="1" ht="13.5" hidden="1" customHeight="1"/>
    <row r="146" s="396" customFormat="1" ht="13.5" hidden="1" customHeight="1"/>
    <row r="147" s="396" customFormat="1" ht="13.5" hidden="1" customHeight="1"/>
    <row r="148" s="396" customFormat="1" ht="13.5" hidden="1" customHeight="1"/>
    <row r="149" s="396" customFormat="1" ht="13.5" hidden="1" customHeight="1"/>
    <row r="150" s="396" customFormat="1" ht="13.5" hidden="1" customHeight="1"/>
    <row r="151" s="396" customFormat="1" ht="13.5" hidden="1" customHeight="1"/>
    <row r="152" s="396" customFormat="1" ht="13.5" hidden="1" customHeight="1"/>
    <row r="153" s="396" customFormat="1" ht="13.5" hidden="1" customHeight="1"/>
    <row r="154" s="396" customFormat="1" ht="13.5" hidden="1" customHeight="1"/>
    <row r="155" s="396" customFormat="1" ht="13.5" hidden="1" customHeight="1"/>
    <row r="156" s="396" customFormat="1" ht="13.5" hidden="1" customHeight="1"/>
    <row r="157" s="396" customFormat="1" ht="13.5" hidden="1" customHeight="1"/>
    <row r="158" s="396" customFormat="1" ht="13.5" hidden="1" customHeight="1"/>
    <row r="159" s="396" customFormat="1" ht="13.5" hidden="1" customHeight="1"/>
    <row r="160" s="396" customFormat="1" ht="13.5" hidden="1" customHeight="1"/>
  </sheetData>
  <sheetProtection algorithmName="SHA-512" hashValue="Z4uKil7HC5QstZZFPUwLBztNTvjZoEDOeMgjrGBnn8LUNYvpOssXwM4c70dhBPnnpQB1oeVHWVxqhvykBZVF2g==" saltValue="6aUMYPoNehQ+S3EfzdK4N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view="pageBreakPreview" zoomScale="80" zoomScaleNormal="70" zoomScaleSheetLayoutView="80" workbookViewId="0">
      <selection activeCell="AE64" sqref="AE64"/>
    </sheetView>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row>
    <row r="32" spans="12:34">
      <c r="L32" s="279"/>
    </row>
    <row r="33" spans="2:34">
      <c r="C33" s="279"/>
      <c r="E33" s="279"/>
      <c r="G33" s="279"/>
      <c r="I33" s="279"/>
      <c r="X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AG38" s="279"/>
      <c r="AH38" s="279"/>
    </row>
    <row r="39" spans="2:34"/>
    <row r="40" spans="2:34">
      <c r="X40" s="279"/>
    </row>
    <row r="41" spans="2:34">
      <c r="R41" s="279"/>
    </row>
    <row r="42" spans="2:34">
      <c r="W42" s="279"/>
    </row>
    <row r="43" spans="2:34">
      <c r="V43" s="279"/>
      <c r="Y43" s="279"/>
      <c r="Z43" s="279"/>
      <c r="AA43" s="279"/>
      <c r="AB43" s="279"/>
      <c r="AC43" s="279"/>
      <c r="AD43" s="279"/>
      <c r="AE43" s="279"/>
      <c r="AF43" s="279"/>
      <c r="AG43" s="279"/>
      <c r="AH43" s="279"/>
    </row>
    <row r="44" spans="2:34">
      <c r="AH44" s="279"/>
    </row>
    <row r="45" spans="2:34">
      <c r="X45" s="279"/>
    </row>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row r="125" spans="34:122" ht="13.5" customHeight="1">
      <c r="DR125" s="279" t="s">
        <v>483</v>
      </c>
    </row>
  </sheetData>
  <sheetProtection algorithmName="SHA-512" hashValue="jNwlBBu33UbWMoqPVbuZdSwtYaMhM2gUwBSjnznJ9v2mdTLFg3LEu+jI/gwiFXpu6Abl1WpsqToVXST6Z85RfA==" saltValue="1sU0gLicnaY6N6G93d4Q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view="pageBreakPreview" zoomScale="80" zoomScaleNormal="70" zoomScaleSheetLayoutView="80" workbookViewId="0">
      <selection activeCell="BV105" sqref="BV105"/>
    </sheetView>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c r="X31" s="279"/>
    </row>
    <row r="32" spans="12:34">
      <c r="L32" s="279"/>
    </row>
    <row r="33" spans="2:34">
      <c r="C33" s="279"/>
      <c r="E33" s="279"/>
      <c r="G33" s="279"/>
      <c r="I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X38" s="279"/>
      <c r="AG38" s="279"/>
      <c r="AH38" s="279"/>
    </row>
    <row r="39" spans="2:34"/>
    <row r="40" spans="2:34"/>
    <row r="41" spans="2:34">
      <c r="R41" s="279"/>
    </row>
    <row r="42" spans="2:34">
      <c r="W42" s="279"/>
    </row>
    <row r="43" spans="2:34">
      <c r="V43" s="279"/>
      <c r="X43" s="279"/>
      <c r="Y43" s="279"/>
      <c r="Z43" s="279"/>
      <c r="AA43" s="279"/>
      <c r="AB43" s="279"/>
      <c r="AC43" s="279"/>
      <c r="AD43" s="279"/>
      <c r="AE43" s="279"/>
      <c r="AF43" s="279"/>
      <c r="AG43" s="279"/>
      <c r="AH43" s="279"/>
    </row>
    <row r="44" spans="2:34">
      <c r="AH44" s="279"/>
    </row>
    <row r="45" spans="2:34"/>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c r="AH124" s="279"/>
    </row>
    <row r="125" spans="34:122" ht="13.5" customHeight="1">
      <c r="DR125" s="279" t="s">
        <v>483</v>
      </c>
    </row>
  </sheetData>
  <sheetProtection algorithmName="SHA-512" hashValue="av+8uH1Fs2onOHbiNhxX3zOAzMfsAL9Aw4cesFzL9+JvmglMDwVShwp6Xf0pn0orG8we3hQ6focfgbXpvHKdqA==" saltValue="AegBCGfD3DSe2fHD2prE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49</v>
      </c>
      <c r="E2" s="127"/>
      <c r="F2" s="128" t="s">
        <v>50</v>
      </c>
      <c r="G2" s="129"/>
      <c r="H2" s="130"/>
    </row>
    <row r="3" spans="1:8">
      <c r="A3" s="126" t="s">
        <v>527</v>
      </c>
      <c r="B3" s="131"/>
      <c r="C3" s="132"/>
      <c r="D3" s="133">
        <v>68939</v>
      </c>
      <c r="E3" s="134"/>
      <c r="F3" s="135">
        <v>67951</v>
      </c>
      <c r="G3" s="136"/>
      <c r="H3" s="137"/>
    </row>
    <row r="4" spans="1:8">
      <c r="A4" s="138"/>
      <c r="B4" s="139"/>
      <c r="C4" s="140"/>
      <c r="D4" s="141">
        <v>22029</v>
      </c>
      <c r="E4" s="142"/>
      <c r="F4" s="143">
        <v>17498</v>
      </c>
      <c r="G4" s="144"/>
      <c r="H4" s="145"/>
    </row>
    <row r="5" spans="1:8">
      <c r="A5" s="126" t="s">
        <v>529</v>
      </c>
      <c r="B5" s="131"/>
      <c r="C5" s="132"/>
      <c r="D5" s="133">
        <v>72051</v>
      </c>
      <c r="E5" s="134"/>
      <c r="F5" s="135">
        <v>72635</v>
      </c>
      <c r="G5" s="136"/>
      <c r="H5" s="137"/>
    </row>
    <row r="6" spans="1:8">
      <c r="A6" s="138"/>
      <c r="B6" s="139"/>
      <c r="C6" s="140"/>
      <c r="D6" s="141">
        <v>19069</v>
      </c>
      <c r="E6" s="142"/>
      <c r="F6" s="143">
        <v>18276</v>
      </c>
      <c r="G6" s="144"/>
      <c r="H6" s="145"/>
    </row>
    <row r="7" spans="1:8">
      <c r="A7" s="126" t="s">
        <v>530</v>
      </c>
      <c r="B7" s="131"/>
      <c r="C7" s="132"/>
      <c r="D7" s="133">
        <v>73030</v>
      </c>
      <c r="E7" s="134"/>
      <c r="F7" s="135">
        <v>77936</v>
      </c>
      <c r="G7" s="136"/>
      <c r="H7" s="137"/>
    </row>
    <row r="8" spans="1:8">
      <c r="A8" s="138"/>
      <c r="B8" s="139"/>
      <c r="C8" s="140"/>
      <c r="D8" s="141">
        <v>21483</v>
      </c>
      <c r="E8" s="142"/>
      <c r="F8" s="143">
        <v>19401</v>
      </c>
      <c r="G8" s="144"/>
      <c r="H8" s="145"/>
    </row>
    <row r="9" spans="1:8">
      <c r="A9" s="126" t="s">
        <v>531</v>
      </c>
      <c r="B9" s="131"/>
      <c r="C9" s="132"/>
      <c r="D9" s="133">
        <v>69612</v>
      </c>
      <c r="E9" s="134"/>
      <c r="F9" s="135">
        <v>82531</v>
      </c>
      <c r="G9" s="136"/>
      <c r="H9" s="137"/>
    </row>
    <row r="10" spans="1:8">
      <c r="A10" s="138"/>
      <c r="B10" s="139"/>
      <c r="C10" s="140"/>
      <c r="D10" s="141">
        <v>15981</v>
      </c>
      <c r="E10" s="142"/>
      <c r="F10" s="143">
        <v>19102</v>
      </c>
      <c r="G10" s="144"/>
      <c r="H10" s="145"/>
    </row>
    <row r="11" spans="1:8">
      <c r="A11" s="126" t="s">
        <v>532</v>
      </c>
      <c r="B11" s="131"/>
      <c r="C11" s="132"/>
      <c r="D11" s="133">
        <v>78657</v>
      </c>
      <c r="E11" s="134"/>
      <c r="F11" s="135">
        <v>91743</v>
      </c>
      <c r="G11" s="136"/>
      <c r="H11" s="137"/>
    </row>
    <row r="12" spans="1:8">
      <c r="A12" s="138"/>
      <c r="B12" s="139"/>
      <c r="C12" s="146"/>
      <c r="D12" s="141">
        <v>17544</v>
      </c>
      <c r="E12" s="142"/>
      <c r="F12" s="143">
        <v>21872</v>
      </c>
      <c r="G12" s="144"/>
      <c r="H12" s="145"/>
    </row>
    <row r="13" spans="1:8">
      <c r="A13" s="126"/>
      <c r="B13" s="131"/>
      <c r="C13" s="147"/>
      <c r="D13" s="148">
        <v>72458</v>
      </c>
      <c r="E13" s="149"/>
      <c r="F13" s="150">
        <v>78559</v>
      </c>
      <c r="G13" s="151"/>
      <c r="H13" s="137"/>
    </row>
    <row r="14" spans="1:8">
      <c r="A14" s="138"/>
      <c r="B14" s="139"/>
      <c r="C14" s="140"/>
      <c r="D14" s="141">
        <v>19221</v>
      </c>
      <c r="E14" s="142"/>
      <c r="F14" s="143">
        <v>19230</v>
      </c>
      <c r="G14" s="144"/>
      <c r="H14" s="145"/>
    </row>
    <row r="17" spans="1:11">
      <c r="A17" s="122" t="s">
        <v>51</v>
      </c>
    </row>
    <row r="18" spans="1:11">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c r="A19" s="152" t="s">
        <v>52</v>
      </c>
      <c r="B19" s="152">
        <f>ROUND(VALUE(SUBSTITUTE(実質収支比率等に係る経年分析!F$48,"▲","-")),2)</f>
        <v>0.68</v>
      </c>
      <c r="C19" s="152">
        <f>ROUND(VALUE(SUBSTITUTE(実質収支比率等に係る経年分析!G$48,"▲","-")),2)</f>
        <v>0.69</v>
      </c>
      <c r="D19" s="152">
        <f>ROUND(VALUE(SUBSTITUTE(実質収支比率等に係る経年分析!H$48,"▲","-")),2)</f>
        <v>0.6</v>
      </c>
      <c r="E19" s="152">
        <f>ROUND(VALUE(SUBSTITUTE(実質収支比率等に係る経年分析!I$48,"▲","-")),2)</f>
        <v>0.63</v>
      </c>
      <c r="F19" s="152">
        <f>ROUND(VALUE(SUBSTITUTE(実質収支比率等に係る経年分析!J$48,"▲","-")),2)</f>
        <v>0.54</v>
      </c>
    </row>
    <row r="20" spans="1:11">
      <c r="A20" s="152" t="s">
        <v>53</v>
      </c>
      <c r="B20" s="152">
        <f>ROUND(VALUE(SUBSTITUTE(実質収支比率等に係る経年分析!F$47,"▲","-")),2)</f>
        <v>7.75</v>
      </c>
      <c r="C20" s="152">
        <f>ROUND(VALUE(SUBSTITUTE(実質収支比率等に係る経年分析!G$47,"▲","-")),2)</f>
        <v>8.4600000000000009</v>
      </c>
      <c r="D20" s="152">
        <f>ROUND(VALUE(SUBSTITUTE(実質収支比率等に係る経年分析!H$47,"▲","-")),2)</f>
        <v>7.55</v>
      </c>
      <c r="E20" s="152">
        <f>ROUND(VALUE(SUBSTITUTE(実質収支比率等に係る経年分析!I$47,"▲","-")),2)</f>
        <v>4.9000000000000004</v>
      </c>
      <c r="F20" s="152">
        <f>ROUND(VALUE(SUBSTITUTE(実質収支比率等に係る経年分析!J$47,"▲","-")),2)</f>
        <v>5.86</v>
      </c>
    </row>
    <row r="21" spans="1:11">
      <c r="A21" s="152" t="s">
        <v>54</v>
      </c>
      <c r="B21" s="152">
        <f>IF(ISNUMBER(VALUE(SUBSTITUTE(実質収支比率等に係る経年分析!F$49,"▲","-"))),ROUND(VALUE(SUBSTITUTE(実質収支比率等に係る経年分析!F$49,"▲","-")),2),NA())</f>
        <v>1.01</v>
      </c>
      <c r="C21" s="152">
        <f>IF(ISNUMBER(VALUE(SUBSTITUTE(実質収支比率等に係る経年分析!G$49,"▲","-"))),ROUND(VALUE(SUBSTITUTE(実質収支比率等に係る経年分析!G$49,"▲","-")),2),NA())</f>
        <v>0.68</v>
      </c>
      <c r="D21" s="152">
        <f>IF(ISNUMBER(VALUE(SUBSTITUTE(実質収支比率等に係る経年分析!H$49,"▲","-"))),ROUND(VALUE(SUBSTITUTE(実質収支比率等に係る経年分析!H$49,"▲","-")),2),NA())</f>
        <v>-1.1000000000000001</v>
      </c>
      <c r="E21" s="152">
        <f>IF(ISNUMBER(VALUE(SUBSTITUTE(実質収支比率等に係る経年分析!I$49,"▲","-"))),ROUND(VALUE(SUBSTITUTE(実質収支比率等に係る経年分析!I$49,"▲","-")),2),NA())</f>
        <v>-2.63</v>
      </c>
      <c r="F21" s="152">
        <f>IF(ISNUMBER(VALUE(SUBSTITUTE(実質収支比率等に係る経年分析!J$49,"▲","-"))),ROUND(VALUE(SUBSTITUTE(実質収支比率等に係る経年分析!J$49,"▲","-")),2),NA())</f>
        <v>0.84</v>
      </c>
    </row>
    <row r="24" spans="1:11">
      <c r="A24" s="122" t="s">
        <v>55</v>
      </c>
    </row>
    <row r="25" spans="1:11">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c r="A26" s="153"/>
      <c r="B26" s="153" t="s">
        <v>56</v>
      </c>
      <c r="C26" s="153" t="s">
        <v>57</v>
      </c>
      <c r="D26" s="153" t="s">
        <v>56</v>
      </c>
      <c r="E26" s="153" t="s">
        <v>57</v>
      </c>
      <c r="F26" s="153" t="s">
        <v>56</v>
      </c>
      <c r="G26" s="153" t="s">
        <v>57</v>
      </c>
      <c r="H26" s="153" t="s">
        <v>56</v>
      </c>
      <c r="I26" s="153" t="s">
        <v>57</v>
      </c>
      <c r="J26" s="153" t="s">
        <v>56</v>
      </c>
      <c r="K26" s="153" t="s">
        <v>57</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自動車集中管理（重複会計）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0.47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0.19</v>
      </c>
    </row>
    <row r="31" spans="1:11">
      <c r="A31" s="153" t="str">
        <f>IF(連結実質赤字比率に係る赤字・黒字の構成分析!C$39="",NA(),連結実質赤字比率に係る赤字・黒字の構成分析!C$39)</f>
        <v>国民健康保険事業</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v>
      </c>
    </row>
    <row r="32" spans="1:11">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1.75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1.76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1.1399999999999999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0.87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0.63</v>
      </c>
    </row>
    <row r="33" spans="1:16">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1.27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1.17</v>
      </c>
    </row>
    <row r="34" spans="1:16">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1.47</v>
      </c>
    </row>
    <row r="35" spans="1:16">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1.1200000000000001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1.71</v>
      </c>
    </row>
    <row r="36" spans="1:16">
      <c r="A36" s="153" t="str">
        <f>IF(連結実質赤字比率に係る赤字・黒字の構成分析!C$34="",NA(),連結実質赤字比率に係る赤字・黒字の構成分析!C$34)</f>
        <v>県有林経営事業</v>
      </c>
      <c r="B36" s="153">
        <f>IF(ROUND(VALUE(SUBSTITUTE(連結実質赤字比率に係る赤字・黒字の構成分析!F$34,"▲", "-")), 2) &lt; 0, ABS(ROUND(VALUE(SUBSTITUTE(連結実質赤字比率に係る赤字・黒字の構成分析!F$34,"▲", "-")), 2)), NA())</f>
        <v>0.66</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0.65</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0.65</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0.64</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0.63</v>
      </c>
      <c r="K36" s="153" t="e">
        <f>IF(ROUND(VALUE(SUBSTITUTE(連結実質赤字比率に係る赤字・黒字の構成分析!J$34,"▲", "-")), 2) &gt;= 0, ABS(ROUND(VALUE(SUBSTITUTE(連結実質赤字比率に係る赤字・黒字の構成分析!J$34,"▲", "-")), 2)), NA())</f>
        <v>#N/A</v>
      </c>
    </row>
    <row r="39" spans="1:16">
      <c r="A39" s="122" t="s">
        <v>58</v>
      </c>
    </row>
    <row r="40" spans="1:16">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c r="A42" s="154" t="s">
        <v>61</v>
      </c>
      <c r="B42" s="154"/>
      <c r="C42" s="154"/>
      <c r="D42" s="154">
        <f>'実質公債費比率（分子）の構造'!K$52</f>
        <v>57987</v>
      </c>
      <c r="E42" s="154"/>
      <c r="F42" s="154"/>
      <c r="G42" s="154">
        <f>'実質公債費比率（分子）の構造'!L$52</f>
        <v>58984</v>
      </c>
      <c r="H42" s="154"/>
      <c r="I42" s="154"/>
      <c r="J42" s="154">
        <f>'実質公債費比率（分子）の構造'!M$52</f>
        <v>58015</v>
      </c>
      <c r="K42" s="154"/>
      <c r="L42" s="154"/>
      <c r="M42" s="154">
        <f>'実質公債費比率（分子）の構造'!N$52</f>
        <v>57403</v>
      </c>
      <c r="N42" s="154"/>
      <c r="O42" s="154"/>
      <c r="P42" s="154">
        <f>'実質公債費比率（分子）の構造'!O$52</f>
        <v>58779</v>
      </c>
    </row>
    <row r="43" spans="1:16">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c r="A44" s="154" t="s">
        <v>63</v>
      </c>
      <c r="B44" s="154">
        <f>'実質公債費比率（分子）の構造'!K$50</f>
        <v>335</v>
      </c>
      <c r="C44" s="154"/>
      <c r="D44" s="154"/>
      <c r="E44" s="154">
        <f>'実質公債費比率（分子）の構造'!L$50</f>
        <v>314</v>
      </c>
      <c r="F44" s="154"/>
      <c r="G44" s="154"/>
      <c r="H44" s="154">
        <f>'実質公債費比率（分子）の構造'!M$50</f>
        <v>291</v>
      </c>
      <c r="I44" s="154"/>
      <c r="J44" s="154"/>
      <c r="K44" s="154">
        <f>'実質公債費比率（分子）の構造'!N$50</f>
        <v>280</v>
      </c>
      <c r="L44" s="154"/>
      <c r="M44" s="154"/>
      <c r="N44" s="154">
        <f>'実質公債費比率（分子）の構造'!O$50</f>
        <v>253</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f>'実質公債費比率（分子）の構造'!K$48</f>
        <v>2113</v>
      </c>
      <c r="C46" s="154"/>
      <c r="D46" s="154"/>
      <c r="E46" s="154">
        <f>'実質公債費比率（分子）の構造'!L$48</f>
        <v>2174</v>
      </c>
      <c r="F46" s="154"/>
      <c r="G46" s="154"/>
      <c r="H46" s="154">
        <f>'実質公債費比率（分子）の構造'!M$48</f>
        <v>2217</v>
      </c>
      <c r="I46" s="154"/>
      <c r="J46" s="154"/>
      <c r="K46" s="154">
        <f>'実質公債費比率（分子）の構造'!N$48</f>
        <v>1759</v>
      </c>
      <c r="L46" s="154"/>
      <c r="M46" s="154"/>
      <c r="N46" s="154">
        <f>'実質公債費比率（分子）の構造'!O$48</f>
        <v>2195</v>
      </c>
      <c r="O46" s="154"/>
      <c r="P46" s="154"/>
    </row>
    <row r="47" spans="1:16">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91493</v>
      </c>
      <c r="C49" s="154"/>
      <c r="D49" s="154"/>
      <c r="E49" s="154">
        <f>'実質公債費比率（分子）の構造'!L$45</f>
        <v>89485</v>
      </c>
      <c r="F49" s="154"/>
      <c r="G49" s="154"/>
      <c r="H49" s="154">
        <f>'実質公債費比率（分子）の構造'!M$45</f>
        <v>87582</v>
      </c>
      <c r="I49" s="154"/>
      <c r="J49" s="154"/>
      <c r="K49" s="154">
        <f>'実質公債費比率（分子）の構造'!N$45</f>
        <v>84971</v>
      </c>
      <c r="L49" s="154"/>
      <c r="M49" s="154"/>
      <c r="N49" s="154">
        <f>'実質公債費比率（分子）の構造'!O$45</f>
        <v>85681</v>
      </c>
      <c r="O49" s="154"/>
      <c r="P49" s="154"/>
    </row>
    <row r="50" spans="1:16">
      <c r="A50" s="154" t="s">
        <v>69</v>
      </c>
      <c r="B50" s="154" t="e">
        <f>NA()</f>
        <v>#N/A</v>
      </c>
      <c r="C50" s="154">
        <f>IF(ISNUMBER('実質公債費比率（分子）の構造'!K$53),'実質公債費比率（分子）の構造'!K$53,NA())</f>
        <v>35954</v>
      </c>
      <c r="D50" s="154" t="e">
        <f>NA()</f>
        <v>#N/A</v>
      </c>
      <c r="E50" s="154" t="e">
        <f>NA()</f>
        <v>#N/A</v>
      </c>
      <c r="F50" s="154">
        <f>IF(ISNUMBER('実質公債費比率（分子）の構造'!L$53),'実質公債費比率（分子）の構造'!L$53,NA())</f>
        <v>32989</v>
      </c>
      <c r="G50" s="154" t="e">
        <f>NA()</f>
        <v>#N/A</v>
      </c>
      <c r="H50" s="154" t="e">
        <f>NA()</f>
        <v>#N/A</v>
      </c>
      <c r="I50" s="154">
        <f>IF(ISNUMBER('実質公債費比率（分子）の構造'!M$53),'実質公債費比率（分子）の構造'!M$53,NA())</f>
        <v>32075</v>
      </c>
      <c r="J50" s="154" t="e">
        <f>NA()</f>
        <v>#N/A</v>
      </c>
      <c r="K50" s="154" t="e">
        <f>NA()</f>
        <v>#N/A</v>
      </c>
      <c r="L50" s="154">
        <f>IF(ISNUMBER('実質公債費比率（分子）の構造'!N$53),'実質公債費比率（分子）の構造'!N$53,NA())</f>
        <v>29607</v>
      </c>
      <c r="M50" s="154" t="e">
        <f>NA()</f>
        <v>#N/A</v>
      </c>
      <c r="N50" s="154" t="e">
        <f>NA()</f>
        <v>#N/A</v>
      </c>
      <c r="O50" s="154">
        <f>IF(ISNUMBER('実質公債費比率（分子）の構造'!O$53),'実質公債費比率（分子）の構造'!O$53,NA())</f>
        <v>29350</v>
      </c>
      <c r="P50" s="154" t="e">
        <f>NA()</f>
        <v>#N/A</v>
      </c>
    </row>
    <row r="53" spans="1:16">
      <c r="A53" s="122" t="s">
        <v>70</v>
      </c>
    </row>
    <row r="54" spans="1:16">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41</v>
      </c>
      <c r="B56" s="153"/>
      <c r="C56" s="153"/>
      <c r="D56" s="153">
        <f>'将来負担比率（分子）の構造'!I$52</f>
        <v>665802</v>
      </c>
      <c r="E56" s="153"/>
      <c r="F56" s="153"/>
      <c r="G56" s="153">
        <f>'将来負担比率（分子）の構造'!J$52</f>
        <v>661278</v>
      </c>
      <c r="H56" s="153"/>
      <c r="I56" s="153"/>
      <c r="J56" s="153">
        <f>'将来負担比率（分子）の構造'!K$52</f>
        <v>652965</v>
      </c>
      <c r="K56" s="153"/>
      <c r="L56" s="153"/>
      <c r="M56" s="153">
        <f>'将来負担比率（分子）の構造'!L$52</f>
        <v>648529</v>
      </c>
      <c r="N56" s="153"/>
      <c r="O56" s="153"/>
      <c r="P56" s="153">
        <f>'将来負担比率（分子）の構造'!M$52</f>
        <v>644986</v>
      </c>
    </row>
    <row r="57" spans="1:16">
      <c r="A57" s="153" t="s">
        <v>40</v>
      </c>
      <c r="B57" s="153"/>
      <c r="C57" s="153"/>
      <c r="D57" s="153">
        <f>'将来負担比率（分子）の構造'!I$51</f>
        <v>19167</v>
      </c>
      <c r="E57" s="153"/>
      <c r="F57" s="153"/>
      <c r="G57" s="153">
        <f>'将来負担比率（分子）の構造'!J$51</f>
        <v>18032</v>
      </c>
      <c r="H57" s="153"/>
      <c r="I57" s="153"/>
      <c r="J57" s="153">
        <f>'将来負担比率（分子）の構造'!K$51</f>
        <v>18799</v>
      </c>
      <c r="K57" s="153"/>
      <c r="L57" s="153"/>
      <c r="M57" s="153">
        <f>'将来負担比率（分子）の構造'!L$51</f>
        <v>23782</v>
      </c>
      <c r="N57" s="153"/>
      <c r="O57" s="153"/>
      <c r="P57" s="153">
        <f>'将来負担比率（分子）の構造'!M$51</f>
        <v>19857</v>
      </c>
    </row>
    <row r="58" spans="1:16">
      <c r="A58" s="153" t="s">
        <v>39</v>
      </c>
      <c r="B58" s="153"/>
      <c r="C58" s="153"/>
      <c r="D58" s="153">
        <f>'将来負担比率（分子）の構造'!I$50</f>
        <v>104887</v>
      </c>
      <c r="E58" s="153"/>
      <c r="F58" s="153"/>
      <c r="G58" s="153">
        <f>'将来負担比率（分子）の構造'!J$50</f>
        <v>108176</v>
      </c>
      <c r="H58" s="153"/>
      <c r="I58" s="153"/>
      <c r="J58" s="153">
        <f>'将来負担比率（分子）の構造'!K$50</f>
        <v>103256</v>
      </c>
      <c r="K58" s="153"/>
      <c r="L58" s="153"/>
      <c r="M58" s="153">
        <f>'将来負担比率（分子）の構造'!L$50</f>
        <v>95322</v>
      </c>
      <c r="N58" s="153"/>
      <c r="O58" s="153"/>
      <c r="P58" s="153">
        <f>'将来負担比率（分子）の構造'!M$50</f>
        <v>94818</v>
      </c>
    </row>
    <row r="59" spans="1:16">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34</v>
      </c>
      <c r="B61" s="153">
        <f>'将来負担比率（分子）の構造'!I$46</f>
        <v>13</v>
      </c>
      <c r="C61" s="153"/>
      <c r="D61" s="153"/>
      <c r="E61" s="153">
        <f>'将来負担比率（分子）の構造'!J$46</f>
        <v>484</v>
      </c>
      <c r="F61" s="153"/>
      <c r="G61" s="153"/>
      <c r="H61" s="153">
        <f>'将来負担比率（分子）の構造'!K$46</f>
        <v>475</v>
      </c>
      <c r="I61" s="153"/>
      <c r="J61" s="153"/>
      <c r="K61" s="153">
        <f>'将来負担比率（分子）の構造'!L$46</f>
        <v>1688</v>
      </c>
      <c r="L61" s="153"/>
      <c r="M61" s="153"/>
      <c r="N61" s="153">
        <f>'将来負担比率（分子）の構造'!M$46</f>
        <v>13</v>
      </c>
      <c r="O61" s="153"/>
      <c r="P61" s="153"/>
    </row>
    <row r="62" spans="1:16">
      <c r="A62" s="153" t="s">
        <v>33</v>
      </c>
      <c r="B62" s="153">
        <f>'将来負担比率（分子）の構造'!I$45</f>
        <v>177507</v>
      </c>
      <c r="C62" s="153"/>
      <c r="D62" s="153"/>
      <c r="E62" s="153">
        <f>'将来負担比率（分子）の構造'!J$45</f>
        <v>172919</v>
      </c>
      <c r="F62" s="153"/>
      <c r="G62" s="153"/>
      <c r="H62" s="153">
        <f>'将来負担比率（分子）の構造'!K$45</f>
        <v>163473</v>
      </c>
      <c r="I62" s="153"/>
      <c r="J62" s="153"/>
      <c r="K62" s="153">
        <f>'将来負担比率（分子）の構造'!L$45</f>
        <v>157510</v>
      </c>
      <c r="L62" s="153"/>
      <c r="M62" s="153"/>
      <c r="N62" s="153">
        <f>'将来負担比率（分子）の構造'!M$45</f>
        <v>151937</v>
      </c>
      <c r="O62" s="153"/>
      <c r="P62" s="153"/>
    </row>
    <row r="63" spans="1:16">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31</v>
      </c>
      <c r="B64" s="153">
        <f>'将来負担比率（分子）の構造'!I$43</f>
        <v>19709</v>
      </c>
      <c r="C64" s="153"/>
      <c r="D64" s="153"/>
      <c r="E64" s="153">
        <f>'将来負担比率（分子）の構造'!J$43</f>
        <v>17992</v>
      </c>
      <c r="F64" s="153"/>
      <c r="G64" s="153"/>
      <c r="H64" s="153">
        <f>'将来負担比率（分子）の構造'!K$43</f>
        <v>16462</v>
      </c>
      <c r="I64" s="153"/>
      <c r="J64" s="153"/>
      <c r="K64" s="153">
        <f>'将来負担比率（分子）の構造'!L$43</f>
        <v>15717</v>
      </c>
      <c r="L64" s="153"/>
      <c r="M64" s="153"/>
      <c r="N64" s="153">
        <f>'将来負担比率（分子）の構造'!M$43</f>
        <v>17615</v>
      </c>
      <c r="O64" s="153"/>
      <c r="P64" s="153"/>
    </row>
    <row r="65" spans="1:16">
      <c r="A65" s="153" t="s">
        <v>30</v>
      </c>
      <c r="B65" s="153">
        <f>'将来負担比率（分子）の構造'!I$42</f>
        <v>6150</v>
      </c>
      <c r="C65" s="153"/>
      <c r="D65" s="153"/>
      <c r="E65" s="153">
        <f>'将来負担比率（分子）の構造'!J$42</f>
        <v>4786</v>
      </c>
      <c r="F65" s="153"/>
      <c r="G65" s="153"/>
      <c r="H65" s="153">
        <f>'将来負担比率（分子）の構造'!K$42</f>
        <v>4199</v>
      </c>
      <c r="I65" s="153"/>
      <c r="J65" s="153"/>
      <c r="K65" s="153">
        <f>'将来負担比率（分子）の構造'!L$42</f>
        <v>3493</v>
      </c>
      <c r="L65" s="153"/>
      <c r="M65" s="153"/>
      <c r="N65" s="153">
        <f>'将来負担比率（分子）の構造'!M$42</f>
        <v>3067</v>
      </c>
      <c r="O65" s="153"/>
      <c r="P65" s="153"/>
    </row>
    <row r="66" spans="1:16">
      <c r="A66" s="153" t="s">
        <v>29</v>
      </c>
      <c r="B66" s="153">
        <f>'将来負担比率（分子）の構造'!I$41</f>
        <v>1043080</v>
      </c>
      <c r="C66" s="153"/>
      <c r="D66" s="153"/>
      <c r="E66" s="153">
        <f>'将来負担比率（分子）の構造'!J$41</f>
        <v>1040465</v>
      </c>
      <c r="F66" s="153"/>
      <c r="G66" s="153"/>
      <c r="H66" s="153">
        <f>'将来負担比率（分子）の構造'!K$41</f>
        <v>1035115</v>
      </c>
      <c r="I66" s="153"/>
      <c r="J66" s="153"/>
      <c r="K66" s="153">
        <f>'将来負担比率（分子）の構造'!L$41</f>
        <v>1034725</v>
      </c>
      <c r="L66" s="153"/>
      <c r="M66" s="153"/>
      <c r="N66" s="153">
        <f>'将来負担比率（分子）の構造'!M$41</f>
        <v>1026876</v>
      </c>
      <c r="O66" s="153"/>
      <c r="P66" s="153"/>
    </row>
    <row r="67" spans="1:16">
      <c r="A67" s="153" t="s">
        <v>73</v>
      </c>
      <c r="B67" s="153" t="e">
        <f>NA()</f>
        <v>#N/A</v>
      </c>
      <c r="C67" s="153">
        <f>IF(ISNUMBER('将来負担比率（分子）の構造'!I$53), IF('将来負担比率（分子）の構造'!I$53 &lt; 0, 0, '将来負担比率（分子）の構造'!I$53), NA())</f>
        <v>456602</v>
      </c>
      <c r="D67" s="153" t="e">
        <f>NA()</f>
        <v>#N/A</v>
      </c>
      <c r="E67" s="153" t="e">
        <f>NA()</f>
        <v>#N/A</v>
      </c>
      <c r="F67" s="153">
        <f>IF(ISNUMBER('将来負担比率（分子）の構造'!J$53), IF('将来負担比率（分子）の構造'!J$53 &lt; 0, 0, '将来負担比率（分子）の構造'!J$53), NA())</f>
        <v>449160</v>
      </c>
      <c r="G67" s="153" t="e">
        <f>NA()</f>
        <v>#N/A</v>
      </c>
      <c r="H67" s="153" t="e">
        <f>NA()</f>
        <v>#N/A</v>
      </c>
      <c r="I67" s="153">
        <f>IF(ISNUMBER('将来負担比率（分子）の構造'!K$53), IF('将来負担比率（分子）の構造'!K$53 &lt; 0, 0, '将来負担比率（分子）の構造'!K$53), NA())</f>
        <v>444704</v>
      </c>
      <c r="J67" s="153" t="e">
        <f>NA()</f>
        <v>#N/A</v>
      </c>
      <c r="K67" s="153" t="e">
        <f>NA()</f>
        <v>#N/A</v>
      </c>
      <c r="L67" s="153">
        <f>IF(ISNUMBER('将来負担比率（分子）の構造'!L$53), IF('将来負担比率（分子）の構造'!L$53 &lt; 0, 0, '将来負担比率（分子）の構造'!L$53), NA())</f>
        <v>445499</v>
      </c>
      <c r="M67" s="153" t="e">
        <f>NA()</f>
        <v>#N/A</v>
      </c>
      <c r="N67" s="153" t="e">
        <f>NA()</f>
        <v>#N/A</v>
      </c>
      <c r="O67" s="153">
        <f>IF(ISNUMBER('将来負担比率（分子）の構造'!M$53), IF('将来負担比率（分子）の構造'!M$53 &lt; 0, 0, '将来負担比率（分子）の構造'!M$53), NA())</f>
        <v>439846</v>
      </c>
      <c r="P67" s="153" t="e">
        <f>NA()</f>
        <v>#N/A</v>
      </c>
    </row>
    <row r="70" spans="1:16">
      <c r="A70" s="155" t="s">
        <v>74</v>
      </c>
      <c r="B70" s="155"/>
      <c r="C70" s="155"/>
      <c r="D70" s="155"/>
      <c r="E70" s="155"/>
      <c r="F70" s="155"/>
    </row>
    <row r="71" spans="1:16">
      <c r="A71" s="156"/>
      <c r="B71" s="156" t="e">
        <f>#REF!</f>
        <v>#REF!</v>
      </c>
      <c r="C71" s="156" t="e">
        <f>#REF!</f>
        <v>#REF!</v>
      </c>
      <c r="D71" s="156" t="e">
        <f>#REF!</f>
        <v>#REF!</v>
      </c>
    </row>
    <row r="72" spans="1:16">
      <c r="A72" s="156" t="s">
        <v>75</v>
      </c>
      <c r="B72" s="157" t="e">
        <f>#REF!</f>
        <v>#REF!</v>
      </c>
      <c r="C72" s="157" t="e">
        <f>#REF!</f>
        <v>#REF!</v>
      </c>
      <c r="D72" s="157" t="e">
        <f>#REF!</f>
        <v>#REF!</v>
      </c>
    </row>
    <row r="73" spans="1:16">
      <c r="A73" s="156" t="s">
        <v>76</v>
      </c>
      <c r="B73" s="157" t="e">
        <f>#REF!</f>
        <v>#REF!</v>
      </c>
      <c r="C73" s="157" t="e">
        <f>#REF!</f>
        <v>#REF!</v>
      </c>
      <c r="D73" s="157" t="e">
        <f>#REF!</f>
        <v>#REF!</v>
      </c>
    </row>
    <row r="74" spans="1:16">
      <c r="A74" s="156" t="s">
        <v>77</v>
      </c>
      <c r="B74" s="157" t="e">
        <f>#REF!</f>
        <v>#REF!</v>
      </c>
      <c r="C74" s="157" t="e">
        <f>#REF!</f>
        <v>#REF!</v>
      </c>
      <c r="D74" s="157" t="e">
        <f>#REF!</f>
        <v>#REF!</v>
      </c>
    </row>
  </sheetData>
  <sheetProtection algorithmName="SHA-512" hashValue="w0jxqfA0+xQFUPitvNaS8tqTiJg/YYLfluLxS/d9UlrjI1mw3De8EJbGBx/f1L6ADKVebZiq1Op5okLucRI14Q==" saltValue="4HP6RekibeB+IAfFYCYt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2021-03-12T00:44:18Z</cp:lastPrinted>
  <dcterms:created xsi:type="dcterms:W3CDTF">2021-02-02T04:19:48Z</dcterms:created>
  <dcterms:modified xsi:type="dcterms:W3CDTF">2022-04-25T02:38:04Z</dcterms:modified>
  <cp:category/>
</cp:coreProperties>
</file>