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BW39" i="10" s="1"/>
  <c r="BW40" i="10" s="1"/>
  <c r="BW41" i="10" s="1"/>
  <c r="BW42" i="10" s="1"/>
  <c r="CO34" i="10"/>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<sst xmlns="http://schemas.openxmlformats.org/spreadsheetml/2006/main" count="1204" uniqueCount="625">
  <si>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</si>
  <si>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</si>
  <si>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</si>
  <si>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</si>
  <si>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</si>
  <si>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</si>
  <si>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</si>
  <si>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</si>
  <si>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</si>
  <si>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</si>
  <si>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</si>
  <si>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</si>
  <si>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</si>
  <si>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</si>
  <si>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</si>
  <si>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</si>
  <si>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</si>
  <si>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</si>
  <si>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</si>
  <si>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</si>
  <si>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</si>
  <si>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</si>
  <si>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</si>
  <si>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</si>
  <si>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</si>
  <si>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</si>
  <si>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</si>
  <si>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</si>
  <si>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</si>
  <si>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</si>
  <si>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</si>
  <si>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</si>
  <si>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</si>
  <si>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</si>
  <si>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</si>
  <si>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</si>
  <si>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</si>
  <si>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</si>
  <si>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</si>
  <si>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</si>
  <si>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</si>
  <si>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</si>
  <si>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</si>
  <si>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</si>
  <si>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</si>
  <si>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</si>
  <si>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</si>
  <si>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</si>
  <si>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</si>
  <si>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</si>
  <si>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</si>
  <si>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</si>
  <si>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</si>
  <si>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</si>
  <si>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</si>
  <si>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</si>
  <si>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</si>
  <si>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</si>
  <si>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</si>
  <si>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</si>
  <si>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</si>
  <si>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</si>
  <si>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</si>
  <si>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</si>
  <si>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</si>
  <si>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</si>
  <si>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</si>
  <si>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</si>
  <si>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</si>
  <si>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</si>
  <si>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</si>
  <si>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</si>
  <si>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</si>
  <si>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</si>
  <si>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</si>
  <si>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</si>
  <si>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</si>
  <si>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</si>
  <si>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</si>
  <si>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</si>
  <si>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</si>
  <si>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</si>
  <si>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</si>
  <si>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</si>
  <si>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</si>
  <si>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</si>
  <si>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</si>
  <si>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</si>
  <si>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</si>
  <si>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</si>
  <si>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</si>
  <si>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</si>
  <si>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</si>
  <si>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</si>
  <si>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</si>
  <si>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</si>
  <si>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</si>
  <si>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</si>
  <si>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</si>
  <si>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</si>
  <si>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</si>
  <si>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</si>
  <si>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</si>
  <si>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</si>
  <si>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</si>
  <si>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</si>
  <si>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</si>
  <si>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</si>
  <si>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</si>
  <si>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</si>
  <si>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</si>
  <si>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</si>
  <si>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</si>
  <si>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</si>
  <si>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</si>
  <si>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</si>
  <si>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</si>
  <si>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</si>
  <si>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</si>
  <si>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</si>
  <si>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</si>
  <si>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</si>
  <si>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</si>
  <si>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</si>
  <si>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</si>
  <si>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</si>
  <si>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</si>
  <si>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</si>
  <si>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</si>
  <si>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</si>
  <si>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</si>
  <si>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</si>
  <si>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</si>
  <si>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</si>
  <si>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</si>
  <si>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</si>
  <si>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</si>
  <si>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</si>
  <si>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</si>
  <si>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</si>
  <si>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</si>
  <si>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</si>
  <si>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</si>
  <si>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</si>
  <si>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</si>
  <si>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</si>
  <si>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</si>
  <si>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</si>
  <si>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</si>
  <si>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</si>
  <si>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</si>
  <si>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</si>
  <si>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</si>
  <si>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</si>
  <si>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</si>
  <si>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</si>
  <si>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</si>
  <si>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</si>
  <si>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</si>
  <si>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</si>
  <si>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</si>
  <si>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</si>
  <si>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</si>
  <si>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</si>
  <si>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</si>
  <si>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</si>
  <si>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</si>
  <si>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</si>
  <si>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</si>
  <si>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</si>
  <si>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</si>
  <si>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</si>
  <si>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</si>
  <si>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</si>
  <si>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</si>
  <si>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</si>
  <si>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</si>
  <si>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</si>
  <si>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</si>
  <si>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</si>
  <si>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</si>
  <si>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</si>
  <si>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</si>
  <si>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</si>
  <si>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</si>
  <si>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</si>
  <si>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</si>
  <si>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</si>
  <si>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</si>
  <si>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</si>
  <si>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</si>
  <si>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</si>
  <si>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</si>
  <si>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</si>
  <si>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</si>
  <si>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</si>
  <si>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</si>
  <si>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</si>
  <si>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</si>
  <si>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</si>
  <si>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</si>
  <si>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</si>
  <si>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</si>
  <si>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</si>
  <si>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</si>
  <si>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</si>
  <si>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</si>
  <si>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</si>
  <si>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</si>
  <si>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</si>
  <si>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</si>
  <si>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</si>
  <si>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</si>
  <si>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</si>
  <si>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</si>
  <si>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</si>
  <si>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</si>
  <si>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</si>
  <si>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愛媛県上島町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</si>
  <si>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</si>
  <si>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</si>
  <si>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</si>
  <si>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</si>
  <si>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</si>
  <si>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</si>
  <si>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</si>
  <si>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</si>
  <si>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</si>
  <si>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</si>
  <si>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</si>
  <si>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</si>
  <si>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</si>
  <si>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</si>
  <si>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</si>
  <si>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</si>
  <si>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</si>
  <si>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</si>
  <si>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</si>
  <si>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</si>
  <si>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</si>
  <si>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</si>
  <si>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</si>
  <si>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</si>
  <si>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</si>
  <si>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</si>
  <si>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</si>
  <si>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</si>
  <si>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</si>
  <si>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</si>
  <si>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</si>
  <si>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</si>
  <si>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</si>
  <si>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</si>
  <si>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</si>
  <si>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</si>
  <si>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</si>
  <si>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</si>
  <si>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</si>
  <si>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</si>
  <si>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</si>
  <si>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</si>
  <si>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</si>
  <si>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</si>
  <si>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</si>
  <si>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</si>
  <si>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</si>
  <si>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</si>
  <si>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</si>
  <si>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</si>
  <si>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</si>
  <si>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</si>
  <si>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</si>
  <si>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</si>
  <si>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</si>
  <si>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</si>
  <si>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</si>
  <si>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</si>
  <si>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</si>
  <si>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</si>
  <si>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</si>
  <si>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</si>
  <si>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</si>
  <si>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</si>
  <si>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</si>
  <si>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</si>
  <si>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</si>
  <si>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</si>
  <si>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</si>
  <si>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</si>
  <si>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</si>
  <si>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</si>
  <si>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</si>
  <si>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</si>
  <si>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</si>
  <si>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</si>
  <si>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</si>
  <si>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</si>
  <si>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</si>
  <si>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</si>
  <si>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</si>
  <si>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</si>
  <si>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</si>
  <si>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</si>
  <si>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</si>
  <si>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</si>
  <si>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</si>
  <si>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</si>
  <si>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</si>
  <si>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</si>
  <si>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</si>
  <si>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</si>
  <si>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</si>
  <si>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</si>
  <si>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</si>
  <si>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</si>
  <si>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</si>
  <si>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</si>
  <si>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</si>
  <si>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</si>
  <si>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</si>
  <si>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</si>
  <si>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</si>
  <si>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</si>
  <si>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</si>
  <si>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</si>
  <si>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</si>
  <si>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</si>
  <si>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</si>
  <si>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</si>
  <si>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</si>
  <si>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</si>
  <si>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</si>
  <si>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</si>
  <si>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</si>
  <si>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</si>
  <si>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</si>
  <si>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</si>
  <si>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</si>
  <si>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</si>
  <si>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</si>
  <si>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</si>
  <si>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</si>
  <si>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</si>
  <si>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</si>
  <si>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</si>
  <si>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</si>
  <si>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</si>
  <si>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</si>
  <si>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</si>
  <si>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</si>
  <si>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</si>
  <si>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</si>
  <si>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</si>
  <si>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</si>
  <si>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</si>
  <si>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</si>
  <si>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</si>
  <si>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</si>
  <si>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</si>
  <si>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</si>
  <si>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</si>
  <si>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</si>
  <si>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</si>
  <si>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</si>
  <si>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</si>
  <si>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</si>
  <si>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</si>
  <si>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</si>
  <si>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</si>
  <si>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</si>
  <si>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</si>
  <si>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愛媛県上島町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</si>
  <si>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</si>
  <si>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</si>
  <si>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</si>
  <si>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</si>
  <si>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</si>
  <si>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</si>
  <si>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</si>
  <si>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</si>
  <si>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</si>
  <si>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</si>
  <si>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</si>
  <si>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</si>
  <si>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</si>
  <si>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</si>
  <si>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</si>
  <si>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</si>
  <si>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</si>
  <si>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</si>
  <si>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</si>
  <si>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</si>
  <si>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ＣＡＴＶ事業会計</t>
    <phoneticPr fontId="5"/>
  </si>
  <si>
    <t>へき地出張診療所事業会計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</si>
  <si>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</si>
  <si>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</si>
  <si>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</si>
  <si>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</si>
  <si>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</si>
  <si>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</si>
  <si>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</si>
  <si>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</si>
  <si>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</si>
  <si>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</si>
  <si>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</si>
  <si>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</si>
  <si>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</si>
  <si>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</si>
  <si>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</si>
  <si>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</si>
  <si>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介護サービス事業会計</t>
    <phoneticPr fontId="5"/>
  </si>
  <si>
    <t>国民健康保険診療所事業会計</t>
    <phoneticPr fontId="5"/>
  </si>
  <si>
    <t>特別養護老人ホーム事業会計</t>
    <phoneticPr fontId="5"/>
  </si>
  <si>
    <t>後期高齢者医療事業会計</t>
    <phoneticPr fontId="5"/>
  </si>
  <si>
    <t>上水道事業会計</t>
    <phoneticPr fontId="5"/>
  </si>
  <si>
    <t>法適用企業</t>
    <phoneticPr fontId="5"/>
  </si>
  <si>
    <t>簡易水道事業会計</t>
    <phoneticPr fontId="5"/>
  </si>
  <si>
    <t>法非適用企業</t>
    <phoneticPr fontId="5"/>
  </si>
  <si>
    <t>公共下水道事業会計</t>
    <phoneticPr fontId="5"/>
  </si>
  <si>
    <t>農業集落排水事業会計</t>
    <phoneticPr fontId="5"/>
  </si>
  <si>
    <t>浄化槽事業会計</t>
    <phoneticPr fontId="5"/>
  </si>
  <si>
    <t>船舶事業会計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</si>
  <si>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</si>
  <si>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</si>
  <si>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</si>
  <si>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</si>
  <si>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</si>
  <si>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</si>
  <si>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</si>
  <si>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</si>
  <si>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</si>
  <si>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</si>
  <si>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</si>
  <si>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</si>
  <si>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</si>
  <si>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</si>
  <si>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</si>
  <si>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</si>
  <si>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</si>
  <si>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</si>
  <si>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</si>
  <si>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</si>
  <si>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</si>
  <si>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</si>
  <si>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</si>
  <si>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</si>
  <si>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</si>
  <si>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</si>
  <si>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</si>
  <si>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</si>
  <si>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</si>
  <si>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</si>
  <si>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</si>
  <si>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</si>
  <si>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</si>
  <si>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</si>
  <si>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</si>
  <si>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</si>
  <si>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</si>
  <si>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</si>
  <si>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</si>
  <si>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</si>
  <si>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</si>
  <si>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</si>
  <si>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</si>
  <si>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</si>
  <si>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</si>
  <si>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</si>
  <si>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</si>
  <si>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</si>
  <si>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</si>
  <si>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</si>
  <si>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</si>
  <si>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</si>
  <si>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</si>
  <si>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</si>
  <si>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</si>
  <si>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</si>
  <si>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</si>
  <si>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</si>
  <si>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</si>
  <si>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</si>
  <si>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</si>
  <si>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</si>
  <si>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</si>
  <si>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</si>
  <si>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</si>
  <si>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</si>
  <si>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特別養護老人ホーム事業会計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</si>
  <si>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</si>
  <si>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</si>
  <si>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</si>
  <si>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</si>
  <si>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</si>
  <si>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</si>
  <si>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</si>
  <si>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</si>
  <si>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</si>
  <si>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</si>
  <si>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</si>
  <si>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</si>
  <si>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</si>
  <si>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</si>
  <si>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</si>
  <si>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</si>
  <si>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</si>
  <si>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</si>
  <si>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</si>
  <si>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</si>
  <si>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</si>
  <si>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</si>
  <si>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</si>
  <si>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</si>
  <si>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</si>
  <si>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</si>
  <si>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</si>
  <si>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</si>
  <si>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</si>
  <si>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</si>
  <si>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</si>
  <si>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</si>
  <si>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</si>
  <si>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</si>
  <si>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</si>
  <si>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</si>
  <si>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</si>
  <si>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</si>
  <si>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</si>
  <si>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</si>
  <si>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</si>
  <si>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</si>
  <si>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</si>
  <si>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</si>
  <si>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</si>
  <si>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</si>
  <si>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</si>
  <si>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</si>
  <si>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</si>
  <si>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</si>
  <si>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</si>
  <si>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</si>
  <si>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</si>
  <si>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</si>
  <si>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</si>
  <si>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</si>
  <si>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</si>
  <si>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</si>
  <si>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</si>
  <si>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</si>
  <si>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</si>
  <si>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</si>
  <si>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</si>
  <si>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</si>
  <si>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</si>
  <si>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</si>
  <si>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</si>
  <si>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</si>
  <si>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</si>
  <si>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</si>
  <si>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</si>
  <si>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</si>
  <si>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</si>
  <si>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</si>
  <si>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</si>
  <si>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</si>
  <si>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</si>
  <si>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</si>
  <si>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</si>
  <si>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</si>
  <si>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</si>
  <si>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</si>
  <si>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</si>
  <si>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2.07</t>
  </si>
  <si>
    <t>▲ 2.37</t>
  </si>
  <si>
    <t>▲ 5.47</t>
  </si>
  <si>
    <t>▲ 3.66</t>
  </si>
  <si>
    <t>上水道事業会計</t>
  </si>
  <si>
    <t>船舶事業会計</t>
  </si>
  <si>
    <t>一般会計</t>
  </si>
  <si>
    <t>国民健康保険事業会計</t>
  </si>
  <si>
    <t>介護保険事業会計</t>
  </si>
  <si>
    <t>公共下水道事業会計</t>
  </si>
  <si>
    <t>農業集落排水事業会計</t>
  </si>
  <si>
    <t>浄化槽事業会計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</si>
  <si>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</si>
  <si>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</si>
  <si>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</si>
  <si>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</si>
  <si>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</si>
  <si>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</si>
  <si>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</si>
  <si>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</si>
  <si>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</si>
  <si>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5"/>
  </si>
  <si>
    <t>－</t>
    <phoneticPr fontId="5"/>
  </si>
  <si>
    <t>株式会社いきなスポレク</t>
    <rPh sb="0" eb="2">
      <t>カブシキ</t>
    </rPh>
    <rPh sb="2" eb="4">
      <t>カイシャ</t>
    </rPh>
    <phoneticPr fontId="2"/>
  </si>
  <si>
    <t>いわぎ物産センター</t>
    <rPh sb="3" eb="5">
      <t>ブッサン</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</si>
  <si>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</si>
  <si>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t>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</si>
  <si>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</si>
  <si>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</si>
  <si>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11">
      <t>エヒメケンシチョウソウゴウジムクミアイ</t>
    </rPh>
    <rPh sb="12" eb="14">
      <t>ジチ</t>
    </rPh>
    <rPh sb="14" eb="16">
      <t>カイカン</t>
    </rPh>
    <rPh sb="16" eb="18">
      <t>ジギョウ</t>
    </rPh>
    <rPh sb="18" eb="19">
      <t>ブン</t>
    </rPh>
    <phoneticPr fontId="2"/>
  </si>
  <si>
    <t>愛媛県市町総合事務組合（議員公務災害事業分）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</si>
  <si>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愛媛県市町総合事務組合（共通経費分）</t>
    <rPh sb="0" eb="11">
      <t>エヒメケンシチョウソウゴウジムクミアイ</t>
    </rPh>
    <rPh sb="12" eb="14">
      <t>キョウツウ</t>
    </rPh>
    <rPh sb="14" eb="16">
      <t>ケイヒ</t>
    </rPh>
    <rPh sb="16" eb="17">
      <t>ブン</t>
    </rPh>
    <phoneticPr fontId="2"/>
  </si>
  <si>
    <t>愛媛地方税滞納整理機構</t>
    <rPh sb="0" eb="2">
      <t>エヒメ</t>
    </rPh>
    <rPh sb="2" eb="4">
      <t>チホウ</t>
    </rPh>
    <rPh sb="4" eb="5">
      <t>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</si>
  <si>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</si>
  <si>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15" eb="17">
      <t>コウキ</t>
    </rPh>
    <rPh sb="17" eb="20">
      <t>コウレイシャ</t>
    </rPh>
    <rPh sb="20" eb="22">
      <t>イリョウ</t>
    </rPh>
    <rPh sb="22" eb="24">
      <t>トクベツ</t>
    </rPh>
    <rPh sb="24" eb="26">
      <t>カイケイ</t>
    </rPh>
    <phoneticPr fontId="2"/>
  </si>
  <si>
    <t>ふるさと整備基金</t>
    <rPh sb="4" eb="6">
      <t>セイビ</t>
    </rPh>
    <rPh sb="6" eb="8">
      <t>キキン</t>
    </rPh>
    <phoneticPr fontId="5"/>
  </si>
  <si>
    <t>地域振興基金</t>
    <rPh sb="0" eb="2">
      <t>チイキ</t>
    </rPh>
    <rPh sb="2" eb="4">
      <t>シンコウ</t>
    </rPh>
    <rPh sb="4" eb="6">
      <t>キキン</t>
    </rPh>
    <phoneticPr fontId="5"/>
  </si>
  <si>
    <t>ふるさと振興基金</t>
    <rPh sb="4" eb="6">
      <t>シンコウ</t>
    </rPh>
    <rPh sb="6" eb="8">
      <t>キキン</t>
    </rPh>
    <phoneticPr fontId="5"/>
  </si>
  <si>
    <t>水と土保全基金</t>
    <rPh sb="0" eb="1">
      <t>ミズ</t>
    </rPh>
    <rPh sb="2" eb="3">
      <t>ツチ</t>
    </rPh>
    <rPh sb="3" eb="5">
      <t>ホゼン</t>
    </rPh>
    <rPh sb="5" eb="7">
      <t>キキン</t>
    </rPh>
    <phoneticPr fontId="5"/>
  </si>
  <si>
    <t>森林環境譲与税基金</t>
    <rPh sb="0" eb="2">
      <t>シンリン</t>
    </rPh>
    <rPh sb="2" eb="4">
      <t>カンキョウ</t>
    </rPh>
    <rPh sb="4" eb="6">
      <t>ジョウヨ</t>
    </rPh>
    <rPh sb="6" eb="7">
      <t>ゼイ</t>
    </rPh>
    <rPh sb="7" eb="9">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</si>
  <si>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</si>
  <si>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</si>
  <si>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</si>
  <si>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</si>
  <si>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</si>
  <si>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</si>
  <si>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２年度の将来負担比率は４４．９％で、前年度と比べて０．７ポイント増加している。また、実質公債費比率は１２．９％と前年度から０．６ポイント増加しており、どちらも類似団体数値と乖離していることから、計画的な財政運営が求められる。今後は、人口減少により税収や普通交付税、臨時財政対策債発行可能額などの一般財源が不足していくことが予想され、厳しい財政状況が見込まれることから、将来負担に配慮した計画的な地方債発行や交付税措置のある地方債の優先活用など、一般財源における公債費を抑制しつつ、事務事業の見直しによる財政規模に応じた財政運営に努める。</t>
    <rPh sb="119" eb="121">
      <t>ジンコウ</t>
    </rPh>
    <rPh sb="121" eb="123">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</si>
  <si>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</si>
  <si>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</si>
  <si>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</si>
  <si>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充当可能基金残高の減少により毎年度の将来負担比率は増加しているものの、有形固定資産減価償却率は類似団体よりも低く、老朽化も進んでいないことから、公共施設の大規模改修等がすぐに必要な状況にはない。今後は、岩城橋開通（令和３年度）により弓削島・佐島・生名島・岩城島の４つの有人島が陸続きとなることから、公共施設等総合管理計画に基づき、予防保全による施設の長寿命化や公共施設等の適正化に努め、施設更新・管理費用の抑制をするなど将来にわたって、町の持続的な発展のために必要な財源の確保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</si>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</sst>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D941-4311-9F3A-CD5DBE7550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205724</c:v>
                </c:pt>
                <c:pt idx="1">
                  <c:v>159640</c:v>
                </c:pt>
                <c:pt idx="2">
                  <c:v>177205</c:v>
                </c:pt>
                <c:pt idx="3">
                  <c:v>168713</c:v>
                </c:pt>
                <c:pt idx="4">
                  <c:v>252371</c:v>
                </c:pt>
              </c:numCache>
            </c:numRef>
          </c:val>
          <c:smooth val="0"/>
          <c:extLst>
            <c:ext xmlns:c16="http://schemas.microsoft.com/office/drawing/2014/chart" uri="{C3380CC4-5D6E-409C-BE32-E72D297353CC}">
              <c16:uniqueId val="{00000001-D941-4311-9F3A-CD5DBE7550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2.59</c:v>
                </c:pt>
                <c:pt idx="1">
                  <c:v>2.66</c:v>
                </c:pt>
                <c:pt idx="2">
                  <c:v>2</c:v>
                </c:pt>
                <c:pt idx="3">
                  <c:v>1.79</c:v>
                </c:pt>
                <c:pt idx="4">
                  <c:v>1.1299999999999999</c:v>
                </c:pt>
              </c:numCache>
            </c:numRef>
          </c:val>
          <c:extLst>
            <c:ext xmlns:c16="http://schemas.microsoft.com/office/drawing/2014/chart" uri="{C3380CC4-5D6E-409C-BE32-E72D297353CC}">
              <c16:uniqueId val="{00000000-E216-4125-8658-1200A67816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33.549999999999997</c:v>
                </c:pt>
                <c:pt idx="1">
                  <c:v>31.55</c:v>
                </c:pt>
                <c:pt idx="2">
                  <c:v>26.61</c:v>
                </c:pt>
                <c:pt idx="3">
                  <c:v>23.61</c:v>
                </c:pt>
                <c:pt idx="4">
                  <c:v>25.65</c:v>
                </c:pt>
              </c:numCache>
            </c:numRef>
          </c:val>
          <c:extLst>
            <c:ext xmlns:c16="http://schemas.microsoft.com/office/drawing/2014/chart" uri="{C3380CC4-5D6E-409C-BE32-E72D297353CC}">
              <c16:uniqueId val="{00000001-E216-4125-8658-1200A67816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-2.0699999999999998</c:v>
                </c:pt>
                <c:pt idx="1">
                  <c:v>-2.37</c:v>
                </c:pt>
                <c:pt idx="2">
                  <c:v>-5.47</c:v>
                </c:pt>
                <c:pt idx="3">
                  <c:v>-3.66</c:v>
                </c:pt>
                <c:pt idx="4">
                  <c:v>1.78</c:v>
                </c:pt>
              </c:numCache>
            </c:numRef>
          </c:val>
          <c:smooth val="0"/>
          <c:extLst>
            <c:ext xmlns:c16="http://schemas.microsoft.com/office/drawing/2014/chart" uri="{C3380CC4-5D6E-409C-BE32-E72D297353CC}">
              <c16:uniqueId val="{00000002-E216-4125-8658-1200A67816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0.21</c:v>
                </c:pt>
                <c:pt idx="2">
                  <c:v>#N/A</c:v>
                </c:pt>
                <c:pt idx="3">
                  <c:v>0.19</c:v>
                </c:pt>
                <c:pt idx="4">
                  <c:v>#N/A</c:v>
                </c:pt>
                <c:pt idx="5">
                  <c:v>0.2</c:v>
                </c:pt>
                <c:pt idx="6">
                  <c:v>#N/A</c:v>
                </c:pt>
                <c:pt idx="7">
                  <c:v>0.18</c:v>
                </c:pt>
                <c:pt idx="8">
                  <c:v>#N/A</c:v>
                </c:pt>
                <c:pt idx="9">
                  <c:v>0.18</c:v>
                </c:pt>
              </c:numCache>
            </c:numRef>
          </c:val>
          <c:extLst>
            <c:ext xmlns:c16="http://schemas.microsoft.com/office/drawing/2014/chart" uri="{C3380CC4-5D6E-409C-BE32-E72D297353CC}">
              <c16:uniqueId val="{00000000-2B6A-4EB8-ABA3-00C5AA3C27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6A-4EB8-ABA3-00C5AA3C274B}"/>
            </c:ext>
          </c:extLst>
        </c:ser>
        <c:ser>
          <c:idx val="2"/>
          <c:order val="2"/>
          <c:tx>
            <c:strRef>
              <c:f>データシート!$A$29</c:f>
              <c:strCache>
                <c:ptCount val="1"/>
                <c:pt idx="0">
                  <c:v>浄化槽事業会計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0.01</c:v>
                </c:pt>
                <c:pt idx="8">
                  <c:v>#N/A</c:v>
                </c:pt>
                <c:pt idx="9">
                  <c:v>0.09</c:v>
                </c:pt>
              </c:numCache>
            </c:numRef>
          </c:val>
          <c:extLst>
            <c:ext xmlns:c16="http://schemas.microsoft.com/office/drawing/2014/chart" uri="{C3380CC4-5D6E-409C-BE32-E72D297353CC}">
              <c16:uniqueId val="{00000002-2B6A-4EB8-ABA3-00C5AA3C274B}"/>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0.1</c:v>
                </c:pt>
              </c:numCache>
            </c:numRef>
          </c:val>
          <c:extLst>
            <c:ext xmlns:c16="http://schemas.microsoft.com/office/drawing/2014/chart" uri="{C3380CC4-5D6E-409C-BE32-E72D297353CC}">
              <c16:uniqueId val="{00000003-2B6A-4EB8-ABA3-00C5AA3C274B}"/>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0.09</c:v>
                </c:pt>
                <c:pt idx="4">
                  <c:v>#N/A</c:v>
                </c:pt>
                <c:pt idx="5">
                  <c:v>0.02</c:v>
                </c:pt>
                <c:pt idx="6">
                  <c:v>#N/A</c:v>
                </c:pt>
                <c:pt idx="7">
                  <c:v>0.02</c:v>
                </c:pt>
                <c:pt idx="8">
                  <c:v>#N/A</c:v>
                </c:pt>
                <c:pt idx="9">
                  <c:v>0.21</c:v>
                </c:pt>
              </c:numCache>
            </c:numRef>
          </c:val>
          <c:extLst>
            <c:ext xmlns:c16="http://schemas.microsoft.com/office/drawing/2014/chart" uri="{C3380CC4-5D6E-409C-BE32-E72D297353CC}">
              <c16:uniqueId val="{00000004-2B6A-4EB8-ABA3-00C5AA3C274B}"/>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0.24</c:v>
                </c:pt>
                <c:pt idx="2">
                  <c:v>#N/A</c:v>
                </c:pt>
                <c:pt idx="3">
                  <c:v>0.03</c:v>
                </c:pt>
                <c:pt idx="4">
                  <c:v>#N/A</c:v>
                </c:pt>
                <c:pt idx="5">
                  <c:v>0.09</c:v>
                </c:pt>
                <c:pt idx="6">
                  <c:v>#N/A</c:v>
                </c:pt>
                <c:pt idx="7">
                  <c:v>0.17</c:v>
                </c:pt>
                <c:pt idx="8">
                  <c:v>#N/A</c:v>
                </c:pt>
                <c:pt idx="9">
                  <c:v>0.4</c:v>
                </c:pt>
              </c:numCache>
            </c:numRef>
          </c:val>
          <c:extLst>
            <c:ext xmlns:c16="http://schemas.microsoft.com/office/drawing/2014/chart" uri="{C3380CC4-5D6E-409C-BE32-E72D297353CC}">
              <c16:uniqueId val="{00000005-2B6A-4EB8-ABA3-00C5AA3C274B}"/>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0.28000000000000003</c:v>
                </c:pt>
                <c:pt idx="2">
                  <c:v>#N/A</c:v>
                </c:pt>
                <c:pt idx="3">
                  <c:v>0.31</c:v>
                </c:pt>
                <c:pt idx="4">
                  <c:v>#N/A</c:v>
                </c:pt>
                <c:pt idx="5">
                  <c:v>0.6</c:v>
                </c:pt>
                <c:pt idx="6">
                  <c:v>#N/A</c:v>
                </c:pt>
                <c:pt idx="7">
                  <c:v>0.48</c:v>
                </c:pt>
                <c:pt idx="8">
                  <c:v>#N/A</c:v>
                </c:pt>
                <c:pt idx="9">
                  <c:v>0.41</c:v>
                </c:pt>
              </c:numCache>
            </c:numRef>
          </c:val>
          <c:extLst>
            <c:ext xmlns:c16="http://schemas.microsoft.com/office/drawing/2014/chart" uri="{C3380CC4-5D6E-409C-BE32-E72D297353CC}">
              <c16:uniqueId val="{00000006-2B6A-4EB8-ABA3-00C5AA3C274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2.5499999999999998</c:v>
                </c:pt>
                <c:pt idx="2">
                  <c:v>#N/A</c:v>
                </c:pt>
                <c:pt idx="3">
                  <c:v>2.62</c:v>
                </c:pt>
                <c:pt idx="4">
                  <c:v>#N/A</c:v>
                </c:pt>
                <c:pt idx="5">
                  <c:v>1.96</c:v>
                </c:pt>
                <c:pt idx="6">
                  <c:v>#N/A</c:v>
                </c:pt>
                <c:pt idx="7">
                  <c:v>1.75</c:v>
                </c:pt>
                <c:pt idx="8">
                  <c:v>#N/A</c:v>
                </c:pt>
                <c:pt idx="9">
                  <c:v>1.08</c:v>
                </c:pt>
              </c:numCache>
            </c:numRef>
          </c:val>
          <c:extLst>
            <c:ext xmlns:c16="http://schemas.microsoft.com/office/drawing/2014/chart" uri="{C3380CC4-5D6E-409C-BE32-E72D297353CC}">
              <c16:uniqueId val="{00000007-2B6A-4EB8-ABA3-00C5AA3C274B}"/>
            </c:ext>
          </c:extLst>
        </c:ser>
        <c:ser>
          <c:idx val="8"/>
          <c:order val="8"/>
          <c:tx>
            <c:strRef>
              <c:f>データシート!$A$35</c:f>
              <c:strCache>
                <c:ptCount val="1"/>
                <c:pt idx="0">
                  <c:v>船舶事業会計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2.06</c:v>
                </c:pt>
                <c:pt idx="2">
                  <c:v>#N/A</c:v>
                </c:pt>
                <c:pt idx="3">
                  <c:v>2.36</c:v>
                </c:pt>
                <c:pt idx="4">
                  <c:v>#N/A</c:v>
                </c:pt>
                <c:pt idx="5">
                  <c:v>2.72</c:v>
                </c:pt>
                <c:pt idx="6">
                  <c:v>#N/A</c:v>
                </c:pt>
                <c:pt idx="7">
                  <c:v>1.89</c:v>
                </c:pt>
                <c:pt idx="8">
                  <c:v>#N/A</c:v>
                </c:pt>
                <c:pt idx="9">
                  <c:v>1.27</c:v>
                </c:pt>
              </c:numCache>
            </c:numRef>
          </c:val>
          <c:extLst>
            <c:ext xmlns:c16="http://schemas.microsoft.com/office/drawing/2014/chart" uri="{C3380CC4-5D6E-409C-BE32-E72D297353CC}">
              <c16:uniqueId val="{00000008-2B6A-4EB8-ABA3-00C5AA3C274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14.47</c:v>
                </c:pt>
                <c:pt idx="2">
                  <c:v>#N/A</c:v>
                </c:pt>
                <c:pt idx="3">
                  <c:v>13.96</c:v>
                </c:pt>
                <c:pt idx="4">
                  <c:v>#N/A</c:v>
                </c:pt>
                <c:pt idx="5">
                  <c:v>13.12</c:v>
                </c:pt>
                <c:pt idx="6">
                  <c:v>#N/A</c:v>
                </c:pt>
                <c:pt idx="7">
                  <c:v>12.48</c:v>
                </c:pt>
                <c:pt idx="8">
                  <c:v>#N/A</c:v>
                </c:pt>
                <c:pt idx="9">
                  <c:v>12.52</c:v>
                </c:pt>
              </c:numCache>
            </c:numRef>
          </c:val>
          <c:extLst>
            <c:ext xmlns:c16="http://schemas.microsoft.com/office/drawing/2014/chart" uri="{C3380CC4-5D6E-409C-BE32-E72D297353CC}">
              <c16:uniqueId val="{00000009-2B6A-4EB8-ABA3-00C5AA3C27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1071</c:v>
                </c:pt>
                <c:pt idx="5">
                  <c:v>1087</c:v>
                </c:pt>
                <c:pt idx="8">
                  <c:v>1134</c:v>
                </c:pt>
                <c:pt idx="11">
                  <c:v>1133</c:v>
                </c:pt>
                <c:pt idx="14">
                  <c:v>1077</c:v>
                </c:pt>
              </c:numCache>
            </c:numRef>
          </c:val>
          <c:extLst>
            <c:ext xmlns:c16="http://schemas.microsoft.com/office/drawing/2014/chart" uri="{C3380CC4-5D6E-409C-BE32-E72D297353CC}">
              <c16:uniqueId val="{00000000-9AD4-4A3D-981C-800D6EDD89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D4-4A3D-981C-800D6EDD89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D4-4A3D-981C-800D6EDD89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D4-4A3D-981C-800D6EDD89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239</c:v>
                </c:pt>
                <c:pt idx="3">
                  <c:v>253</c:v>
                </c:pt>
                <c:pt idx="6">
                  <c:v>250</c:v>
                </c:pt>
                <c:pt idx="9">
                  <c:v>256</c:v>
                </c:pt>
                <c:pt idx="12">
                  <c:v>255</c:v>
                </c:pt>
              </c:numCache>
            </c:numRef>
          </c:val>
          <c:extLst>
            <c:ext xmlns:c16="http://schemas.microsoft.com/office/drawing/2014/chart" uri="{C3380CC4-5D6E-409C-BE32-E72D297353CC}">
              <c16:uniqueId val="{00000004-9AD4-4A3D-981C-800D6EDD89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D4-4A3D-981C-800D6EDD89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D4-4A3D-981C-800D6EDD89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1183</c:v>
                </c:pt>
                <c:pt idx="3">
                  <c:v>1190</c:v>
                </c:pt>
                <c:pt idx="6">
                  <c:v>1260</c:v>
                </c:pt>
                <c:pt idx="9">
                  <c:v>1287</c:v>
                </c:pt>
                <c:pt idx="12">
                  <c:v>1235</c:v>
                </c:pt>
              </c:numCache>
            </c:numRef>
          </c:val>
          <c:extLst>
            <c:ext xmlns:c16="http://schemas.microsoft.com/office/drawing/2014/chart" uri="{C3380CC4-5D6E-409C-BE32-E72D297353CC}">
              <c16:uniqueId val="{00000007-9AD4-4A3D-981C-800D6EDD89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351</c:v>
                </c:pt>
                <c:pt idx="2">
                  <c:v>#N/A</c:v>
                </c:pt>
                <c:pt idx="3">
                  <c:v>#N/A</c:v>
                </c:pt>
                <c:pt idx="4">
                  <c:v>356</c:v>
                </c:pt>
                <c:pt idx="5">
                  <c:v>#N/A</c:v>
                </c:pt>
                <c:pt idx="6">
                  <c:v>#N/A</c:v>
                </c:pt>
                <c:pt idx="7">
                  <c:v>376</c:v>
                </c:pt>
                <c:pt idx="8">
                  <c:v>#N/A</c:v>
                </c:pt>
                <c:pt idx="9">
                  <c:v>#N/A</c:v>
                </c:pt>
                <c:pt idx="10">
                  <c:v>410</c:v>
                </c:pt>
                <c:pt idx="11">
                  <c:v>#N/A</c:v>
                </c:pt>
                <c:pt idx="12">
                  <c:v>#N/A</c:v>
                </c:pt>
                <c:pt idx="13">
                  <c:v>413</c:v>
                </c:pt>
                <c:pt idx="14">
                  <c:v>#N/A</c:v>
                </c:pt>
              </c:numCache>
            </c:numRef>
          </c:val>
          <c:smooth val="0"/>
          <c:extLst>
            <c:ext xmlns:c16="http://schemas.microsoft.com/office/drawing/2014/chart" uri="{C3380CC4-5D6E-409C-BE32-E72D297353CC}">
              <c16:uniqueId val="{00000008-9AD4-4A3D-981C-800D6EDD89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8762</c:v>
                </c:pt>
                <c:pt idx="5">
                  <c:v>8524</c:v>
                </c:pt>
                <c:pt idx="8">
                  <c:v>8468</c:v>
                </c:pt>
                <c:pt idx="11">
                  <c:v>7855</c:v>
                </c:pt>
                <c:pt idx="14">
                  <c:v>7690</c:v>
                </c:pt>
              </c:numCache>
            </c:numRef>
          </c:val>
          <c:extLst>
            <c:ext xmlns:c16="http://schemas.microsoft.com/office/drawing/2014/chart" uri="{C3380CC4-5D6E-409C-BE32-E72D297353CC}">
              <c16:uniqueId val="{00000000-C5E8-4622-BC82-DB1E6FEFA0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1420</c:v>
                </c:pt>
                <c:pt idx="5">
                  <c:v>1342</c:v>
                </c:pt>
                <c:pt idx="8">
                  <c:v>1251</c:v>
                </c:pt>
                <c:pt idx="11">
                  <c:v>1159</c:v>
                </c:pt>
                <c:pt idx="14">
                  <c:v>1078</c:v>
                </c:pt>
              </c:numCache>
            </c:numRef>
          </c:val>
          <c:extLst>
            <c:ext xmlns:c16="http://schemas.microsoft.com/office/drawing/2014/chart" uri="{C3380CC4-5D6E-409C-BE32-E72D297353CC}">
              <c16:uniqueId val="{00000001-C5E8-4622-BC82-DB1E6FEFA0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3175</c:v>
                </c:pt>
                <c:pt idx="5">
                  <c:v>3084</c:v>
                </c:pt>
                <c:pt idx="8">
                  <c:v>2761</c:v>
                </c:pt>
                <c:pt idx="11">
                  <c:v>2380</c:v>
                </c:pt>
                <c:pt idx="14">
                  <c:v>2084</c:v>
                </c:pt>
              </c:numCache>
            </c:numRef>
          </c:val>
          <c:extLst>
            <c:ext xmlns:c16="http://schemas.microsoft.com/office/drawing/2014/chart" uri="{C3380CC4-5D6E-409C-BE32-E72D297353CC}">
              <c16:uniqueId val="{00000002-C5E8-4622-BC82-DB1E6FEFA0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E8-4622-BC82-DB1E6FEFA0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E8-4622-BC82-DB1E6FEFA0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E8-4622-BC82-DB1E6FEFA0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641</c:v>
                </c:pt>
                <c:pt idx="3">
                  <c:v>584</c:v>
                </c:pt>
                <c:pt idx="6">
                  <c:v>474</c:v>
                </c:pt>
                <c:pt idx="9">
                  <c:v>391</c:v>
                </c:pt>
                <c:pt idx="12">
                  <c:v>315</c:v>
                </c:pt>
              </c:numCache>
            </c:numRef>
          </c:val>
          <c:extLst>
            <c:ext xmlns:c16="http://schemas.microsoft.com/office/drawing/2014/chart" uri="{C3380CC4-5D6E-409C-BE32-E72D297353CC}">
              <c16:uniqueId val="{00000006-C5E8-4622-BC82-DB1E6FEFA0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5E8-4622-BC82-DB1E6FEFA0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2380</c:v>
                </c:pt>
                <c:pt idx="3">
                  <c:v>2331</c:v>
                </c:pt>
                <c:pt idx="6">
                  <c:v>2225</c:v>
                </c:pt>
                <c:pt idx="9">
                  <c:v>2082</c:v>
                </c:pt>
                <c:pt idx="12">
                  <c:v>1971</c:v>
                </c:pt>
              </c:numCache>
            </c:numRef>
          </c:val>
          <c:extLst>
            <c:ext xmlns:c16="http://schemas.microsoft.com/office/drawing/2014/chart" uri="{C3380CC4-5D6E-409C-BE32-E72D297353CC}">
              <c16:uniqueId val="{00000008-C5E8-4622-BC82-DB1E6FEFA0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E8-4622-BC82-DB1E6FEFA0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11230</c:v>
                </c:pt>
                <c:pt idx="3">
                  <c:v>10902</c:v>
                </c:pt>
                <c:pt idx="6">
                  <c:v>10688</c:v>
                </c:pt>
                <c:pt idx="9">
                  <c:v>10263</c:v>
                </c:pt>
                <c:pt idx="12">
                  <c:v>9981</c:v>
                </c:pt>
              </c:numCache>
            </c:numRef>
          </c:val>
          <c:extLst>
            <c:ext xmlns:c16="http://schemas.microsoft.com/office/drawing/2014/chart" uri="{C3380CC4-5D6E-409C-BE32-E72D297353CC}">
              <c16:uniqueId val="{0000000A-C5E8-4622-BC82-DB1E6FEFA0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893</c:v>
                </c:pt>
                <c:pt idx="2">
                  <c:v>#N/A</c:v>
                </c:pt>
                <c:pt idx="3">
                  <c:v>#N/A</c:v>
                </c:pt>
                <c:pt idx="4">
                  <c:v>867</c:v>
                </c:pt>
                <c:pt idx="5">
                  <c:v>#N/A</c:v>
                </c:pt>
                <c:pt idx="6">
                  <c:v>#N/A</c:v>
                </c:pt>
                <c:pt idx="7">
                  <c:v>906</c:v>
                </c:pt>
                <c:pt idx="8">
                  <c:v>#N/A</c:v>
                </c:pt>
                <c:pt idx="9">
                  <c:v>#N/A</c:v>
                </c:pt>
                <c:pt idx="10">
                  <c:v>1342</c:v>
                </c:pt>
                <c:pt idx="11">
                  <c:v>#N/A</c:v>
                </c:pt>
                <c:pt idx="12">
                  <c:v>#N/A</c:v>
                </c:pt>
                <c:pt idx="13">
                  <c:v>1415</c:v>
                </c:pt>
                <c:pt idx="14">
                  <c:v>#N/A</c:v>
                </c:pt>
              </c:numCache>
            </c:numRef>
          </c:val>
          <c:smooth val="0"/>
          <c:extLst>
            <c:ext xmlns:c16="http://schemas.microsoft.com/office/drawing/2014/chart" uri="{C3380CC4-5D6E-409C-BE32-E72D297353CC}">
              <c16:uniqueId val="{0000000B-C5E8-4622-BC82-DB1E6FEFA0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1104</c:v>
                </c:pt>
                <c:pt idx="1">
                  <c:v>964</c:v>
                </c:pt>
                <c:pt idx="2">
                  <c:v>1064</c:v>
                </c:pt>
              </c:numCache>
            </c:numRef>
          </c:val>
          <c:extLst>
            <c:ext xmlns:c16="http://schemas.microsoft.com/office/drawing/2014/chart" uri="{C3380CC4-5D6E-409C-BE32-E72D297353CC}">
              <c16:uniqueId val="{00000000-AF6B-4902-8E98-D22098D42B7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759</c:v>
                </c:pt>
                <c:pt idx="1">
                  <c:v>509</c:v>
                </c:pt>
                <c:pt idx="2">
                  <c:v>409</c:v>
                </c:pt>
              </c:numCache>
            </c:numRef>
          </c:val>
          <c:extLst>
            <c:ext xmlns:c16="http://schemas.microsoft.com/office/drawing/2014/chart" uri="{C3380CC4-5D6E-409C-BE32-E72D297353CC}">
              <c16:uniqueId val="{00000001-AF6B-4902-8E98-D22098D42B7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666</c:v>
                </c:pt>
                <c:pt idx="1">
                  <c:v>762</c:v>
                </c:pt>
                <c:pt idx="2">
                  <c:v>752</c:v>
                </c:pt>
              </c:numCache>
            </c:numRef>
          </c:val>
          <c:extLst>
            <c:ext xmlns:c16="http://schemas.microsoft.com/office/drawing/2014/chart" uri="{C3380CC4-5D6E-409C-BE32-E72D297353CC}">
              <c16:uniqueId val="{00000002-AF6B-4902-8E98-D22098D42B7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{39EC9769-8A4D-4FFB-8D05-E226036D45F0}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105-40B2-938A-3FDF1B2E7D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{774A6D4A-CE9B-47B3-A93F-2EEDF85BCF7F}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05-40B2-938A-3FDF1B2E7D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{4A4A14C7-09B0-44F6-9B81-2766104350F3}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05-40B2-938A-3FDF1B2E7D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{627C75DD-CFD3-4492-8CDA-3B832AA29A16}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05-40B2-938A-3FDF1B2E7D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{EF3451BF-4707-4553-923B-61D54974ABAA}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05-40B2-938A-3FDF1B2E7D0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{49F6F33E-0278-4935-9DEA-A1FE06B2FEAC}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105-40B2-938A-3FDF1B2E7D0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{A639E48D-365E-4F10-9534-08A9A8AFE5BC}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105-40B2-938A-3FDF1B2E7D0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{C304270C-11A5-4C34-A5FC-45DBBBE654A6}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105-40B2-938A-3FDF1B2E7D0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{7076C2B5-5C08-4CC2-B53F-5492300C443C}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105-40B2-938A-3FDF1B2E7D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46.7</c:v>
                </c:pt>
                <c:pt idx="16">
                  <c:v>48.3</c:v>
                </c:pt>
                <c:pt idx="24">
                  <c:v>49.8</c:v>
                </c:pt>
                <c:pt idx="32">
                  <c:v>51</c:v>
                </c:pt>
              </c:numCache>
            </c:numRef>
          </c:xVal>
          <c:yVal>
            <c:numRef>
              <c:f>公会計指標分析・財政指標組合せ分析表!$BP$51:$DC$51</c:f>
              <c:numCache>
                <c:formatCode>#,##0.0;"▲ "#,##0.0</c:formatCode>
                <c:ptCount val="40"/>
                <c:pt idx="0">
                  <c:v>27.8</c:v>
                </c:pt>
                <c:pt idx="8">
                  <c:v>27.6</c:v>
                </c:pt>
                <c:pt idx="16">
                  <c:v>29.1</c:v>
                </c:pt>
                <c:pt idx="24">
                  <c:v>44.2</c:v>
                </c:pt>
                <c:pt idx="32">
                  <c:v>44.9</c:v>
                </c:pt>
              </c:numCache>
            </c:numRef>
          </c:yVal>
          <c:smooth val="0"/>
          <c:extLst>
            <c:ext xmlns:c16="http://schemas.microsoft.com/office/drawing/2014/chart" uri="{C3380CC4-5D6E-409C-BE32-E72D297353CC}">
              <c16:uniqueId val="{00000009-D105-40B2-938A-3FDF1B2E7D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640820289577353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{BC385026-10D8-4E21-A6EC-760FFE058C27}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105-40B2-938A-3FDF1B2E7D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{32483827-2580-4D1A-9FE3-447335A0ED4F}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05-40B2-938A-3FDF1B2E7D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{639244DD-CA0E-4B43-AEA1-3093985C7282}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05-40B2-938A-3FDF1B2E7D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{0E749AFC-1EE6-41CC-A16F-F1CC599AA9E7}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05-40B2-938A-3FDF1B2E7D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{3FB0284C-1863-4C5D-B158-1AD299DC154C}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05-40B2-938A-3FDF1B2E7D0E}"/>
                </c:ext>
              </c:extLst>
            </c:dLbl>
            <c:dLbl>
              <c:idx val="8"/>
              <c:layout>
                <c:manualLayout>
                  <c:x val="-3.86495806495672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{3F07D185-208F-4530-AC00-155A2902A0C2}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105-40B2-938A-3FDF1B2E7D0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{971C8DCD-F17C-4566-80DA-C48D5FA1F3FB}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105-40B2-938A-3FDF1B2E7D0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{46F3A02B-A086-444D-BF00-34F8472A31A0}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105-40B2-938A-3FDF1B2E7D0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{2FE9EBE6-B876-4FCD-B67A-37C306BF2485}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105-40B2-938A-3FDF1B2E7D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105-40B2-938A-3FDF1B2E7D0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{0374FC21-8ABD-466B-9710-AFD74B2CACF1}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C78-4D3E-BC28-1F2EE7144A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{F542599B-E1DE-4661-BCB7-D1D7D771AAED}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8-4D3E-BC28-1F2EE7144A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{4082F8C9-0C6A-4423-A5F8-0C262DFB25AD}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8-4D3E-BC28-1F2EE7144A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{5251CA17-A4A2-43F1-948C-397C2F98F182}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8-4D3E-BC28-1F2EE7144A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{6DD29FA8-AD0F-4C0B-AB90-787EAD8A0688}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8-4D3E-BC28-1F2EE7144A5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{551D8E9B-564B-4982-8158-8B214A0011CD}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C78-4D3E-BC28-1F2EE7144A5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{3C6DAA8B-3B84-427E-A481-7F5AD38428D0}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C78-4D3E-BC28-1F2EE7144A5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{8D4DD0B0-E64B-4660-A3C6-DD6CBE307FBE}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C78-4D3E-BC28-1F2EE7144A5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{B7FEFE2D-9347-469B-986D-D48B2BFCE118}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C78-4D3E-BC28-1F2EE7144A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10.6</c:v>
                </c:pt>
                <c:pt idx="16">
                  <c:v>11.4</c:v>
                </c:pt>
                <c:pt idx="24">
                  <c:v>12.3</c:v>
                </c:pt>
                <c:pt idx="32">
                  <c:v>12.9</c:v>
                </c:pt>
              </c:numCache>
            </c:numRef>
          </c:xVal>
          <c:yVal>
            <c:numRef>
              <c:f>公会計指標分析・財政指標組合せ分析表!$BP$73:$DC$73</c:f>
              <c:numCache>
                <c:formatCode>#,##0.0;"▲ "#,##0.0</c:formatCode>
                <c:ptCount val="40"/>
                <c:pt idx="0">
                  <c:v>27.8</c:v>
                </c:pt>
                <c:pt idx="8">
                  <c:v>27.6</c:v>
                </c:pt>
                <c:pt idx="16">
                  <c:v>29.1</c:v>
                </c:pt>
                <c:pt idx="24">
                  <c:v>44.2</c:v>
                </c:pt>
                <c:pt idx="32">
                  <c:v>44.9</c:v>
                </c:pt>
              </c:numCache>
            </c:numRef>
          </c:yVal>
          <c:smooth val="0"/>
          <c:extLst>
            <c:ext xmlns:c16="http://schemas.microsoft.com/office/drawing/2014/chart" uri="{C3380CC4-5D6E-409C-BE32-E72D297353CC}">
              <c16:uniqueId val="{00000009-8C78-4D3E-BC28-1F2EE7144A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863285019160394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{5C154831-4281-45D2-92DC-AF1C15EB3F85}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C78-4D3E-BC28-1F2EE7144A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{E86E1AB6-589B-4C64-A89F-CD8F2905340A}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8-4D3E-BC28-1F2EE7144A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{390A32F6-72C3-4F1E-9A65-873A1EBA0F54}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8-4D3E-BC28-1F2EE7144A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{C25932C8-2816-4CA8-B6AD-C6B8750BA873}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8-4D3E-BC28-1F2EE7144A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{73E22800-05A0-4ED0-AB42-6D3259C978BA}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8-4D3E-BC28-1F2EE7144A5C}"/>
                </c:ext>
              </c:extLst>
            </c:dLbl>
            <c:dLbl>
              <c:idx val="8"/>
              <c:layout>
                <c:manualLayout>
                  <c:x val="-2.353269821906101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{317895F1-19A4-4240-9D1E-E60FF2DCF8F7}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C78-4D3E-BC28-1F2EE7144A5C}"/>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{1B8FD623-BECE-4423-8BCF-95C62A65B45B}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C78-4D3E-BC28-1F2EE7144A5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{370D04D9-9CAA-422A-AD50-ABA1D525F3A2}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C78-4D3E-BC28-1F2EE7144A5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{435A9512-90C0-4B4F-880A-874CAB69C0DB}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C78-4D3E-BC28-1F2EE7144A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C78-4D3E-BC28-1F2EE7144A5C}"/>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平成２０年度に実施した情報通信基盤事業債の償還が終えたことによる</a:t>
          </a:r>
          <a:r>
            <a:rPr lang="ja-JP" altLang="ja-JP" sz="1100" b="0" i="0" baseline="0">
              <a:solidFill>
                <a:schemeClr val="dk1"/>
              </a:solidFill>
              <a:effectLst/>
              <a:latin typeface="+mn-lt"/>
              <a:ea typeface="+mn-ea"/>
              <a:cs typeface="+mn-cs"/>
            </a:rPr>
            <a:t>元利償還金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減や公共施設の更新等の大型事業へ交付税措置の有利な事業債を活用していることから、償還が進んだことによる算入公債費等の減などがあったため、</a:t>
          </a:r>
          <a:r>
            <a:rPr lang="ja-JP" altLang="ja-JP" sz="1100" b="0" i="0" baseline="0">
              <a:solidFill>
                <a:schemeClr val="dk1"/>
              </a:solidFill>
              <a:effectLst/>
              <a:latin typeface="+mn-lt"/>
              <a:ea typeface="+mn-ea"/>
              <a:cs typeface="+mn-cs"/>
            </a:rPr>
            <a:t>単年度実質公債費比率は１３．１</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と前年度比から０．４ポイントの減</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また、合併に伴う公共施設整備事業の償還が徐々に終えていることもあり、令和元年度をピークに元利償還金等は減少傾向にある。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地方債現在高の減があったものの、それ以上に基金の取崩しによる充当可能財源の</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があったため、将来負担率は４４．９％と前年度比から０．７ポイントの増となった</a:t>
          </a:r>
          <a:r>
            <a:rPr lang="ja-JP" altLang="ja-JP" sz="1100" b="0" i="0" baseline="0">
              <a:solidFill>
                <a:schemeClr val="dk1"/>
              </a:solidFill>
              <a:effectLst/>
              <a:latin typeface="+mn-lt"/>
              <a:ea typeface="+mn-ea"/>
              <a:cs typeface="+mn-cs"/>
            </a:rPr>
            <a:t>。</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今後も義務的経費の増加に伴う</a:t>
          </a:r>
          <a:r>
            <a:rPr kumimoji="1" lang="ja-JP" altLang="ja-JP" sz="1100" b="0" i="0" baseline="0">
              <a:solidFill>
                <a:schemeClr val="dk1"/>
              </a:solidFill>
              <a:effectLst/>
              <a:latin typeface="+mn-lt"/>
              <a:ea typeface="+mn-ea"/>
              <a:cs typeface="+mn-cs"/>
            </a:rPr>
            <a:t>一般財源不足が続く状況にあり、財政調整基金をはじめとする各種基金の取り崩しによる</a:t>
          </a:r>
          <a:r>
            <a:rPr kumimoji="1" lang="ja-JP" altLang="en-US" sz="1100" b="0" i="0" baseline="0">
              <a:solidFill>
                <a:schemeClr val="dk1"/>
              </a:solidFill>
              <a:effectLst/>
              <a:latin typeface="+mn-lt"/>
              <a:ea typeface="+mn-ea"/>
              <a:cs typeface="+mn-cs"/>
            </a:rPr>
            <a:t>充当可能財源等の減少が見込まれるため、</a:t>
          </a:r>
          <a:r>
            <a:rPr lang="ja-JP" altLang="ja-JP" sz="1100" b="0" i="0" baseline="0">
              <a:solidFill>
                <a:schemeClr val="dk1"/>
              </a:solidFill>
              <a:effectLst/>
              <a:latin typeface="+mn-lt"/>
              <a:ea typeface="+mn-ea"/>
              <a:cs typeface="+mn-cs"/>
            </a:rPr>
            <a:t>地方債発行の抑制</a:t>
          </a:r>
          <a:r>
            <a:rPr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徹底した経費削減等に</a:t>
          </a:r>
          <a:r>
            <a:rPr kumimoji="1" lang="ja-JP" altLang="en-US" sz="1100" b="0" i="0" baseline="0">
              <a:solidFill>
                <a:schemeClr val="dk1"/>
              </a:solidFill>
              <a:effectLst/>
              <a:latin typeface="+mn-lt"/>
              <a:ea typeface="+mn-ea"/>
              <a:cs typeface="+mn-cs"/>
            </a:rPr>
            <a:t>よる充当可能基金の確保に努める。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愛媛県上島町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財政調整</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１億</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、その他特定目的金（０．１億円）の取崩しにより減少したものの、</a:t>
          </a:r>
          <a:r>
            <a:rPr kumimoji="1" lang="ja-JP" altLang="ja-JP" sz="1100">
              <a:solidFill>
                <a:schemeClr val="dk1"/>
              </a:solidFill>
              <a:effectLst/>
              <a:latin typeface="+mn-lt"/>
              <a:ea typeface="+mn-ea"/>
              <a:cs typeface="+mn-cs"/>
            </a:rPr>
            <a:t>　財政調整基金（３億円）の</a:t>
          </a:r>
          <a:r>
            <a:rPr kumimoji="1" lang="ja-JP" altLang="en-US" sz="1100">
              <a:solidFill>
                <a:schemeClr val="dk1"/>
              </a:solidFill>
              <a:effectLst/>
              <a:latin typeface="+mn-lt"/>
              <a:ea typeface="+mn-ea"/>
              <a:cs typeface="+mn-cs"/>
            </a:rPr>
            <a:t>積み立てがあり、基金全体としては、０．１億円の減少に留まった。</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財政調整基金と減債基金を合わせると約１４億７千万円で、標準財政規模</a:t>
          </a:r>
          <a:r>
            <a:rPr kumimoji="1" lang="ja-JP" altLang="en-US" sz="1100">
              <a:solidFill>
                <a:schemeClr val="dk1"/>
              </a:solidFill>
              <a:effectLst/>
              <a:latin typeface="+mn-lt"/>
              <a:ea typeface="+mn-ea"/>
              <a:cs typeface="+mn-cs"/>
            </a:rPr>
            <a:t>の３５</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と適正範囲内で</a:t>
          </a:r>
          <a:r>
            <a:rPr kumimoji="1" lang="ja-JP" altLang="ja-JP" sz="1100">
              <a:solidFill>
                <a:schemeClr val="dk1"/>
              </a:solidFill>
              <a:effectLst/>
              <a:latin typeface="+mn-lt"/>
              <a:ea typeface="+mn-ea"/>
              <a:cs typeface="+mn-cs"/>
            </a:rPr>
            <a:t>基金残高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確保</a:t>
          </a:r>
          <a:r>
            <a:rPr kumimoji="1" lang="ja-JP" altLang="en-US" sz="1100">
              <a:solidFill>
                <a:schemeClr val="dk1"/>
              </a:solidFill>
              <a:effectLst/>
              <a:latin typeface="+mn-lt"/>
              <a:ea typeface="+mn-ea"/>
              <a:cs typeface="+mn-cs"/>
            </a:rPr>
            <a:t>をしているが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公共施設の更新等による大型事業の実施や</a:t>
          </a:r>
          <a:r>
            <a:rPr kumimoji="1" lang="ja-JP" altLang="ja-JP" sz="1100">
              <a:solidFill>
                <a:schemeClr val="dk1"/>
              </a:solidFill>
              <a:effectLst/>
              <a:latin typeface="+mn-lt"/>
              <a:ea typeface="+mn-ea"/>
              <a:cs typeface="+mn-cs"/>
            </a:rPr>
            <a:t>大規模災害などの不測の事態に備えて、</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一定の金額</a:t>
          </a:r>
          <a:r>
            <a:rPr kumimoji="1" lang="ja-JP" altLang="en-US" sz="1100">
              <a:solidFill>
                <a:schemeClr val="dk1"/>
              </a:solidFill>
              <a:effectLst/>
              <a:latin typeface="+mn-lt"/>
              <a:ea typeface="+mn-ea"/>
              <a:cs typeface="+mn-cs"/>
            </a:rPr>
            <a:t>の確保に努める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ふるさと整備基金・・・</a:t>
          </a:r>
          <a:r>
            <a:rPr lang="ja-JP" altLang="ja-JP" sz="1100">
              <a:solidFill>
                <a:schemeClr val="dk1"/>
              </a:solidFill>
              <a:effectLst/>
              <a:latin typeface="+mn-lt"/>
              <a:ea typeface="+mn-ea"/>
              <a:cs typeface="+mn-cs"/>
            </a:rPr>
            <a:t>ふるさとの振興を円滑かつ効果的に行う</a:t>
          </a:r>
          <a:r>
            <a:rPr lang="ja-JP" altLang="en-US" sz="1100">
              <a:solidFill>
                <a:schemeClr val="dk1"/>
              </a:solidFill>
              <a:effectLst/>
              <a:latin typeface="+mn-lt"/>
              <a:ea typeface="+mn-ea"/>
              <a:cs typeface="+mn-cs"/>
            </a:rPr>
            <a:t>経費の財源に充てることを</a:t>
          </a:r>
          <a:r>
            <a:rPr lang="ja-JP" altLang="ja-JP" sz="1100">
              <a:solidFill>
                <a:schemeClr val="dk1"/>
              </a:solidFill>
              <a:effectLst/>
              <a:latin typeface="+mn-lt"/>
              <a:ea typeface="+mn-ea"/>
              <a:cs typeface="+mn-cs"/>
            </a:rPr>
            <a:t>目的としている。</a:t>
          </a:r>
          <a:endParaRPr lang="ja-JP" altLang="ja-JP" sz="1400">
            <a:effectLst/>
          </a:endParaRPr>
        </a:p>
        <a:p>
          <a:r>
            <a:rPr kumimoji="1" lang="ja-JP" altLang="ja-JP" sz="1100">
              <a:solidFill>
                <a:schemeClr val="dk1"/>
              </a:solidFill>
              <a:effectLst/>
              <a:latin typeface="+mn-lt"/>
              <a:ea typeface="+mn-ea"/>
              <a:cs typeface="+mn-cs"/>
            </a:rPr>
            <a:t>　地域振興基金・・・</a:t>
          </a:r>
          <a:r>
            <a:rPr lang="ja-JP" altLang="ja-JP" sz="1100">
              <a:solidFill>
                <a:schemeClr val="dk1"/>
              </a:solidFill>
              <a:effectLst/>
              <a:latin typeface="+mn-lt"/>
              <a:ea typeface="+mn-ea"/>
              <a:cs typeface="+mn-cs"/>
            </a:rPr>
            <a:t>町民の連帯の強化又は地域振興に要する経費の財源に充てることを目的としている。</a:t>
          </a:r>
          <a:endParaRPr lang="ja-JP" altLang="ja-JP" sz="1400">
            <a:effectLst/>
          </a:endParaRPr>
        </a:p>
        <a:p>
          <a:r>
            <a:rPr kumimoji="1" lang="ja-JP" altLang="ja-JP" sz="1100">
              <a:solidFill>
                <a:schemeClr val="dk1"/>
              </a:solidFill>
              <a:effectLst/>
              <a:latin typeface="+mn-lt"/>
              <a:ea typeface="+mn-ea"/>
              <a:cs typeface="+mn-cs"/>
            </a:rPr>
            <a:t>　ふるさと振興基金・・・行</a:t>
          </a:r>
          <a:r>
            <a:rPr lang="ja-JP" altLang="ja-JP" sz="1100">
              <a:solidFill>
                <a:schemeClr val="dk1"/>
              </a:solidFill>
              <a:effectLst/>
              <a:latin typeface="+mn-lt"/>
              <a:ea typeface="+mn-ea"/>
              <a:cs typeface="+mn-cs"/>
            </a:rPr>
            <a:t>政の広域化の要請に対処し、効率化と均衡のある発展を促進するため今治地区広域市町村圏の振興に関する施策の推進を図る</a:t>
          </a:r>
          <a:r>
            <a:rPr lang="ja-JP" altLang="en-US" sz="1100">
              <a:solidFill>
                <a:schemeClr val="dk1"/>
              </a:solidFill>
              <a:effectLst/>
              <a:latin typeface="+mn-lt"/>
              <a:ea typeface="+mn-ea"/>
              <a:cs typeface="+mn-cs"/>
            </a:rPr>
            <a:t>経費の財源に充てることを目的</a:t>
          </a:r>
          <a:r>
            <a:rPr lang="ja-JP" altLang="ja-JP" sz="1100">
              <a:solidFill>
                <a:schemeClr val="dk1"/>
              </a:solidFill>
              <a:effectLst/>
              <a:latin typeface="+mn-lt"/>
              <a:ea typeface="+mn-ea"/>
              <a:cs typeface="+mn-cs"/>
            </a:rPr>
            <a:t>としている。</a:t>
          </a:r>
          <a:endParaRPr lang="ja-JP" altLang="ja-JP" sz="1400">
            <a:effectLst/>
          </a:endParaRPr>
        </a:p>
        <a:p>
          <a:r>
            <a:rPr kumimoji="1" lang="ja-JP" altLang="ja-JP" sz="1100">
              <a:solidFill>
                <a:schemeClr val="dk1"/>
              </a:solidFill>
              <a:effectLst/>
              <a:latin typeface="+mn-lt"/>
              <a:ea typeface="+mn-ea"/>
              <a:cs typeface="+mn-cs"/>
            </a:rPr>
            <a:t>　水と土保全基金・・・土</a:t>
          </a:r>
          <a:r>
            <a:rPr lang="ja-JP" altLang="ja-JP" sz="1100">
              <a:solidFill>
                <a:schemeClr val="dk1"/>
              </a:solidFill>
              <a:effectLst/>
              <a:latin typeface="+mn-lt"/>
              <a:ea typeface="+mn-ea"/>
              <a:cs typeface="+mn-cs"/>
            </a:rPr>
            <a:t>地改良施設の公益的機能を有効に発揮し、集落住民の共同活動を促進する</a:t>
          </a:r>
          <a:r>
            <a:rPr lang="ja-JP" altLang="en-US" sz="1100">
              <a:solidFill>
                <a:schemeClr val="dk1"/>
              </a:solidFill>
              <a:effectLst/>
              <a:latin typeface="+mn-lt"/>
              <a:ea typeface="+mn-ea"/>
              <a:cs typeface="+mn-cs"/>
            </a:rPr>
            <a:t>経費の財源に充てる</a:t>
          </a:r>
          <a:r>
            <a:rPr lang="ja-JP" altLang="ja-JP" sz="1100">
              <a:solidFill>
                <a:schemeClr val="dk1"/>
              </a:solidFill>
              <a:effectLst/>
              <a:latin typeface="+mn-lt"/>
              <a:ea typeface="+mn-ea"/>
              <a:cs typeface="+mn-cs"/>
            </a:rPr>
            <a:t>ことを目的としている。</a:t>
          </a:r>
          <a:endParaRPr lang="ja-JP" altLang="ja-JP" sz="1400">
            <a:effectLst/>
          </a:endParaRPr>
        </a:p>
        <a:p>
          <a:r>
            <a:rPr lang="ja-JP" altLang="ja-JP" sz="1100">
              <a:solidFill>
                <a:schemeClr val="dk1"/>
              </a:solidFill>
              <a:effectLst/>
              <a:latin typeface="+mn-lt"/>
              <a:ea typeface="+mn-ea"/>
              <a:cs typeface="+mn-cs"/>
            </a:rPr>
            <a:t>　森林環境</a:t>
          </a:r>
          <a:r>
            <a:rPr lang="ja-JP" altLang="en-US" sz="1100">
              <a:solidFill>
                <a:schemeClr val="dk1"/>
              </a:solidFill>
              <a:effectLst/>
              <a:latin typeface="+mn-lt"/>
              <a:ea typeface="+mn-ea"/>
              <a:cs typeface="+mn-cs"/>
            </a:rPr>
            <a:t>譲与</a:t>
          </a:r>
          <a:r>
            <a:rPr lang="ja-JP" altLang="ja-JP" sz="1100">
              <a:solidFill>
                <a:schemeClr val="dk1"/>
              </a:solidFill>
              <a:effectLst/>
              <a:latin typeface="+mn-lt"/>
              <a:ea typeface="+mn-ea"/>
              <a:cs typeface="+mn-cs"/>
            </a:rPr>
            <a:t>税基金・・・森林の整備及びその促進に関する施策の支援等を図る</a:t>
          </a:r>
          <a:r>
            <a:rPr lang="ja-JP" altLang="en-US" sz="1100">
              <a:solidFill>
                <a:schemeClr val="dk1"/>
              </a:solidFill>
              <a:effectLst/>
              <a:latin typeface="+mn-lt"/>
              <a:ea typeface="+mn-ea"/>
              <a:cs typeface="+mn-cs"/>
            </a:rPr>
            <a:t>経費の財源に充てる</a:t>
          </a:r>
          <a:r>
            <a:rPr lang="ja-JP" altLang="ja-JP" sz="1100">
              <a:solidFill>
                <a:schemeClr val="dk1"/>
              </a:solidFill>
              <a:effectLst/>
              <a:latin typeface="+mn-lt"/>
              <a:ea typeface="+mn-ea"/>
              <a:cs typeface="+mn-cs"/>
            </a:rPr>
            <a:t>ことを目的としている。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ふるさと整備基金は、</a:t>
          </a:r>
          <a:r>
            <a:rPr kumimoji="1" lang="ja-JP" altLang="en-US" sz="1100">
              <a:solidFill>
                <a:schemeClr val="dk1"/>
              </a:solidFill>
              <a:effectLst/>
              <a:latin typeface="+mn-lt"/>
              <a:ea typeface="+mn-ea"/>
              <a:cs typeface="+mn-cs"/>
            </a:rPr>
            <a:t>寄付金６百万円を積み立てたが、ふるさと</a:t>
          </a:r>
          <a:r>
            <a:rPr kumimoji="1" lang="ja-JP" altLang="ja-JP" sz="1100">
              <a:solidFill>
                <a:schemeClr val="dk1"/>
              </a:solidFill>
              <a:effectLst/>
              <a:latin typeface="+mn-lt"/>
              <a:ea typeface="+mn-ea"/>
              <a:cs typeface="+mn-cs"/>
            </a:rPr>
            <a:t>振興に係る事業の推進により</a:t>
          </a:r>
          <a:r>
            <a:rPr kumimoji="1" lang="ja-JP" altLang="en-US" sz="1100">
              <a:solidFill>
                <a:schemeClr val="dk1"/>
              </a:solidFill>
              <a:effectLst/>
              <a:latin typeface="+mn-lt"/>
              <a:ea typeface="+mn-ea"/>
              <a:cs typeface="+mn-cs"/>
            </a:rPr>
            <a:t>１０百万円取り崩し、４百万円の減となった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地域振興基金は、</a:t>
          </a:r>
          <a:r>
            <a:rPr kumimoji="1" lang="ja-JP" altLang="en-US" sz="1100">
              <a:solidFill>
                <a:schemeClr val="dk1"/>
              </a:solidFill>
              <a:effectLst/>
              <a:latin typeface="+mn-lt"/>
              <a:ea typeface="+mn-ea"/>
              <a:cs typeface="+mn-cs"/>
            </a:rPr>
            <a:t>奨学金貸付返還分３百万円の積み立てたが、令和２年度から地域振興に要する経費の財源確保のため１０百万円の取崩しを開始したため、７百万円の減となった。</a:t>
          </a:r>
          <a:endParaRPr lang="ja-JP" altLang="ja-JP" sz="1400">
            <a:effectLst/>
          </a:endParaRPr>
        </a:p>
        <a:p>
          <a:r>
            <a:rPr kumimoji="1" lang="ja-JP" altLang="ja-JP" sz="1100">
              <a:solidFill>
                <a:schemeClr val="dk1"/>
              </a:solidFill>
              <a:effectLst/>
              <a:latin typeface="+mn-lt"/>
              <a:ea typeface="+mn-ea"/>
              <a:cs typeface="+mn-cs"/>
            </a:rPr>
            <a:t>　森林環境譲与税基金</a:t>
          </a:r>
          <a:r>
            <a:rPr kumimoji="1" lang="ja-JP" altLang="en-US" sz="1100">
              <a:solidFill>
                <a:schemeClr val="dk1"/>
              </a:solidFill>
              <a:effectLst/>
              <a:latin typeface="+mn-lt"/>
              <a:ea typeface="+mn-ea"/>
              <a:cs typeface="+mn-cs"/>
            </a:rPr>
            <a:t>の取り崩しはなく、配分額０．９百万円を積み立てた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ふるさと整備基金は、</a:t>
          </a:r>
          <a:r>
            <a:rPr kumimoji="1" lang="ja-JP" altLang="en-US" sz="1100">
              <a:solidFill>
                <a:schemeClr val="dk1"/>
              </a:solidFill>
              <a:effectLst/>
              <a:latin typeface="+mn-lt"/>
              <a:ea typeface="+mn-ea"/>
              <a:cs typeface="+mn-cs"/>
            </a:rPr>
            <a:t>ふるさと振興</a:t>
          </a:r>
          <a:r>
            <a:rPr kumimoji="1" lang="ja-JP" altLang="ja-JP" sz="1100">
              <a:solidFill>
                <a:schemeClr val="dk1"/>
              </a:solidFill>
              <a:effectLst/>
              <a:latin typeface="+mn-lt"/>
              <a:ea typeface="+mn-ea"/>
              <a:cs typeface="+mn-cs"/>
            </a:rPr>
            <a:t>事業を推進</a:t>
          </a:r>
          <a:r>
            <a:rPr kumimoji="1" lang="ja-JP" altLang="en-US" sz="1100">
              <a:solidFill>
                <a:schemeClr val="dk1"/>
              </a:solidFill>
              <a:effectLst/>
              <a:latin typeface="+mn-lt"/>
              <a:ea typeface="+mn-ea"/>
              <a:cs typeface="+mn-cs"/>
            </a:rPr>
            <a:t>するため</a:t>
          </a:r>
          <a:r>
            <a:rPr kumimoji="1" lang="ja-JP" altLang="ja-JP" sz="1100">
              <a:solidFill>
                <a:schemeClr val="dk1"/>
              </a:solidFill>
              <a:effectLst/>
              <a:latin typeface="+mn-lt"/>
              <a:ea typeface="+mn-ea"/>
              <a:cs typeface="+mn-cs"/>
            </a:rPr>
            <a:t>、引き続き財源として活用する。</a:t>
          </a:r>
          <a:endParaRPr lang="ja-JP" altLang="ja-JP" sz="1400">
            <a:effectLst/>
          </a:endParaRPr>
        </a:p>
        <a:p>
          <a:r>
            <a:rPr kumimoji="1" lang="ja-JP" altLang="ja-JP" sz="1100">
              <a:solidFill>
                <a:schemeClr val="dk1"/>
              </a:solidFill>
              <a:effectLst/>
              <a:latin typeface="+mn-lt"/>
              <a:ea typeface="+mn-ea"/>
              <a:cs typeface="+mn-cs"/>
            </a:rPr>
            <a:t>　地域振興基金は、合併特例債の償還に合わせ</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０百</a:t>
          </a:r>
          <a:r>
            <a:rPr kumimoji="1" lang="ja-JP" altLang="ja-JP" sz="1100">
              <a:solidFill>
                <a:schemeClr val="dk1"/>
              </a:solidFill>
              <a:effectLst/>
              <a:latin typeface="+mn-lt"/>
              <a:ea typeface="+mn-ea"/>
              <a:cs typeface="+mn-cs"/>
            </a:rPr>
            <a:t>万円を</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事業の財源に充てる予定。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義務的経費の増加</a:t>
          </a:r>
          <a:r>
            <a:rPr kumimoji="0" lang="ja-JP" altLang="en-US" sz="1100" b="0" i="0" baseline="0">
              <a:solidFill>
                <a:schemeClr val="dk1"/>
              </a:solidFill>
              <a:effectLst/>
              <a:latin typeface="+mn-lt"/>
              <a:ea typeface="+mn-ea"/>
              <a:cs typeface="+mn-cs"/>
            </a:rPr>
            <a:t>に伴う</a:t>
          </a:r>
          <a:r>
            <a:rPr lang="ja-JP" altLang="ja-JP" sz="1100" b="0" i="0" baseline="0">
              <a:solidFill>
                <a:schemeClr val="dk1"/>
              </a:solidFill>
              <a:effectLst/>
              <a:latin typeface="+mn-lt"/>
              <a:ea typeface="+mn-ea"/>
              <a:cs typeface="+mn-cs"/>
            </a:rPr>
            <a:t>財源</a:t>
          </a:r>
          <a:r>
            <a:rPr lang="ja-JP" altLang="en-US" sz="1100" b="0" i="0" baseline="0">
              <a:solidFill>
                <a:schemeClr val="dk1"/>
              </a:solidFill>
              <a:effectLst/>
              <a:latin typeface="+mn-lt"/>
              <a:ea typeface="+mn-ea"/>
              <a:cs typeface="+mn-cs"/>
            </a:rPr>
            <a:t>不足の補填のため２．１億円取崩したことにより減少したものの、</a:t>
          </a:r>
          <a:r>
            <a:rPr lang="ja-JP" altLang="ja-JP" sz="1100" b="0" i="0" baseline="0">
              <a:solidFill>
                <a:schemeClr val="dk1"/>
              </a:solidFill>
              <a:effectLst/>
              <a:latin typeface="+mn-lt"/>
              <a:ea typeface="+mn-ea"/>
              <a:cs typeface="+mn-cs"/>
            </a:rPr>
            <a:t>土地開発基金廃止による残高分３億円を積み立てて増加した</a:t>
          </a:r>
          <a:r>
            <a:rPr lang="ja-JP" altLang="en-US" sz="1100" b="0" i="0" baseline="0">
              <a:solidFill>
                <a:schemeClr val="dk1"/>
              </a:solidFill>
              <a:effectLst/>
              <a:latin typeface="+mn-lt"/>
              <a:ea typeface="+mn-ea"/>
              <a:cs typeface="+mn-cs"/>
            </a:rPr>
            <a:t>ため、０．９億円の増加となった。</a:t>
          </a:r>
          <a:endParaRPr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一時的に増加へ転じたものの、義務的経費増加に伴う財源不足による基金取崩しが続いており、残高が減少している状況にあるため、組織改革や業務改善による人件費の抑制、公共施設等の統廃合による物件費・公債費の縮減に努め、徹底した経費削減により</a:t>
          </a:r>
          <a:r>
            <a:rPr kumimoji="1" lang="ja-JP" altLang="ja-JP" sz="1100">
              <a:solidFill>
                <a:schemeClr val="dk1"/>
              </a:solidFill>
              <a:effectLst/>
              <a:latin typeface="+mn-lt"/>
              <a:ea typeface="+mn-ea"/>
              <a:cs typeface="+mn-cs"/>
            </a:rPr>
            <a:t>標準財政規模</a:t>
          </a:r>
          <a:r>
            <a:rPr kumimoji="1" lang="ja-JP" altLang="en-US" sz="1100">
              <a:solidFill>
                <a:schemeClr val="dk1"/>
              </a:solidFill>
              <a:effectLst/>
              <a:latin typeface="+mn-lt"/>
              <a:ea typeface="+mn-ea"/>
              <a:cs typeface="+mn-cs"/>
            </a:rPr>
            <a:t>の１０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を下回らないよう努める。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基金運用益を積み立てたが、地方債償還による</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で１億円減少した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公債費は徐々に減少していくものの、一般会計歳出総額に占める負担割合は高い傾向にあり、財源確保のため基金の取崩しが続く見込みであるが、財政の健全な運営に資するため、標準財政規模の</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を下回らないように努める。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有形固定資産減価償却率は全国平均よりも低く、建物の老朽化は進んでいないが、岩城橋開通（令和３年度）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に伴い、公共施設のあり方を検討しているところであり、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公共施設等総合管理計画に基づき、さらなる公共施設の適正管理に努める。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xdr:cNvCxnSpPr/>
      </xdr:nvCxnSpPr>
      <xdr:spPr>
        <a:xfrm flipV="1">
          <a:off x="4760595" y="4762606"/>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xdr:cNvSpPr txBox="1"/>
      </xdr:nvSpPr>
      <xdr:spPr>
        <a:xfrm>
          <a:off x="4813300"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xdr:cNvCxnSpPr/>
      </xdr:nvCxnSpPr>
      <xdr:spPr>
        <a:xfrm>
          <a:off x="4673600" y="577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xdr:cNvSpPr txBox="1"/>
      </xdr:nvSpPr>
      <xdr:spPr>
        <a:xfrm>
          <a:off x="4813300" y="453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xdr:cNvCxnSpPr/>
      </xdr:nvCxnSpPr>
      <xdr:spPr>
        <a:xfrm>
          <a:off x="4673600" y="476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xdr:cNvSpPr txBox="1"/>
      </xdr:nvSpPr>
      <xdr:spPr>
        <a:xfrm>
          <a:off x="4813300" y="526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xdr:cNvSpPr/>
      </xdr:nvSpPr>
      <xdr:spPr>
        <a:xfrm>
          <a:off x="47117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xdr:cNvSpPr/>
      </xdr:nvSpPr>
      <xdr:spPr>
        <a:xfrm>
          <a:off x="40005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xdr:cNvSpPr/>
      </xdr:nvSpPr>
      <xdr:spPr>
        <a:xfrm>
          <a:off x="2476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76200</xdr:rowOff>
    </xdr:from>
    <xdr:to>
      <xdr:col>23</xdr:col>
      <xdr:colOff>136525</xdr:colOff>
      <xdr:row>30</xdr:row>
      <xdr:rowOff>6350</xdr:rowOff>
    </xdr:to>
    <xdr:sp macro="" textlink="">
      <xdr:nvSpPr>
        <xdr:cNvPr id="81" name="楕円 80"/>
        <xdr:cNvSpPr/>
      </xdr:nvSpPr>
      <xdr:spPr>
        <a:xfrm>
          <a:off x="47117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99077</xdr:rowOff>
    </xdr:from>
    <xdr:ext cx="405111" cy="259045"/>
    <xdr:sp macro="" textlink="">
      <xdr:nvSpPr>
        <xdr:cNvPr id="82" name="有形固定資産減価償却率該当値テキスト"/>
        <xdr:cNvSpPr txBox="1"/>
      </xdr:nvSpPr>
      <xdr:spPr>
        <a:xfrm>
          <a:off x="4813300" y="48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3" name="楕円 82"/>
        <xdr:cNvSpPr/>
      </xdr:nvSpPr>
      <xdr:spPr>
        <a:xfrm>
          <a:off x="4000500" y="502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29</xdr:row>
      <xdr:rowOff>127000</xdr:rowOff>
    </xdr:to>
    <xdr:cxnSp macro="">
      <xdr:nvCxnSpPr>
        <xdr:cNvPr id="84" name="直線コネクタ 83"/>
        <xdr:cNvCxnSpPr/>
      </xdr:nvCxnSpPr>
      <xdr:spPr>
        <a:xfrm>
          <a:off x="4051300" y="507746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27622</xdr:rowOff>
    </xdr:from>
    <xdr:to>
      <xdr:col>15</xdr:col>
      <xdr:colOff>187325</xdr:colOff>
      <xdr:row>29</xdr:row>
      <xdr:rowOff>129222</xdr:rowOff>
    </xdr:to>
    <xdr:sp macro="" textlink="">
      <xdr:nvSpPr>
        <xdr:cNvPr id="85" name="楕円 84"/>
        <xdr:cNvSpPr/>
      </xdr:nvSpPr>
      <xdr:spPr>
        <a:xfrm>
          <a:off x="3238500" y="49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78422</xdr:rowOff>
    </xdr:from>
    <xdr:to>
      <xdr:col>19</xdr:col>
      <xdr:colOff>136525</xdr:colOff>
      <xdr:row>29</xdr:row>
      <xdr:rowOff>105410</xdr:rowOff>
    </xdr:to>
    <xdr:cxnSp macro="">
      <xdr:nvCxnSpPr>
        <xdr:cNvPr id="86" name="直線コネクタ 85"/>
        <xdr:cNvCxnSpPr/>
      </xdr:nvCxnSpPr>
      <xdr:spPr>
        <a:xfrm>
          <a:off x="3289300" y="5050472"/>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170286</xdr:rowOff>
    </xdr:from>
    <xdr:to>
      <xdr:col>11</xdr:col>
      <xdr:colOff>187325</xdr:colOff>
      <xdr:row>29</xdr:row>
      <xdr:rowOff>100436</xdr:rowOff>
    </xdr:to>
    <xdr:sp macro="" textlink="">
      <xdr:nvSpPr>
        <xdr:cNvPr id="87" name="楕円 86"/>
        <xdr:cNvSpPr/>
      </xdr:nvSpPr>
      <xdr:spPr>
        <a:xfrm>
          <a:off x="2476500" y="49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49636</xdr:rowOff>
    </xdr:from>
    <xdr:to>
      <xdr:col>15</xdr:col>
      <xdr:colOff>136525</xdr:colOff>
      <xdr:row>29</xdr:row>
      <xdr:rowOff>78422</xdr:rowOff>
    </xdr:to>
    <xdr:cxnSp macro="">
      <xdr:nvCxnSpPr>
        <xdr:cNvPr id="88" name="直線コネクタ 87"/>
        <xdr:cNvCxnSpPr/>
      </xdr:nvCxnSpPr>
      <xdr:spPr>
        <a:xfrm>
          <a:off x="2527300" y="5021686"/>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89" name="楕円 88"/>
        <xdr:cNvSpPr/>
      </xdr:nvSpPr>
      <xdr:spPr>
        <a:xfrm>
          <a:off x="1714500" y="51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49636</xdr:rowOff>
    </xdr:from>
    <xdr:to>
      <xdr:col>11</xdr:col>
      <xdr:colOff>136525</xdr:colOff>
      <xdr:row>30</xdr:row>
      <xdr:rowOff>59902</xdr:rowOff>
    </xdr:to>
    <xdr:cxnSp macro="">
      <xdr:nvCxnSpPr>
        <xdr:cNvPr id="90" name="直線コネクタ 89"/>
        <xdr:cNvCxnSpPr/>
      </xdr:nvCxnSpPr>
      <xdr:spPr>
        <a:xfrm flipV="1">
          <a:off x="1765300" y="5021686"/>
          <a:ext cx="762000" cy="18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xdr:cNvSpPr txBox="1"/>
      </xdr:nvSpPr>
      <xdr:spPr>
        <a:xfrm>
          <a:off x="3836044" y="53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xdr:cNvSpPr txBox="1"/>
      </xdr:nvSpPr>
      <xdr:spPr>
        <a:xfrm>
          <a:off x="3086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3" name="n_3aveValue有形固定資産減価償却率"/>
        <xdr:cNvSpPr txBox="1"/>
      </xdr:nvSpPr>
      <xdr:spPr>
        <a:xfrm>
          <a:off x="2324744" y="528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95" name="n_1mainValue有形固定資産減価償却率"/>
        <xdr:cNvSpPr txBox="1"/>
      </xdr:nvSpPr>
      <xdr:spPr>
        <a:xfrm>
          <a:off x="3836044" y="480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145749</xdr:rowOff>
    </xdr:from>
    <xdr:ext cx="405111" cy="259045"/>
    <xdr:sp macro="" textlink="">
      <xdr:nvSpPr>
        <xdr:cNvPr id="96" name="n_2mainValue有形固定資産減価償却率"/>
        <xdr:cNvSpPr txBox="1"/>
      </xdr:nvSpPr>
      <xdr:spPr>
        <a:xfrm>
          <a:off x="3086744" y="47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116963</xdr:rowOff>
    </xdr:from>
    <xdr:ext cx="405111" cy="259045"/>
    <xdr:sp macro="" textlink="">
      <xdr:nvSpPr>
        <xdr:cNvPr id="97" name="n_3mainValue有形固定資産減価償却率"/>
        <xdr:cNvSpPr txBox="1"/>
      </xdr:nvSpPr>
      <xdr:spPr>
        <a:xfrm>
          <a:off x="2324744" y="47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8" name="n_4mainValue有形固定資産減価償却率"/>
        <xdr:cNvSpPr txBox="1"/>
      </xdr:nvSpPr>
      <xdr:spPr>
        <a:xfrm>
          <a:off x="1562744"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普通会計での公債費の構成比は高い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状況が続いているが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、償還は進んでいるため、地方債残高は減少し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ている。そのため、債務償還比率も前年度から改善されており、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将来的な負担は軽減されている。今後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地方債の借入額と残高のバランスを見ながら、公債費の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xdr:cNvCxnSpPr/>
      </xdr:nvCxnSpPr>
      <xdr:spPr>
        <a:xfrm flipV="1">
          <a:off x="14793595" y="4489903"/>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xdr:cNvSpPr txBox="1"/>
      </xdr:nvSpPr>
      <xdr:spPr>
        <a:xfrm>
          <a:off x="14846300"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xdr:cNvCxnSpPr/>
      </xdr:nvCxnSpPr>
      <xdr:spPr>
        <a:xfrm>
          <a:off x="14706600" y="59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xdr:cNvSpPr txBox="1"/>
      </xdr:nvSpPr>
      <xdr:spPr>
        <a:xfrm>
          <a:off x="14846300" y="4964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xdr:cNvSpPr/>
      </xdr:nvSpPr>
      <xdr:spPr>
        <a:xfrm>
          <a:off x="14744700" y="511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xdr:cNvSpPr/>
      </xdr:nvSpPr>
      <xdr:spPr>
        <a:xfrm>
          <a:off x="14033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xdr:cNvSpPr/>
      </xdr:nvSpPr>
      <xdr:spPr>
        <a:xfrm>
          <a:off x="13271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xdr:cNvSpPr/>
      </xdr:nvSpPr>
      <xdr:spPr>
        <a:xfrm>
          <a:off x="12509500" y="51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xdr:cNvSpPr/>
      </xdr:nvSpPr>
      <xdr:spPr>
        <a:xfrm>
          <a:off x="11747500" y="514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57304</xdr:rowOff>
    </xdr:from>
    <xdr:to>
      <xdr:col>76</xdr:col>
      <xdr:colOff>73025</xdr:colOff>
      <xdr:row>31</xdr:row>
      <xdr:rowOff>158904</xdr:rowOff>
    </xdr:to>
    <xdr:sp macro="" textlink="">
      <xdr:nvSpPr>
        <xdr:cNvPr id="145" name="楕円 144"/>
        <xdr:cNvSpPr/>
      </xdr:nvSpPr>
      <xdr:spPr>
        <a:xfrm>
          <a:off x="14744700" y="537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35731</xdr:rowOff>
    </xdr:from>
    <xdr:ext cx="469744" cy="259045"/>
    <xdr:sp macro="" textlink="">
      <xdr:nvSpPr>
        <xdr:cNvPr id="146" name="債務償還比率該当値テキスト"/>
        <xdr:cNvSpPr txBox="1"/>
      </xdr:nvSpPr>
      <xdr:spPr>
        <a:xfrm>
          <a:off x="14846300" y="535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129631</xdr:rowOff>
    </xdr:from>
    <xdr:to>
      <xdr:col>72</xdr:col>
      <xdr:colOff>123825</xdr:colOff>
      <xdr:row>32</xdr:row>
      <xdr:rowOff>59781</xdr:rowOff>
    </xdr:to>
    <xdr:sp macro="" textlink="">
      <xdr:nvSpPr>
        <xdr:cNvPr id="147" name="楕円 146"/>
        <xdr:cNvSpPr/>
      </xdr:nvSpPr>
      <xdr:spPr>
        <a:xfrm>
          <a:off x="14033500" y="544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108104</xdr:rowOff>
    </xdr:from>
    <xdr:to>
      <xdr:col>76</xdr:col>
      <xdr:colOff>22225</xdr:colOff>
      <xdr:row>32</xdr:row>
      <xdr:rowOff>8981</xdr:rowOff>
    </xdr:to>
    <xdr:cxnSp macro="">
      <xdr:nvCxnSpPr>
        <xdr:cNvPr id="148" name="直線コネクタ 147"/>
        <xdr:cNvCxnSpPr/>
      </xdr:nvCxnSpPr>
      <xdr:spPr>
        <a:xfrm flipV="1">
          <a:off x="14084300" y="5423054"/>
          <a:ext cx="711200" cy="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119144</xdr:rowOff>
    </xdr:from>
    <xdr:to>
      <xdr:col>68</xdr:col>
      <xdr:colOff>123825</xdr:colOff>
      <xdr:row>32</xdr:row>
      <xdr:rowOff>49294</xdr:rowOff>
    </xdr:to>
    <xdr:sp macro="" textlink="">
      <xdr:nvSpPr>
        <xdr:cNvPr id="149" name="楕円 148"/>
        <xdr:cNvSpPr/>
      </xdr:nvSpPr>
      <xdr:spPr>
        <a:xfrm>
          <a:off x="13271500" y="54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169944</xdr:rowOff>
    </xdr:from>
    <xdr:to>
      <xdr:col>72</xdr:col>
      <xdr:colOff>73025</xdr:colOff>
      <xdr:row>32</xdr:row>
      <xdr:rowOff>8981</xdr:rowOff>
    </xdr:to>
    <xdr:cxnSp macro="">
      <xdr:nvCxnSpPr>
        <xdr:cNvPr id="150" name="直線コネクタ 149"/>
        <xdr:cNvCxnSpPr/>
      </xdr:nvCxnSpPr>
      <xdr:spPr>
        <a:xfrm>
          <a:off x="13322300" y="5484894"/>
          <a:ext cx="762000" cy="1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76272</xdr:rowOff>
    </xdr:from>
    <xdr:to>
      <xdr:col>64</xdr:col>
      <xdr:colOff>123825</xdr:colOff>
      <xdr:row>32</xdr:row>
      <xdr:rowOff>6422</xdr:rowOff>
    </xdr:to>
    <xdr:sp macro="" textlink="">
      <xdr:nvSpPr>
        <xdr:cNvPr id="151" name="楕円 150"/>
        <xdr:cNvSpPr/>
      </xdr:nvSpPr>
      <xdr:spPr>
        <a:xfrm>
          <a:off x="12509500" y="53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127072</xdr:rowOff>
    </xdr:from>
    <xdr:to>
      <xdr:col>68</xdr:col>
      <xdr:colOff>73025</xdr:colOff>
      <xdr:row>31</xdr:row>
      <xdr:rowOff>169944</xdr:rowOff>
    </xdr:to>
    <xdr:cxnSp macro="">
      <xdr:nvCxnSpPr>
        <xdr:cNvPr id="152" name="直線コネクタ 151"/>
        <xdr:cNvCxnSpPr/>
      </xdr:nvCxnSpPr>
      <xdr:spPr>
        <a:xfrm>
          <a:off x="12560300" y="5442022"/>
          <a:ext cx="762000" cy="4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98017</xdr:rowOff>
    </xdr:from>
    <xdr:to>
      <xdr:col>60</xdr:col>
      <xdr:colOff>123825</xdr:colOff>
      <xdr:row>32</xdr:row>
      <xdr:rowOff>28167</xdr:rowOff>
    </xdr:to>
    <xdr:sp macro="" textlink="">
      <xdr:nvSpPr>
        <xdr:cNvPr id="153" name="楕円 152"/>
        <xdr:cNvSpPr/>
      </xdr:nvSpPr>
      <xdr:spPr>
        <a:xfrm>
          <a:off x="11747500" y="5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127072</xdr:rowOff>
    </xdr:from>
    <xdr:to>
      <xdr:col>64</xdr:col>
      <xdr:colOff>73025</xdr:colOff>
      <xdr:row>31</xdr:row>
      <xdr:rowOff>148817</xdr:rowOff>
    </xdr:to>
    <xdr:cxnSp macro="">
      <xdr:nvCxnSpPr>
        <xdr:cNvPr id="154" name="直線コネクタ 153"/>
        <xdr:cNvCxnSpPr/>
      </xdr:nvCxnSpPr>
      <xdr:spPr>
        <a:xfrm flipV="1">
          <a:off x="11798300" y="5442022"/>
          <a:ext cx="762000" cy="2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xdr:cNvSpPr txBox="1"/>
      </xdr:nvSpPr>
      <xdr:spPr>
        <a:xfrm>
          <a:off x="13836727" y="494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xdr:cNvSpPr txBox="1"/>
      </xdr:nvSpPr>
      <xdr:spPr>
        <a:xfrm>
          <a:off x="13087427" y="492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xdr:cNvSpPr txBox="1"/>
      </xdr:nvSpPr>
      <xdr:spPr>
        <a:xfrm>
          <a:off x="12325427" y="49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xdr:cNvSpPr txBox="1"/>
      </xdr:nvSpPr>
      <xdr:spPr>
        <a:xfrm>
          <a:off x="11563427" y="492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50908</xdr:rowOff>
    </xdr:from>
    <xdr:ext cx="469744" cy="259045"/>
    <xdr:sp macro="" textlink="">
      <xdr:nvSpPr>
        <xdr:cNvPr id="159" name="n_1mainValue債務償還比率"/>
        <xdr:cNvSpPr txBox="1"/>
      </xdr:nvSpPr>
      <xdr:spPr>
        <a:xfrm>
          <a:off x="13836727" y="553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40421</xdr:rowOff>
    </xdr:from>
    <xdr:ext cx="469744" cy="259045"/>
    <xdr:sp macro="" textlink="">
      <xdr:nvSpPr>
        <xdr:cNvPr id="160" name="n_2mainValue債務償還比率"/>
        <xdr:cNvSpPr txBox="1"/>
      </xdr:nvSpPr>
      <xdr:spPr>
        <a:xfrm>
          <a:off x="13087427" y="552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168999</xdr:rowOff>
    </xdr:from>
    <xdr:ext cx="469744" cy="259045"/>
    <xdr:sp macro="" textlink="">
      <xdr:nvSpPr>
        <xdr:cNvPr id="161" name="n_3mainValue債務償還比率"/>
        <xdr:cNvSpPr txBox="1"/>
      </xdr:nvSpPr>
      <xdr:spPr>
        <a:xfrm>
          <a:off x="12325427" y="548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19294</xdr:rowOff>
    </xdr:from>
    <xdr:ext cx="469744" cy="259045"/>
    <xdr:sp macro="" textlink="">
      <xdr:nvSpPr>
        <xdr:cNvPr id="162" name="n_4mainValue債務償還比率"/>
        <xdr:cNvSpPr txBox="1"/>
      </xdr:nvSpPr>
      <xdr:spPr>
        <a:xfrm>
          <a:off x="11563427" y="55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3" name="楕円 72"/>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4" name="【道路】&#10;有形固定資産減価償却率該当値テキスト"/>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130175</xdr:rowOff>
    </xdr:from>
    <xdr:to>
      <xdr:col>20</xdr:col>
      <xdr:colOff>38100</xdr:colOff>
      <xdr:row>36</xdr:row>
      <xdr:rowOff>60325</xdr:rowOff>
    </xdr:to>
    <xdr:sp macro="" textlink="">
      <xdr:nvSpPr>
        <xdr:cNvPr id="75" name="楕円 74"/>
        <xdr:cNvSpPr/>
      </xdr:nvSpPr>
      <xdr:spPr>
        <a:xfrm>
          <a:off x="3746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9525</xdr:rowOff>
    </xdr:from>
    <xdr:to>
      <xdr:col>24</xdr:col>
      <xdr:colOff>63500</xdr:colOff>
      <xdr:row>36</xdr:row>
      <xdr:rowOff>19050</xdr:rowOff>
    </xdr:to>
    <xdr:cxnSp macro="">
      <xdr:nvCxnSpPr>
        <xdr:cNvPr id="76" name="直線コネクタ 75"/>
        <xdr:cNvCxnSpPr/>
      </xdr:nvCxnSpPr>
      <xdr:spPr>
        <a:xfrm>
          <a:off x="3797300" y="61817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xdr:rowOff>
    </xdr:from>
    <xdr:to>
      <xdr:col>15</xdr:col>
      <xdr:colOff>101600</xdr:colOff>
      <xdr:row>36</xdr:row>
      <xdr:rowOff>102235</xdr:rowOff>
    </xdr:to>
    <xdr:sp macro="" textlink="">
      <xdr:nvSpPr>
        <xdr:cNvPr id="77" name="楕円 76"/>
        <xdr:cNvSpPr/>
      </xdr:nvSpPr>
      <xdr:spPr>
        <a:xfrm>
          <a:off x="2857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9525</xdr:rowOff>
    </xdr:from>
    <xdr:to>
      <xdr:col>19</xdr:col>
      <xdr:colOff>177800</xdr:colOff>
      <xdr:row>36</xdr:row>
      <xdr:rowOff>51435</xdr:rowOff>
    </xdr:to>
    <xdr:cxnSp macro="">
      <xdr:nvCxnSpPr>
        <xdr:cNvPr id="78" name="直線コネクタ 77"/>
        <xdr:cNvCxnSpPr/>
      </xdr:nvCxnSpPr>
      <xdr:spPr>
        <a:xfrm flipV="1">
          <a:off x="2908300" y="6181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33020</xdr:rowOff>
    </xdr:from>
    <xdr:to>
      <xdr:col>10</xdr:col>
      <xdr:colOff>165100</xdr:colOff>
      <xdr:row>36</xdr:row>
      <xdr:rowOff>134620</xdr:rowOff>
    </xdr:to>
    <xdr:sp macro="" textlink="">
      <xdr:nvSpPr>
        <xdr:cNvPr id="79" name="楕円 78"/>
        <xdr:cNvSpPr/>
      </xdr:nvSpPr>
      <xdr:spPr>
        <a:xfrm>
          <a:off x="1968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51435</xdr:rowOff>
    </xdr:from>
    <xdr:to>
      <xdr:col>15</xdr:col>
      <xdr:colOff>50800</xdr:colOff>
      <xdr:row>36</xdr:row>
      <xdr:rowOff>83820</xdr:rowOff>
    </xdr:to>
    <xdr:cxnSp macro="">
      <xdr:nvCxnSpPr>
        <xdr:cNvPr id="80" name="直線コネクタ 79"/>
        <xdr:cNvCxnSpPr/>
      </xdr:nvCxnSpPr>
      <xdr:spPr>
        <a:xfrm flipV="1">
          <a:off x="2019300" y="6223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xdr:cNvSpPr/>
      </xdr:nvSpPr>
      <xdr:spPr>
        <a:xfrm>
          <a:off x="107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83820</xdr:rowOff>
    </xdr:from>
    <xdr:to>
      <xdr:col>10</xdr:col>
      <xdr:colOff>114300</xdr:colOff>
      <xdr:row>38</xdr:row>
      <xdr:rowOff>0</xdr:rowOff>
    </xdr:to>
    <xdr:cxnSp macro="">
      <xdr:nvCxnSpPr>
        <xdr:cNvPr id="82" name="直線コネクタ 81"/>
        <xdr:cNvCxnSpPr/>
      </xdr:nvCxnSpPr>
      <xdr:spPr>
        <a:xfrm flipV="1">
          <a:off x="1130300" y="62560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76852</xdr:rowOff>
    </xdr:from>
    <xdr:ext cx="405111" cy="259045"/>
    <xdr:sp macro="" textlink="">
      <xdr:nvSpPr>
        <xdr:cNvPr id="87" name="n_1mainValue【道路】&#10;有形固定資産減価償却率"/>
        <xdr:cNvSpPr txBox="1"/>
      </xdr:nvSpPr>
      <xdr:spPr>
        <a:xfrm>
          <a:off x="35820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118762</xdr:rowOff>
    </xdr:from>
    <xdr:ext cx="405111" cy="259045"/>
    <xdr:sp macro="" textlink="">
      <xdr:nvSpPr>
        <xdr:cNvPr id="88" name="n_2mainValue【道路】&#10;有形固定資産減価償却率"/>
        <xdr:cNvSpPr txBox="1"/>
      </xdr:nvSpPr>
      <xdr:spPr>
        <a:xfrm>
          <a:off x="2705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151147</xdr:rowOff>
    </xdr:from>
    <xdr:ext cx="405111" cy="259045"/>
    <xdr:sp macro="" textlink="">
      <xdr:nvSpPr>
        <xdr:cNvPr id="89" name="n_3mainValue【道路】&#10;有形固定資産減価償却率"/>
        <xdr:cNvSpPr txBox="1"/>
      </xdr:nvSpPr>
      <xdr:spPr>
        <a:xfrm>
          <a:off x="1816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道路】&#10;有形固定資産減価償却率"/>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153423</xdr:rowOff>
    </xdr:from>
    <xdr:to>
      <xdr:col>55</xdr:col>
      <xdr:colOff>50800</xdr:colOff>
      <xdr:row>42</xdr:row>
      <xdr:rowOff>83573</xdr:rowOff>
    </xdr:to>
    <xdr:sp macro="" textlink="">
      <xdr:nvSpPr>
        <xdr:cNvPr id="130" name="楕円 129"/>
        <xdr:cNvSpPr/>
      </xdr:nvSpPr>
      <xdr:spPr>
        <a:xfrm>
          <a:off x="10426700" y="71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153577</xdr:rowOff>
    </xdr:from>
    <xdr:to>
      <xdr:col>50</xdr:col>
      <xdr:colOff>165100</xdr:colOff>
      <xdr:row>42</xdr:row>
      <xdr:rowOff>83727</xdr:rowOff>
    </xdr:to>
    <xdr:sp macro="" textlink="">
      <xdr:nvSpPr>
        <xdr:cNvPr id="132" name="楕円 131"/>
        <xdr:cNvSpPr/>
      </xdr:nvSpPr>
      <xdr:spPr>
        <a:xfrm>
          <a:off x="9588500" y="71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32773</xdr:rowOff>
    </xdr:from>
    <xdr:to>
      <xdr:col>55</xdr:col>
      <xdr:colOff>0</xdr:colOff>
      <xdr:row>42</xdr:row>
      <xdr:rowOff>32927</xdr:rowOff>
    </xdr:to>
    <xdr:cxnSp macro="">
      <xdr:nvCxnSpPr>
        <xdr:cNvPr id="133" name="直線コネクタ 132"/>
        <xdr:cNvCxnSpPr/>
      </xdr:nvCxnSpPr>
      <xdr:spPr>
        <a:xfrm flipV="1">
          <a:off x="9639300" y="7233673"/>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153702</xdr:rowOff>
    </xdr:from>
    <xdr:to>
      <xdr:col>46</xdr:col>
      <xdr:colOff>38100</xdr:colOff>
      <xdr:row>42</xdr:row>
      <xdr:rowOff>83852</xdr:rowOff>
    </xdr:to>
    <xdr:sp macro="" textlink="">
      <xdr:nvSpPr>
        <xdr:cNvPr id="134" name="楕円 133"/>
        <xdr:cNvSpPr/>
      </xdr:nvSpPr>
      <xdr:spPr>
        <a:xfrm>
          <a:off x="8699500" y="71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32927</xdr:rowOff>
    </xdr:from>
    <xdr:to>
      <xdr:col>50</xdr:col>
      <xdr:colOff>114300</xdr:colOff>
      <xdr:row>42</xdr:row>
      <xdr:rowOff>33052</xdr:rowOff>
    </xdr:to>
    <xdr:cxnSp macro="">
      <xdr:nvCxnSpPr>
        <xdr:cNvPr id="135" name="直線コネクタ 134"/>
        <xdr:cNvCxnSpPr/>
      </xdr:nvCxnSpPr>
      <xdr:spPr>
        <a:xfrm flipV="1">
          <a:off x="8750300" y="7233827"/>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153826</xdr:rowOff>
    </xdr:from>
    <xdr:to>
      <xdr:col>41</xdr:col>
      <xdr:colOff>101600</xdr:colOff>
      <xdr:row>42</xdr:row>
      <xdr:rowOff>83976</xdr:rowOff>
    </xdr:to>
    <xdr:sp macro="" textlink="">
      <xdr:nvSpPr>
        <xdr:cNvPr id="136" name="楕円 135"/>
        <xdr:cNvSpPr/>
      </xdr:nvSpPr>
      <xdr:spPr>
        <a:xfrm>
          <a:off x="7810500" y="71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33052</xdr:rowOff>
    </xdr:from>
    <xdr:to>
      <xdr:col>45</xdr:col>
      <xdr:colOff>177800</xdr:colOff>
      <xdr:row>42</xdr:row>
      <xdr:rowOff>33176</xdr:rowOff>
    </xdr:to>
    <xdr:cxnSp macro="">
      <xdr:nvCxnSpPr>
        <xdr:cNvPr id="137" name="直線コネクタ 136"/>
        <xdr:cNvCxnSpPr/>
      </xdr:nvCxnSpPr>
      <xdr:spPr>
        <a:xfrm flipV="1">
          <a:off x="7861300" y="7233952"/>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149351</xdr:rowOff>
    </xdr:from>
    <xdr:to>
      <xdr:col>36</xdr:col>
      <xdr:colOff>165100</xdr:colOff>
      <xdr:row>42</xdr:row>
      <xdr:rowOff>79501</xdr:rowOff>
    </xdr:to>
    <xdr:sp macro="" textlink="">
      <xdr:nvSpPr>
        <xdr:cNvPr id="138" name="楕円 137"/>
        <xdr:cNvSpPr/>
      </xdr:nvSpPr>
      <xdr:spPr>
        <a:xfrm>
          <a:off x="6921500" y="71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28701</xdr:rowOff>
    </xdr:from>
    <xdr:to>
      <xdr:col>41</xdr:col>
      <xdr:colOff>50800</xdr:colOff>
      <xdr:row>42</xdr:row>
      <xdr:rowOff>33176</xdr:rowOff>
    </xdr:to>
    <xdr:cxnSp macro="">
      <xdr:nvCxnSpPr>
        <xdr:cNvPr id="139" name="直線コネクタ 138"/>
        <xdr:cNvCxnSpPr/>
      </xdr:nvCxnSpPr>
      <xdr:spPr>
        <a:xfrm>
          <a:off x="6972300" y="722960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73982</xdr:rowOff>
    </xdr:from>
    <xdr:ext cx="534377" cy="259045"/>
    <xdr:sp macro="" textlink="">
      <xdr:nvSpPr>
        <xdr:cNvPr id="143" name="n_4aveValue【道路】&#10;一人当たり延長"/>
        <xdr:cNvSpPr txBox="1"/>
      </xdr:nvSpPr>
      <xdr:spPr>
        <a:xfrm>
          <a:off x="6705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74854</xdr:rowOff>
    </xdr:from>
    <xdr:ext cx="534377" cy="259045"/>
    <xdr:sp macro="" textlink="">
      <xdr:nvSpPr>
        <xdr:cNvPr id="144" name="n_1mainValue【道路】&#10;一人当たり延長"/>
        <xdr:cNvSpPr txBox="1"/>
      </xdr:nvSpPr>
      <xdr:spPr>
        <a:xfrm>
          <a:off x="9359411" y="727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74979</xdr:rowOff>
    </xdr:from>
    <xdr:ext cx="534377" cy="259045"/>
    <xdr:sp macro="" textlink="">
      <xdr:nvSpPr>
        <xdr:cNvPr id="145" name="n_2mainValue【道路】&#10;一人当たり延長"/>
        <xdr:cNvSpPr txBox="1"/>
      </xdr:nvSpPr>
      <xdr:spPr>
        <a:xfrm>
          <a:off x="8483111" y="72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75103</xdr:rowOff>
    </xdr:from>
    <xdr:ext cx="534377" cy="259045"/>
    <xdr:sp macro="" textlink="">
      <xdr:nvSpPr>
        <xdr:cNvPr id="146" name="n_3mainValue【道路】&#10;一人当たり延長"/>
        <xdr:cNvSpPr txBox="1"/>
      </xdr:nvSpPr>
      <xdr:spPr>
        <a:xfrm>
          <a:off x="7594111" y="72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96028</xdr:rowOff>
    </xdr:from>
    <xdr:ext cx="534377" cy="259045"/>
    <xdr:sp macro="" textlink="">
      <xdr:nvSpPr>
        <xdr:cNvPr id="147" name="n_4mainValue【道路】&#10;一人当たり延長"/>
        <xdr:cNvSpPr txBox="1"/>
      </xdr:nvSpPr>
      <xdr:spPr>
        <a:xfrm>
          <a:off x="6705111" y="695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123916</xdr:rowOff>
    </xdr:from>
    <xdr:to>
      <xdr:col>24</xdr:col>
      <xdr:colOff>114300</xdr:colOff>
      <xdr:row>61</xdr:row>
      <xdr:rowOff>54066</xdr:rowOff>
    </xdr:to>
    <xdr:sp macro="" textlink="">
      <xdr:nvSpPr>
        <xdr:cNvPr id="189" name="楕円 188"/>
        <xdr:cNvSpPr/>
      </xdr:nvSpPr>
      <xdr:spPr>
        <a:xfrm>
          <a:off x="45847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146793</xdr:rowOff>
    </xdr:from>
    <xdr:ext cx="405111" cy="259045"/>
    <xdr:sp macro="" textlink="">
      <xdr:nvSpPr>
        <xdr:cNvPr id="190" name="【橋りょう・トンネル】&#10;有形固定資産減価償却率該当値テキスト"/>
        <xdr:cNvSpPr txBox="1"/>
      </xdr:nvSpPr>
      <xdr:spPr>
        <a:xfrm>
          <a:off x="4673600" y="10262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114119</xdr:rowOff>
    </xdr:from>
    <xdr:to>
      <xdr:col>20</xdr:col>
      <xdr:colOff>38100</xdr:colOff>
      <xdr:row>60</xdr:row>
      <xdr:rowOff>44269</xdr:rowOff>
    </xdr:to>
    <xdr:sp macro="" textlink="">
      <xdr:nvSpPr>
        <xdr:cNvPr id="191" name="楕円 190"/>
        <xdr:cNvSpPr/>
      </xdr:nvSpPr>
      <xdr:spPr>
        <a:xfrm>
          <a:off x="3746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164919</xdr:rowOff>
    </xdr:from>
    <xdr:to>
      <xdr:col>24</xdr:col>
      <xdr:colOff>63500</xdr:colOff>
      <xdr:row>61</xdr:row>
      <xdr:rowOff>3266</xdr:rowOff>
    </xdr:to>
    <xdr:cxnSp macro="">
      <xdr:nvCxnSpPr>
        <xdr:cNvPr id="192" name="直線コネクタ 191"/>
        <xdr:cNvCxnSpPr/>
      </xdr:nvCxnSpPr>
      <xdr:spPr>
        <a:xfrm>
          <a:off x="3797300" y="10280469"/>
          <a:ext cx="8382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150041</xdr:rowOff>
    </xdr:from>
    <xdr:to>
      <xdr:col>15</xdr:col>
      <xdr:colOff>101600</xdr:colOff>
      <xdr:row>60</xdr:row>
      <xdr:rowOff>80191</xdr:rowOff>
    </xdr:to>
    <xdr:sp macro="" textlink="">
      <xdr:nvSpPr>
        <xdr:cNvPr id="193" name="楕円 192"/>
        <xdr:cNvSpPr/>
      </xdr:nvSpPr>
      <xdr:spPr>
        <a:xfrm>
          <a:off x="2857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29391</xdr:rowOff>
    </xdr:to>
    <xdr:cxnSp macro="">
      <xdr:nvCxnSpPr>
        <xdr:cNvPr id="194" name="直線コネクタ 193"/>
        <xdr:cNvCxnSpPr/>
      </xdr:nvCxnSpPr>
      <xdr:spPr>
        <a:xfrm flipV="1">
          <a:off x="2908300" y="102804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4717</xdr:rowOff>
    </xdr:from>
    <xdr:to>
      <xdr:col>10</xdr:col>
      <xdr:colOff>165100</xdr:colOff>
      <xdr:row>60</xdr:row>
      <xdr:rowOff>106317</xdr:rowOff>
    </xdr:to>
    <xdr:sp macro="" textlink="">
      <xdr:nvSpPr>
        <xdr:cNvPr id="195" name="楕円 194"/>
        <xdr:cNvSpPr/>
      </xdr:nvSpPr>
      <xdr:spPr>
        <a:xfrm>
          <a:off x="1968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29391</xdr:rowOff>
    </xdr:from>
    <xdr:to>
      <xdr:col>15</xdr:col>
      <xdr:colOff>50800</xdr:colOff>
      <xdr:row>60</xdr:row>
      <xdr:rowOff>55517</xdr:rowOff>
    </xdr:to>
    <xdr:cxnSp macro="">
      <xdr:nvCxnSpPr>
        <xdr:cNvPr id="196" name="直線コネクタ 195"/>
        <xdr:cNvCxnSpPr/>
      </xdr:nvCxnSpPr>
      <xdr:spPr>
        <a:xfrm flipV="1">
          <a:off x="2019300" y="103163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161472</xdr:rowOff>
    </xdr:from>
    <xdr:to>
      <xdr:col>6</xdr:col>
      <xdr:colOff>38100</xdr:colOff>
      <xdr:row>60</xdr:row>
      <xdr:rowOff>91622</xdr:rowOff>
    </xdr:to>
    <xdr:sp macro="" textlink="">
      <xdr:nvSpPr>
        <xdr:cNvPr id="197" name="楕円 196"/>
        <xdr:cNvSpPr/>
      </xdr:nvSpPr>
      <xdr:spPr>
        <a:xfrm>
          <a:off x="1079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40822</xdr:rowOff>
    </xdr:from>
    <xdr:to>
      <xdr:col>10</xdr:col>
      <xdr:colOff>114300</xdr:colOff>
      <xdr:row>60</xdr:row>
      <xdr:rowOff>55517</xdr:rowOff>
    </xdr:to>
    <xdr:cxnSp macro="">
      <xdr:nvCxnSpPr>
        <xdr:cNvPr id="198" name="直線コネクタ 197"/>
        <xdr:cNvCxnSpPr/>
      </xdr:nvCxnSpPr>
      <xdr:spPr>
        <a:xfrm>
          <a:off x="1130300" y="1032782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60796</xdr:rowOff>
    </xdr:from>
    <xdr:ext cx="405111" cy="259045"/>
    <xdr:sp macro="" textlink="">
      <xdr:nvSpPr>
        <xdr:cNvPr id="203" name="n_1mainValue【橋りょう・トンネル】&#10;有形固定資産減価償却率"/>
        <xdr:cNvSpPr txBox="1"/>
      </xdr:nvSpPr>
      <xdr:spPr>
        <a:xfrm>
          <a:off x="3582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96718</xdr:rowOff>
    </xdr:from>
    <xdr:ext cx="405111" cy="259045"/>
    <xdr:sp macro="" textlink="">
      <xdr:nvSpPr>
        <xdr:cNvPr id="204" name="n_2mainValue【橋りょう・トンネル】&#10;有形固定資産減価償却率"/>
        <xdr:cNvSpPr txBox="1"/>
      </xdr:nvSpPr>
      <xdr:spPr>
        <a:xfrm>
          <a:off x="2705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205" name="n_3mainValue【橋りょう・トンネル】&#10;有形固定資産減価償却率"/>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108149</xdr:rowOff>
    </xdr:from>
    <xdr:ext cx="405111" cy="259045"/>
    <xdr:sp macro="" textlink="">
      <xdr:nvSpPr>
        <xdr:cNvPr id="206" name="n_4mainValue【橋りょう・トンネル】&#10;有形固定資産減価償却率"/>
        <xdr:cNvSpPr txBox="1"/>
      </xdr:nvSpPr>
      <xdr:spPr>
        <a:xfrm>
          <a:off x="927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86688</xdr:rowOff>
    </xdr:from>
    <xdr:to>
      <xdr:col>55</xdr:col>
      <xdr:colOff>50800</xdr:colOff>
      <xdr:row>64</xdr:row>
      <xdr:rowOff>16838</xdr:rowOff>
    </xdr:to>
    <xdr:sp macro="" textlink="">
      <xdr:nvSpPr>
        <xdr:cNvPr id="244" name="楕円 243"/>
        <xdr:cNvSpPr/>
      </xdr:nvSpPr>
      <xdr:spPr>
        <a:xfrm>
          <a:off x="10426700" y="1088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1615</xdr:rowOff>
    </xdr:from>
    <xdr:ext cx="534377" cy="259045"/>
    <xdr:sp macro="" textlink="">
      <xdr:nvSpPr>
        <xdr:cNvPr id="245" name="【橋りょう・トンネル】&#10;一人当たり有形固定資産（償却資産）額該当値テキスト"/>
        <xdr:cNvSpPr txBox="1"/>
      </xdr:nvSpPr>
      <xdr:spPr>
        <a:xfrm>
          <a:off x="10515600" y="1080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81284</xdr:rowOff>
    </xdr:from>
    <xdr:to>
      <xdr:col>50</xdr:col>
      <xdr:colOff>165100</xdr:colOff>
      <xdr:row>64</xdr:row>
      <xdr:rowOff>11434</xdr:rowOff>
    </xdr:to>
    <xdr:sp macro="" textlink="">
      <xdr:nvSpPr>
        <xdr:cNvPr id="246" name="楕円 245"/>
        <xdr:cNvSpPr/>
      </xdr:nvSpPr>
      <xdr:spPr>
        <a:xfrm>
          <a:off x="9588500" y="1088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132084</xdr:rowOff>
    </xdr:from>
    <xdr:to>
      <xdr:col>55</xdr:col>
      <xdr:colOff>0</xdr:colOff>
      <xdr:row>63</xdr:row>
      <xdr:rowOff>137488</xdr:rowOff>
    </xdr:to>
    <xdr:cxnSp macro="">
      <xdr:nvCxnSpPr>
        <xdr:cNvPr id="247" name="直線コネクタ 246"/>
        <xdr:cNvCxnSpPr/>
      </xdr:nvCxnSpPr>
      <xdr:spPr>
        <a:xfrm>
          <a:off x="9639300" y="10933434"/>
          <a:ext cx="8382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84930</xdr:rowOff>
    </xdr:from>
    <xdr:to>
      <xdr:col>46</xdr:col>
      <xdr:colOff>38100</xdr:colOff>
      <xdr:row>64</xdr:row>
      <xdr:rowOff>15080</xdr:rowOff>
    </xdr:to>
    <xdr:sp macro="" textlink="">
      <xdr:nvSpPr>
        <xdr:cNvPr id="248" name="楕円 247"/>
        <xdr:cNvSpPr/>
      </xdr:nvSpPr>
      <xdr:spPr>
        <a:xfrm>
          <a:off x="8699500" y="108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132084</xdr:rowOff>
    </xdr:from>
    <xdr:to>
      <xdr:col>50</xdr:col>
      <xdr:colOff>114300</xdr:colOff>
      <xdr:row>63</xdr:row>
      <xdr:rowOff>135730</xdr:rowOff>
    </xdr:to>
    <xdr:cxnSp macro="">
      <xdr:nvCxnSpPr>
        <xdr:cNvPr id="249" name="直線コネクタ 248"/>
        <xdr:cNvCxnSpPr/>
      </xdr:nvCxnSpPr>
      <xdr:spPr>
        <a:xfrm flipV="1">
          <a:off x="8750300" y="10933434"/>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87890</xdr:rowOff>
    </xdr:from>
    <xdr:to>
      <xdr:col>41</xdr:col>
      <xdr:colOff>101600</xdr:colOff>
      <xdr:row>64</xdr:row>
      <xdr:rowOff>18040</xdr:rowOff>
    </xdr:to>
    <xdr:sp macro="" textlink="">
      <xdr:nvSpPr>
        <xdr:cNvPr id="250" name="楕円 249"/>
        <xdr:cNvSpPr/>
      </xdr:nvSpPr>
      <xdr:spPr>
        <a:xfrm>
          <a:off x="7810500" y="108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135730</xdr:rowOff>
    </xdr:from>
    <xdr:to>
      <xdr:col>45</xdr:col>
      <xdr:colOff>177800</xdr:colOff>
      <xdr:row>63</xdr:row>
      <xdr:rowOff>138690</xdr:rowOff>
    </xdr:to>
    <xdr:cxnSp macro="">
      <xdr:nvCxnSpPr>
        <xdr:cNvPr id="251" name="直線コネクタ 250"/>
        <xdr:cNvCxnSpPr/>
      </xdr:nvCxnSpPr>
      <xdr:spPr>
        <a:xfrm flipV="1">
          <a:off x="7861300" y="10937080"/>
          <a:ext cx="8890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89817</xdr:rowOff>
    </xdr:from>
    <xdr:to>
      <xdr:col>36</xdr:col>
      <xdr:colOff>165100</xdr:colOff>
      <xdr:row>64</xdr:row>
      <xdr:rowOff>19967</xdr:rowOff>
    </xdr:to>
    <xdr:sp macro="" textlink="">
      <xdr:nvSpPr>
        <xdr:cNvPr id="252" name="楕円 251"/>
        <xdr:cNvSpPr/>
      </xdr:nvSpPr>
      <xdr:spPr>
        <a:xfrm>
          <a:off x="6921500" y="108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138690</xdr:rowOff>
    </xdr:from>
    <xdr:to>
      <xdr:col>41</xdr:col>
      <xdr:colOff>50800</xdr:colOff>
      <xdr:row>63</xdr:row>
      <xdr:rowOff>140617</xdr:rowOff>
    </xdr:to>
    <xdr:cxnSp macro="">
      <xdr:nvCxnSpPr>
        <xdr:cNvPr id="253" name="直線コネクタ 252"/>
        <xdr:cNvCxnSpPr/>
      </xdr:nvCxnSpPr>
      <xdr:spPr>
        <a:xfrm flipV="1">
          <a:off x="6972300" y="1094004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2561</xdr:rowOff>
    </xdr:from>
    <xdr:ext cx="534377" cy="259045"/>
    <xdr:sp macro="" textlink="">
      <xdr:nvSpPr>
        <xdr:cNvPr id="258" name="n_1mainValue【橋りょう・トンネル】&#10;一人当たり有形固定資産（償却資産）額"/>
        <xdr:cNvSpPr txBox="1"/>
      </xdr:nvSpPr>
      <xdr:spPr>
        <a:xfrm>
          <a:off x="9359411" y="1097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6207</xdr:rowOff>
    </xdr:from>
    <xdr:ext cx="534377" cy="259045"/>
    <xdr:sp macro="" textlink="">
      <xdr:nvSpPr>
        <xdr:cNvPr id="259" name="n_2mainValue【橋りょう・トンネル】&#10;一人当たり有形固定資産（償却資産）額"/>
        <xdr:cNvSpPr txBox="1"/>
      </xdr:nvSpPr>
      <xdr:spPr>
        <a:xfrm>
          <a:off x="8483111" y="109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9167</xdr:rowOff>
    </xdr:from>
    <xdr:ext cx="534377" cy="259045"/>
    <xdr:sp macro="" textlink="">
      <xdr:nvSpPr>
        <xdr:cNvPr id="260" name="n_3mainValue【橋りょう・トンネル】&#10;一人当たり有形固定資産（償却資産）額"/>
        <xdr:cNvSpPr txBox="1"/>
      </xdr:nvSpPr>
      <xdr:spPr>
        <a:xfrm>
          <a:off x="7594111" y="109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11094</xdr:rowOff>
    </xdr:from>
    <xdr:ext cx="534377" cy="259045"/>
    <xdr:sp macro="" textlink="">
      <xdr:nvSpPr>
        <xdr:cNvPr id="261" name="n_4mainValue【橋りょう・トンネル】&#10;一人当たり有形固定資産（償却資産）額"/>
        <xdr:cNvSpPr txBox="1"/>
      </xdr:nvSpPr>
      <xdr:spPr>
        <a:xfrm>
          <a:off x="6705111" y="109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2" name="【公営住宅】&#10;有形固定資産減価償却率平均値テキスト"/>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80373</xdr:rowOff>
    </xdr:from>
    <xdr:to>
      <xdr:col>24</xdr:col>
      <xdr:colOff>114300</xdr:colOff>
      <xdr:row>82</xdr:row>
      <xdr:rowOff>10523</xdr:rowOff>
    </xdr:to>
    <xdr:sp macro="" textlink="">
      <xdr:nvSpPr>
        <xdr:cNvPr id="303" name="楕円 302"/>
        <xdr:cNvSpPr/>
      </xdr:nvSpPr>
      <xdr:spPr>
        <a:xfrm>
          <a:off x="45847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103250</xdr:rowOff>
    </xdr:from>
    <xdr:ext cx="405111" cy="259045"/>
    <xdr:sp macro="" textlink="">
      <xdr:nvSpPr>
        <xdr:cNvPr id="304" name="【公営住宅】&#10;有形固定資産減価償却率該当値テキスト"/>
        <xdr:cNvSpPr txBox="1"/>
      </xdr:nvSpPr>
      <xdr:spPr>
        <a:xfrm>
          <a:off x="4673600" y="1381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46082</xdr:rowOff>
    </xdr:from>
    <xdr:to>
      <xdr:col>20</xdr:col>
      <xdr:colOff>38100</xdr:colOff>
      <xdr:row>81</xdr:row>
      <xdr:rowOff>147682</xdr:rowOff>
    </xdr:to>
    <xdr:sp macro="" textlink="">
      <xdr:nvSpPr>
        <xdr:cNvPr id="305" name="楕円 304"/>
        <xdr:cNvSpPr/>
      </xdr:nvSpPr>
      <xdr:spPr>
        <a:xfrm>
          <a:off x="3746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96882</xdr:rowOff>
    </xdr:from>
    <xdr:to>
      <xdr:col>24</xdr:col>
      <xdr:colOff>63500</xdr:colOff>
      <xdr:row>81</xdr:row>
      <xdr:rowOff>131173</xdr:rowOff>
    </xdr:to>
    <xdr:cxnSp macro="">
      <xdr:nvCxnSpPr>
        <xdr:cNvPr id="306" name="直線コネクタ 305"/>
        <xdr:cNvCxnSpPr/>
      </xdr:nvCxnSpPr>
      <xdr:spPr>
        <a:xfrm>
          <a:off x="3797300" y="139843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5262</xdr:rowOff>
    </xdr:from>
    <xdr:to>
      <xdr:col>15</xdr:col>
      <xdr:colOff>101600</xdr:colOff>
      <xdr:row>81</xdr:row>
      <xdr:rowOff>106862</xdr:rowOff>
    </xdr:to>
    <xdr:sp macro="" textlink="">
      <xdr:nvSpPr>
        <xdr:cNvPr id="307" name="楕円 306"/>
        <xdr:cNvSpPr/>
      </xdr:nvSpPr>
      <xdr:spPr>
        <a:xfrm>
          <a:off x="2857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56062</xdr:rowOff>
    </xdr:from>
    <xdr:to>
      <xdr:col>19</xdr:col>
      <xdr:colOff>177800</xdr:colOff>
      <xdr:row>81</xdr:row>
      <xdr:rowOff>96882</xdr:rowOff>
    </xdr:to>
    <xdr:cxnSp macro="">
      <xdr:nvCxnSpPr>
        <xdr:cNvPr id="308" name="直線コネクタ 307"/>
        <xdr:cNvCxnSpPr/>
      </xdr:nvCxnSpPr>
      <xdr:spPr>
        <a:xfrm>
          <a:off x="2908300" y="1394351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134257</xdr:rowOff>
    </xdr:from>
    <xdr:to>
      <xdr:col>10</xdr:col>
      <xdr:colOff>165100</xdr:colOff>
      <xdr:row>81</xdr:row>
      <xdr:rowOff>64407</xdr:rowOff>
    </xdr:to>
    <xdr:sp macro="" textlink="">
      <xdr:nvSpPr>
        <xdr:cNvPr id="309" name="楕円 308"/>
        <xdr:cNvSpPr/>
      </xdr:nvSpPr>
      <xdr:spPr>
        <a:xfrm>
          <a:off x="1968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13607</xdr:rowOff>
    </xdr:from>
    <xdr:to>
      <xdr:col>15</xdr:col>
      <xdr:colOff>50800</xdr:colOff>
      <xdr:row>81</xdr:row>
      <xdr:rowOff>56062</xdr:rowOff>
    </xdr:to>
    <xdr:cxnSp macro="">
      <xdr:nvCxnSpPr>
        <xdr:cNvPr id="310" name="直線コネクタ 309"/>
        <xdr:cNvCxnSpPr/>
      </xdr:nvCxnSpPr>
      <xdr:spPr>
        <a:xfrm>
          <a:off x="2019300" y="1390105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108131</xdr:rowOff>
    </xdr:from>
    <xdr:to>
      <xdr:col>6</xdr:col>
      <xdr:colOff>38100</xdr:colOff>
      <xdr:row>81</xdr:row>
      <xdr:rowOff>38281</xdr:rowOff>
    </xdr:to>
    <xdr:sp macro="" textlink="">
      <xdr:nvSpPr>
        <xdr:cNvPr id="311" name="楕円 310"/>
        <xdr:cNvSpPr/>
      </xdr:nvSpPr>
      <xdr:spPr>
        <a:xfrm>
          <a:off x="1079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158931</xdr:rowOff>
    </xdr:from>
    <xdr:to>
      <xdr:col>10</xdr:col>
      <xdr:colOff>114300</xdr:colOff>
      <xdr:row>81</xdr:row>
      <xdr:rowOff>13607</xdr:rowOff>
    </xdr:to>
    <xdr:cxnSp macro="">
      <xdr:nvCxnSpPr>
        <xdr:cNvPr id="312" name="直線コネクタ 311"/>
        <xdr:cNvCxnSpPr/>
      </xdr:nvCxnSpPr>
      <xdr:spPr>
        <a:xfrm>
          <a:off x="1130300" y="138749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313"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117583</xdr:rowOff>
    </xdr:from>
    <xdr:ext cx="405111" cy="259045"/>
    <xdr:sp macro="" textlink="">
      <xdr:nvSpPr>
        <xdr:cNvPr id="314" name="n_2aveValue【公営住宅】&#10;有形固定資産減価償却率"/>
        <xdr:cNvSpPr txBox="1"/>
      </xdr:nvSpPr>
      <xdr:spPr>
        <a:xfrm>
          <a:off x="2705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164209</xdr:rowOff>
    </xdr:from>
    <xdr:ext cx="405111" cy="259045"/>
    <xdr:sp macro="" textlink="">
      <xdr:nvSpPr>
        <xdr:cNvPr id="317" name="n_1mainValue【公営住宅】&#10;有形固定資産減価償却率"/>
        <xdr:cNvSpPr txBox="1"/>
      </xdr:nvSpPr>
      <xdr:spPr>
        <a:xfrm>
          <a:off x="35820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123389</xdr:rowOff>
    </xdr:from>
    <xdr:ext cx="405111" cy="259045"/>
    <xdr:sp macro="" textlink="">
      <xdr:nvSpPr>
        <xdr:cNvPr id="318" name="n_2mainValue【公営住宅】&#10;有形固定資産減価償却率"/>
        <xdr:cNvSpPr txBox="1"/>
      </xdr:nvSpPr>
      <xdr:spPr>
        <a:xfrm>
          <a:off x="2705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80934</xdr:rowOff>
    </xdr:from>
    <xdr:ext cx="405111" cy="259045"/>
    <xdr:sp macro="" textlink="">
      <xdr:nvSpPr>
        <xdr:cNvPr id="319" name="n_3mainValue【公営住宅】&#10;有形固定資産減価償却率"/>
        <xdr:cNvSpPr txBox="1"/>
      </xdr:nvSpPr>
      <xdr:spPr>
        <a:xfrm>
          <a:off x="1816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54808</xdr:rowOff>
    </xdr:from>
    <xdr:ext cx="405111" cy="259045"/>
    <xdr:sp macro="" textlink="">
      <xdr:nvSpPr>
        <xdr:cNvPr id="320" name="n_4mainValue【公営住宅】&#10;有形固定資産減価償却率"/>
        <xdr:cNvSpPr txBox="1"/>
      </xdr:nvSpPr>
      <xdr:spPr>
        <a:xfrm>
          <a:off x="927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47" name="【公営住宅】&#10;一人当たり面積平均値テキスト"/>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156235</xdr:rowOff>
    </xdr:from>
    <xdr:to>
      <xdr:col>55</xdr:col>
      <xdr:colOff>50800</xdr:colOff>
      <xdr:row>85</xdr:row>
      <xdr:rowOff>86385</xdr:rowOff>
    </xdr:to>
    <xdr:sp macro="" textlink="">
      <xdr:nvSpPr>
        <xdr:cNvPr id="358" name="楕円 357"/>
        <xdr:cNvSpPr/>
      </xdr:nvSpPr>
      <xdr:spPr>
        <a:xfrm>
          <a:off x="10426700" y="1455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7662</xdr:rowOff>
    </xdr:from>
    <xdr:ext cx="469744" cy="259045"/>
    <xdr:sp macro="" textlink="">
      <xdr:nvSpPr>
        <xdr:cNvPr id="359" name="【公営住宅】&#10;一人当たり面積該当値テキスト"/>
        <xdr:cNvSpPr txBox="1"/>
      </xdr:nvSpPr>
      <xdr:spPr>
        <a:xfrm>
          <a:off x="10515600" y="1440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161539</xdr:rowOff>
    </xdr:from>
    <xdr:to>
      <xdr:col>50</xdr:col>
      <xdr:colOff>165100</xdr:colOff>
      <xdr:row>85</xdr:row>
      <xdr:rowOff>91689</xdr:rowOff>
    </xdr:to>
    <xdr:sp macro="" textlink="">
      <xdr:nvSpPr>
        <xdr:cNvPr id="360" name="楕円 359"/>
        <xdr:cNvSpPr/>
      </xdr:nvSpPr>
      <xdr:spPr>
        <a:xfrm>
          <a:off x="9588500" y="145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35585</xdr:rowOff>
    </xdr:from>
    <xdr:to>
      <xdr:col>55</xdr:col>
      <xdr:colOff>0</xdr:colOff>
      <xdr:row>85</xdr:row>
      <xdr:rowOff>40889</xdr:rowOff>
    </xdr:to>
    <xdr:cxnSp macro="">
      <xdr:nvCxnSpPr>
        <xdr:cNvPr id="361" name="直線コネクタ 360"/>
        <xdr:cNvCxnSpPr/>
      </xdr:nvCxnSpPr>
      <xdr:spPr>
        <a:xfrm flipV="1">
          <a:off x="9639300" y="14608835"/>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164968</xdr:rowOff>
    </xdr:from>
    <xdr:to>
      <xdr:col>46</xdr:col>
      <xdr:colOff>38100</xdr:colOff>
      <xdr:row>85</xdr:row>
      <xdr:rowOff>95118</xdr:rowOff>
    </xdr:to>
    <xdr:sp macro="" textlink="">
      <xdr:nvSpPr>
        <xdr:cNvPr id="362" name="楕円 361"/>
        <xdr:cNvSpPr/>
      </xdr:nvSpPr>
      <xdr:spPr>
        <a:xfrm>
          <a:off x="8699500" y="1456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40889</xdr:rowOff>
    </xdr:from>
    <xdr:to>
      <xdr:col>50</xdr:col>
      <xdr:colOff>114300</xdr:colOff>
      <xdr:row>85</xdr:row>
      <xdr:rowOff>44318</xdr:rowOff>
    </xdr:to>
    <xdr:cxnSp macro="">
      <xdr:nvCxnSpPr>
        <xdr:cNvPr id="363" name="直線コネクタ 362"/>
        <xdr:cNvCxnSpPr/>
      </xdr:nvCxnSpPr>
      <xdr:spPr>
        <a:xfrm flipV="1">
          <a:off x="8750300" y="146141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169038</xdr:rowOff>
    </xdr:from>
    <xdr:to>
      <xdr:col>41</xdr:col>
      <xdr:colOff>101600</xdr:colOff>
      <xdr:row>85</xdr:row>
      <xdr:rowOff>99188</xdr:rowOff>
    </xdr:to>
    <xdr:sp macro="" textlink="">
      <xdr:nvSpPr>
        <xdr:cNvPr id="364" name="楕円 363"/>
        <xdr:cNvSpPr/>
      </xdr:nvSpPr>
      <xdr:spPr>
        <a:xfrm>
          <a:off x="7810500" y="145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44318</xdr:rowOff>
    </xdr:from>
    <xdr:to>
      <xdr:col>45</xdr:col>
      <xdr:colOff>177800</xdr:colOff>
      <xdr:row>85</xdr:row>
      <xdr:rowOff>48388</xdr:rowOff>
    </xdr:to>
    <xdr:cxnSp macro="">
      <xdr:nvCxnSpPr>
        <xdr:cNvPr id="365" name="直線コネクタ 364"/>
        <xdr:cNvCxnSpPr/>
      </xdr:nvCxnSpPr>
      <xdr:spPr>
        <a:xfrm flipV="1">
          <a:off x="7861300" y="14617568"/>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7463</xdr:rowOff>
    </xdr:from>
    <xdr:to>
      <xdr:col>36</xdr:col>
      <xdr:colOff>165100</xdr:colOff>
      <xdr:row>85</xdr:row>
      <xdr:rowOff>109063</xdr:rowOff>
    </xdr:to>
    <xdr:sp macro="" textlink="">
      <xdr:nvSpPr>
        <xdr:cNvPr id="366" name="楕円 365"/>
        <xdr:cNvSpPr/>
      </xdr:nvSpPr>
      <xdr:spPr>
        <a:xfrm>
          <a:off x="6921500" y="145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48388</xdr:rowOff>
    </xdr:from>
    <xdr:to>
      <xdr:col>41</xdr:col>
      <xdr:colOff>50800</xdr:colOff>
      <xdr:row>85</xdr:row>
      <xdr:rowOff>58263</xdr:rowOff>
    </xdr:to>
    <xdr:cxnSp macro="">
      <xdr:nvCxnSpPr>
        <xdr:cNvPr id="367" name="直線コネクタ 366"/>
        <xdr:cNvCxnSpPr/>
      </xdr:nvCxnSpPr>
      <xdr:spPr>
        <a:xfrm flipV="1">
          <a:off x="6972300" y="14621638"/>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69" name="n_2aveValue【公営住宅】&#10;一人当たり面積"/>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70" name="n_3aveValue【公営住宅】&#10;一人当たり面積"/>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1" name="n_4aveValue【公営住宅】&#10;一人当たり面積"/>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108216</xdr:rowOff>
    </xdr:from>
    <xdr:ext cx="469744" cy="259045"/>
    <xdr:sp macro="" textlink="">
      <xdr:nvSpPr>
        <xdr:cNvPr id="372" name="n_1mainValue【公営住宅】&#10;一人当たり面積"/>
        <xdr:cNvSpPr txBox="1"/>
      </xdr:nvSpPr>
      <xdr:spPr>
        <a:xfrm>
          <a:off x="9391727" y="1433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111645</xdr:rowOff>
    </xdr:from>
    <xdr:ext cx="469744" cy="259045"/>
    <xdr:sp macro="" textlink="">
      <xdr:nvSpPr>
        <xdr:cNvPr id="373" name="n_2mainValue【公営住宅】&#10;一人当たり面積"/>
        <xdr:cNvSpPr txBox="1"/>
      </xdr:nvSpPr>
      <xdr:spPr>
        <a:xfrm>
          <a:off x="8515427" y="1434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115715</xdr:rowOff>
    </xdr:from>
    <xdr:ext cx="469744" cy="259045"/>
    <xdr:sp macro="" textlink="">
      <xdr:nvSpPr>
        <xdr:cNvPr id="374" name="n_3mainValue【公営住宅】&#10;一人当たり面積"/>
        <xdr:cNvSpPr txBox="1"/>
      </xdr:nvSpPr>
      <xdr:spPr>
        <a:xfrm>
          <a:off x="7626427" y="1434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125590</xdr:rowOff>
    </xdr:from>
    <xdr:ext cx="469744" cy="259045"/>
    <xdr:sp macro="" textlink="">
      <xdr:nvSpPr>
        <xdr:cNvPr id="375" name="n_4mainValue【公営住宅】&#10;一人当たり面積"/>
        <xdr:cNvSpPr txBox="1"/>
      </xdr:nvSpPr>
      <xdr:spPr>
        <a:xfrm>
          <a:off x="6737427" y="143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35379</xdr:rowOff>
    </xdr:from>
    <xdr:to>
      <xdr:col>24</xdr:col>
      <xdr:colOff>62865</xdr:colOff>
      <xdr:row>109</xdr:row>
      <xdr:rowOff>28848</xdr:rowOff>
    </xdr:to>
    <xdr:cxnSp macro="">
      <xdr:nvCxnSpPr>
        <xdr:cNvPr id="401" name="直線コネクタ 400"/>
        <xdr:cNvCxnSpPr/>
      </xdr:nvCxnSpPr>
      <xdr:spPr>
        <a:xfrm flipV="1">
          <a:off x="4634865" y="17180379"/>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153506</xdr:rowOff>
    </xdr:from>
    <xdr:ext cx="340478" cy="259045"/>
    <xdr:sp macro="" textlink="">
      <xdr:nvSpPr>
        <xdr:cNvPr id="404" name="【港湾・漁港】&#10;有形固定資産減価償却率最大値テキスト"/>
        <xdr:cNvSpPr txBox="1"/>
      </xdr:nvSpPr>
      <xdr:spPr>
        <a:xfrm>
          <a:off x="4673600" y="1695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35379</xdr:rowOff>
    </xdr:from>
    <xdr:to>
      <xdr:col>24</xdr:col>
      <xdr:colOff>152400</xdr:colOff>
      <xdr:row>100</xdr:row>
      <xdr:rowOff>35379</xdr:rowOff>
    </xdr:to>
    <xdr:cxnSp macro="">
      <xdr:nvCxnSpPr>
        <xdr:cNvPr id="405" name="直線コネクタ 404"/>
        <xdr:cNvCxnSpPr/>
      </xdr:nvCxnSpPr>
      <xdr:spPr>
        <a:xfrm>
          <a:off x="4546600" y="1718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74403</xdr:rowOff>
    </xdr:from>
    <xdr:ext cx="405111" cy="259045"/>
    <xdr:sp macro="" textlink="">
      <xdr:nvSpPr>
        <xdr:cNvPr id="406" name="【港湾・漁港】&#10;有形固定資産減価償却率平均値テキスト"/>
        <xdr:cNvSpPr txBox="1"/>
      </xdr:nvSpPr>
      <xdr:spPr>
        <a:xfrm>
          <a:off x="4673600" y="1773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407" name="フローチャート: 判断 406"/>
        <xdr:cNvSpPr/>
      </xdr:nvSpPr>
      <xdr:spPr>
        <a:xfrm>
          <a:off x="45847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408" name="フローチャート: 判断 407"/>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74386</xdr:rowOff>
    </xdr:from>
    <xdr:to>
      <xdr:col>15</xdr:col>
      <xdr:colOff>101600</xdr:colOff>
      <xdr:row>105</xdr:row>
      <xdr:rowOff>4536</xdr:rowOff>
    </xdr:to>
    <xdr:sp macro="" textlink="">
      <xdr:nvSpPr>
        <xdr:cNvPr id="409" name="フローチャート: 判断 408"/>
        <xdr:cNvSpPr/>
      </xdr:nvSpPr>
      <xdr:spPr>
        <a:xfrm>
          <a:off x="2857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0" name="フローチャート: 判断 409"/>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1" name="フローチャート: 判断 410"/>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17" name="楕円 416"/>
        <xdr:cNvSpPr/>
      </xdr:nvSpPr>
      <xdr:spPr>
        <a:xfrm>
          <a:off x="4584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51179</xdr:rowOff>
    </xdr:from>
    <xdr:ext cx="405111" cy="259045"/>
    <xdr:sp macro="" textlink="">
      <xdr:nvSpPr>
        <xdr:cNvPr id="418" name="【港湾・漁港】&#10;有形固定資産減価償却率該当値テキスト"/>
        <xdr:cNvSpPr txBox="1"/>
      </xdr:nvSpPr>
      <xdr:spPr>
        <a:xfrm>
          <a:off x="4673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64588</xdr:rowOff>
    </xdr:from>
    <xdr:to>
      <xdr:col>20</xdr:col>
      <xdr:colOff>38100</xdr:colOff>
      <xdr:row>104</xdr:row>
      <xdr:rowOff>166188</xdr:rowOff>
    </xdr:to>
    <xdr:sp macro="" textlink="">
      <xdr:nvSpPr>
        <xdr:cNvPr id="419" name="楕円 418"/>
        <xdr:cNvSpPr/>
      </xdr:nvSpPr>
      <xdr:spPr>
        <a:xfrm>
          <a:off x="3746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115388</xdr:rowOff>
    </xdr:from>
    <xdr:to>
      <xdr:col>24</xdr:col>
      <xdr:colOff>63500</xdr:colOff>
      <xdr:row>104</xdr:row>
      <xdr:rowOff>123552</xdr:rowOff>
    </xdr:to>
    <xdr:cxnSp macro="">
      <xdr:nvCxnSpPr>
        <xdr:cNvPr id="420" name="直線コネクタ 419"/>
        <xdr:cNvCxnSpPr/>
      </xdr:nvCxnSpPr>
      <xdr:spPr>
        <a:xfrm>
          <a:off x="3797300" y="1794618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40095</xdr:rowOff>
    </xdr:from>
    <xdr:to>
      <xdr:col>15</xdr:col>
      <xdr:colOff>101600</xdr:colOff>
      <xdr:row>104</xdr:row>
      <xdr:rowOff>141695</xdr:rowOff>
    </xdr:to>
    <xdr:sp macro="" textlink="">
      <xdr:nvSpPr>
        <xdr:cNvPr id="421" name="楕円 420"/>
        <xdr:cNvSpPr/>
      </xdr:nvSpPr>
      <xdr:spPr>
        <a:xfrm>
          <a:off x="2857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90895</xdr:rowOff>
    </xdr:from>
    <xdr:to>
      <xdr:col>19</xdr:col>
      <xdr:colOff>177800</xdr:colOff>
      <xdr:row>104</xdr:row>
      <xdr:rowOff>115388</xdr:rowOff>
    </xdr:to>
    <xdr:cxnSp macro="">
      <xdr:nvCxnSpPr>
        <xdr:cNvPr id="422" name="直線コネクタ 421"/>
        <xdr:cNvCxnSpPr/>
      </xdr:nvCxnSpPr>
      <xdr:spPr>
        <a:xfrm>
          <a:off x="2908300" y="1792169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23" name="楕円 422"/>
        <xdr:cNvSpPr/>
      </xdr:nvSpPr>
      <xdr:spPr>
        <a:xfrm>
          <a:off x="1968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66402</xdr:rowOff>
    </xdr:from>
    <xdr:to>
      <xdr:col>15</xdr:col>
      <xdr:colOff>50800</xdr:colOff>
      <xdr:row>104</xdr:row>
      <xdr:rowOff>90895</xdr:rowOff>
    </xdr:to>
    <xdr:cxnSp macro="">
      <xdr:nvCxnSpPr>
        <xdr:cNvPr id="424" name="直線コネクタ 423"/>
        <xdr:cNvCxnSpPr/>
      </xdr:nvCxnSpPr>
      <xdr:spPr>
        <a:xfrm>
          <a:off x="2019300" y="1789720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95613</xdr:rowOff>
    </xdr:from>
    <xdr:to>
      <xdr:col>6</xdr:col>
      <xdr:colOff>38100</xdr:colOff>
      <xdr:row>105</xdr:row>
      <xdr:rowOff>25763</xdr:rowOff>
    </xdr:to>
    <xdr:sp macro="" textlink="">
      <xdr:nvSpPr>
        <xdr:cNvPr id="425" name="楕円 424"/>
        <xdr:cNvSpPr/>
      </xdr:nvSpPr>
      <xdr:spPr>
        <a:xfrm>
          <a:off x="1079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66402</xdr:rowOff>
    </xdr:from>
    <xdr:to>
      <xdr:col>10</xdr:col>
      <xdr:colOff>114300</xdr:colOff>
      <xdr:row>104</xdr:row>
      <xdr:rowOff>146413</xdr:rowOff>
    </xdr:to>
    <xdr:cxnSp macro="">
      <xdr:nvCxnSpPr>
        <xdr:cNvPr id="426" name="直線コネクタ 425"/>
        <xdr:cNvCxnSpPr/>
      </xdr:nvCxnSpPr>
      <xdr:spPr>
        <a:xfrm flipV="1">
          <a:off x="1130300" y="17897202"/>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21789</xdr:rowOff>
    </xdr:from>
    <xdr:ext cx="405111" cy="259045"/>
    <xdr:sp macro="" textlink="">
      <xdr:nvSpPr>
        <xdr:cNvPr id="427" name="n_1aveValue【港湾・漁港】&#10;有形固定資産減価償却率"/>
        <xdr:cNvSpPr txBox="1"/>
      </xdr:nvSpPr>
      <xdr:spPr>
        <a:xfrm>
          <a:off x="3582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167113</xdr:rowOff>
    </xdr:from>
    <xdr:ext cx="405111" cy="259045"/>
    <xdr:sp macro="" textlink="">
      <xdr:nvSpPr>
        <xdr:cNvPr id="428" name="n_2aveValue【港湾・漁港】&#10;有形固定資産減価償却率"/>
        <xdr:cNvSpPr txBox="1"/>
      </xdr:nvSpPr>
      <xdr:spPr>
        <a:xfrm>
          <a:off x="27057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429" name="n_3aveValue【港湾・漁港】&#10;有形固定資産減価償却率"/>
        <xdr:cNvSpPr txBox="1"/>
      </xdr:nvSpPr>
      <xdr:spPr>
        <a:xfrm>
          <a:off x="1816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0" name="n_4aveValue【港湾・漁港】&#10;有形固定資産減価償却率"/>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11265</xdr:rowOff>
    </xdr:from>
    <xdr:ext cx="405111" cy="259045"/>
    <xdr:sp macro="" textlink="">
      <xdr:nvSpPr>
        <xdr:cNvPr id="431" name="n_1mainValue【港湾・漁港】&#10;有形固定資産減価償却率"/>
        <xdr:cNvSpPr txBox="1"/>
      </xdr:nvSpPr>
      <xdr:spPr>
        <a:xfrm>
          <a:off x="3582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32" name="n_2mainValue【港湾・漁港】&#10;有形固定資産減価償却率"/>
        <xdr:cNvSpPr txBox="1"/>
      </xdr:nvSpPr>
      <xdr:spPr>
        <a:xfrm>
          <a:off x="2705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3" name="n_3mainValue【港湾・漁港】&#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34" name="n_4mainValue【港湾・漁港】&#10;有形固定資産減価償却率"/>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5" name="直線コネクタ 4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6" name="テキスト ボックス 44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8" name="テキスト ボックス 447"/>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9" name="直線コネクタ 4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100</xdr:row>
      <xdr:rowOff>48277</xdr:rowOff>
    </xdr:from>
    <xdr:ext cx="749692" cy="259045"/>
    <xdr:sp macro="" textlink="">
      <xdr:nvSpPr>
        <xdr:cNvPr id="450" name="テキスト ボックス 449"/>
        <xdr:cNvSpPr txBox="1"/>
      </xdr:nvSpPr>
      <xdr:spPr>
        <a:xfrm>
          <a:off x="5854308" y="171932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52" name="テキスト ボックス 451"/>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106</xdr:row>
      <xdr:rowOff>124113</xdr:rowOff>
    </xdr:from>
    <xdr:to>
      <xdr:col>54</xdr:col>
      <xdr:colOff>189865</xdr:colOff>
      <xdr:row>107</xdr:row>
      <xdr:rowOff>131873</xdr:rowOff>
    </xdr:to>
    <xdr:cxnSp macro="">
      <xdr:nvCxnSpPr>
        <xdr:cNvPr id="454" name="直線コネクタ 453"/>
        <xdr:cNvCxnSpPr/>
      </xdr:nvCxnSpPr>
      <xdr:spPr>
        <a:xfrm flipV="1">
          <a:off x="10476865" y="18297813"/>
          <a:ext cx="0" cy="17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139149</xdr:rowOff>
    </xdr:from>
    <xdr:ext cx="534377" cy="259045"/>
    <xdr:sp macro="" textlink="">
      <xdr:nvSpPr>
        <xdr:cNvPr id="455" name="【港湾・漁港】&#10;一人当たり有形固定資産（償却資産）額最小値テキスト"/>
        <xdr:cNvSpPr txBox="1"/>
      </xdr:nvSpPr>
      <xdr:spPr>
        <a:xfrm>
          <a:off x="10515600" y="184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131873</xdr:rowOff>
    </xdr:from>
    <xdr:to>
      <xdr:col>55</xdr:col>
      <xdr:colOff>88900</xdr:colOff>
      <xdr:row>107</xdr:row>
      <xdr:rowOff>131873</xdr:rowOff>
    </xdr:to>
    <xdr:cxnSp macro="">
      <xdr:nvCxnSpPr>
        <xdr:cNvPr id="456" name="直線コネクタ 455"/>
        <xdr:cNvCxnSpPr/>
      </xdr:nvCxnSpPr>
      <xdr:spPr>
        <a:xfrm>
          <a:off x="10388600" y="1847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70790</xdr:rowOff>
    </xdr:from>
    <xdr:ext cx="690189" cy="259045"/>
    <xdr:sp macro="" textlink="">
      <xdr:nvSpPr>
        <xdr:cNvPr id="457" name="【港湾・漁港】&#10;一人当たり有形固定資産（償却資産）額最大値テキスト"/>
        <xdr:cNvSpPr txBox="1"/>
      </xdr:nvSpPr>
      <xdr:spPr>
        <a:xfrm>
          <a:off x="10515600" y="18073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106</xdr:row>
      <xdr:rowOff>124113</xdr:rowOff>
    </xdr:from>
    <xdr:to>
      <xdr:col>55</xdr:col>
      <xdr:colOff>88900</xdr:colOff>
      <xdr:row>106</xdr:row>
      <xdr:rowOff>124113</xdr:rowOff>
    </xdr:to>
    <xdr:cxnSp macro="">
      <xdr:nvCxnSpPr>
        <xdr:cNvPr id="458" name="直線コネクタ 457"/>
        <xdr:cNvCxnSpPr/>
      </xdr:nvCxnSpPr>
      <xdr:spPr>
        <a:xfrm>
          <a:off x="10388600" y="1829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12149</xdr:rowOff>
    </xdr:from>
    <xdr:ext cx="599010" cy="259045"/>
    <xdr:sp macro="" textlink="">
      <xdr:nvSpPr>
        <xdr:cNvPr id="459" name="【港湾・漁港】&#10;一人当たり有形固定資産（償却資産）額平均値テキスト"/>
        <xdr:cNvSpPr txBox="1"/>
      </xdr:nvSpPr>
      <xdr:spPr>
        <a:xfrm>
          <a:off x="10515600" y="1835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33722</xdr:rowOff>
    </xdr:from>
    <xdr:to>
      <xdr:col>55</xdr:col>
      <xdr:colOff>50800</xdr:colOff>
      <xdr:row>107</xdr:row>
      <xdr:rowOff>135322</xdr:rowOff>
    </xdr:to>
    <xdr:sp macro="" textlink="">
      <xdr:nvSpPr>
        <xdr:cNvPr id="460" name="フローチャート: 判断 459"/>
        <xdr:cNvSpPr/>
      </xdr:nvSpPr>
      <xdr:spPr>
        <a:xfrm>
          <a:off x="10426700" y="1837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31646</xdr:rowOff>
    </xdr:from>
    <xdr:to>
      <xdr:col>50</xdr:col>
      <xdr:colOff>165100</xdr:colOff>
      <xdr:row>107</xdr:row>
      <xdr:rowOff>133246</xdr:rowOff>
    </xdr:to>
    <xdr:sp macro="" textlink="">
      <xdr:nvSpPr>
        <xdr:cNvPr id="461" name="フローチャート: 判断 460"/>
        <xdr:cNvSpPr/>
      </xdr:nvSpPr>
      <xdr:spPr>
        <a:xfrm>
          <a:off x="9588500" y="183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40906</xdr:rowOff>
    </xdr:from>
    <xdr:to>
      <xdr:col>46</xdr:col>
      <xdr:colOff>38100</xdr:colOff>
      <xdr:row>107</xdr:row>
      <xdr:rowOff>142506</xdr:rowOff>
    </xdr:to>
    <xdr:sp macro="" textlink="">
      <xdr:nvSpPr>
        <xdr:cNvPr id="462" name="フローチャート: 判断 461"/>
        <xdr:cNvSpPr/>
      </xdr:nvSpPr>
      <xdr:spPr>
        <a:xfrm>
          <a:off x="8699500" y="18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26657</xdr:rowOff>
    </xdr:from>
    <xdr:to>
      <xdr:col>41</xdr:col>
      <xdr:colOff>101600</xdr:colOff>
      <xdr:row>100</xdr:row>
      <xdr:rowOff>128257</xdr:rowOff>
    </xdr:to>
    <xdr:sp macro="" textlink="">
      <xdr:nvSpPr>
        <xdr:cNvPr id="463" name="フローチャート: 判断 462"/>
        <xdr:cNvSpPr/>
      </xdr:nvSpPr>
      <xdr:spPr>
        <a:xfrm>
          <a:off x="7810500" y="171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66684</xdr:rowOff>
    </xdr:from>
    <xdr:to>
      <xdr:col>36</xdr:col>
      <xdr:colOff>165100</xdr:colOff>
      <xdr:row>107</xdr:row>
      <xdr:rowOff>168284</xdr:rowOff>
    </xdr:to>
    <xdr:sp macro="" textlink="">
      <xdr:nvSpPr>
        <xdr:cNvPr id="464" name="フローチャート: 判断 463"/>
        <xdr:cNvSpPr/>
      </xdr:nvSpPr>
      <xdr:spPr>
        <a:xfrm>
          <a:off x="6921500" y="1841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73313</xdr:rowOff>
    </xdr:from>
    <xdr:to>
      <xdr:col>55</xdr:col>
      <xdr:colOff>50800</xdr:colOff>
      <xdr:row>107</xdr:row>
      <xdr:rowOff>3463</xdr:rowOff>
    </xdr:to>
    <xdr:sp macro="" textlink="">
      <xdr:nvSpPr>
        <xdr:cNvPr id="470" name="楕円 469"/>
        <xdr:cNvSpPr/>
      </xdr:nvSpPr>
      <xdr:spPr>
        <a:xfrm>
          <a:off x="10426700" y="182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26340</xdr:rowOff>
    </xdr:from>
    <xdr:ext cx="690189" cy="259045"/>
    <xdr:sp macro="" textlink="">
      <xdr:nvSpPr>
        <xdr:cNvPr id="471" name="【港湾・漁港】&#10;一人当たり有形固定資産（償却資産）額該当値テキスト"/>
        <xdr:cNvSpPr txBox="1"/>
      </xdr:nvSpPr>
      <xdr:spPr>
        <a:xfrm>
          <a:off x="10515600" y="18200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83299</xdr:rowOff>
    </xdr:from>
    <xdr:to>
      <xdr:col>50</xdr:col>
      <xdr:colOff>165100</xdr:colOff>
      <xdr:row>107</xdr:row>
      <xdr:rowOff>13449</xdr:rowOff>
    </xdr:to>
    <xdr:sp macro="" textlink="">
      <xdr:nvSpPr>
        <xdr:cNvPr id="472" name="楕円 471"/>
        <xdr:cNvSpPr/>
      </xdr:nvSpPr>
      <xdr:spPr>
        <a:xfrm>
          <a:off x="9588500" y="182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124113</xdr:rowOff>
    </xdr:from>
    <xdr:to>
      <xdr:col>55</xdr:col>
      <xdr:colOff>0</xdr:colOff>
      <xdr:row>106</xdr:row>
      <xdr:rowOff>134099</xdr:rowOff>
    </xdr:to>
    <xdr:cxnSp macro="">
      <xdr:nvCxnSpPr>
        <xdr:cNvPr id="473" name="直線コネクタ 472"/>
        <xdr:cNvCxnSpPr/>
      </xdr:nvCxnSpPr>
      <xdr:spPr>
        <a:xfrm flipV="1">
          <a:off x="9639300" y="18297813"/>
          <a:ext cx="8382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88209</xdr:rowOff>
    </xdr:from>
    <xdr:to>
      <xdr:col>46</xdr:col>
      <xdr:colOff>38100</xdr:colOff>
      <xdr:row>107</xdr:row>
      <xdr:rowOff>18359</xdr:rowOff>
    </xdr:to>
    <xdr:sp macro="" textlink="">
      <xdr:nvSpPr>
        <xdr:cNvPr id="474" name="楕円 473"/>
        <xdr:cNvSpPr/>
      </xdr:nvSpPr>
      <xdr:spPr>
        <a:xfrm>
          <a:off x="8699500" y="182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134099</xdr:rowOff>
    </xdr:from>
    <xdr:to>
      <xdr:col>50</xdr:col>
      <xdr:colOff>114300</xdr:colOff>
      <xdr:row>106</xdr:row>
      <xdr:rowOff>139009</xdr:rowOff>
    </xdr:to>
    <xdr:cxnSp macro="">
      <xdr:nvCxnSpPr>
        <xdr:cNvPr id="475" name="直線コネクタ 474"/>
        <xdr:cNvCxnSpPr/>
      </xdr:nvCxnSpPr>
      <xdr:spPr>
        <a:xfrm flipV="1">
          <a:off x="8750300" y="18307799"/>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93748</xdr:rowOff>
    </xdr:from>
    <xdr:to>
      <xdr:col>41</xdr:col>
      <xdr:colOff>101600</xdr:colOff>
      <xdr:row>107</xdr:row>
      <xdr:rowOff>23898</xdr:rowOff>
    </xdr:to>
    <xdr:sp macro="" textlink="">
      <xdr:nvSpPr>
        <xdr:cNvPr id="476" name="楕円 475"/>
        <xdr:cNvSpPr/>
      </xdr:nvSpPr>
      <xdr:spPr>
        <a:xfrm>
          <a:off x="7810500" y="182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139009</xdr:rowOff>
    </xdr:from>
    <xdr:to>
      <xdr:col>45</xdr:col>
      <xdr:colOff>177800</xdr:colOff>
      <xdr:row>106</xdr:row>
      <xdr:rowOff>144548</xdr:rowOff>
    </xdr:to>
    <xdr:cxnSp macro="">
      <xdr:nvCxnSpPr>
        <xdr:cNvPr id="477" name="直線コネクタ 476"/>
        <xdr:cNvCxnSpPr/>
      </xdr:nvCxnSpPr>
      <xdr:spPr>
        <a:xfrm flipV="1">
          <a:off x="7861300" y="18312709"/>
          <a:ext cx="889000" cy="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66787</xdr:rowOff>
    </xdr:from>
    <xdr:to>
      <xdr:col>36</xdr:col>
      <xdr:colOff>165100</xdr:colOff>
      <xdr:row>107</xdr:row>
      <xdr:rowOff>168387</xdr:rowOff>
    </xdr:to>
    <xdr:sp macro="" textlink="">
      <xdr:nvSpPr>
        <xdr:cNvPr id="478" name="楕円 477"/>
        <xdr:cNvSpPr/>
      </xdr:nvSpPr>
      <xdr:spPr>
        <a:xfrm>
          <a:off x="6921500" y="1841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144548</xdr:rowOff>
    </xdr:from>
    <xdr:to>
      <xdr:col>41</xdr:col>
      <xdr:colOff>50800</xdr:colOff>
      <xdr:row>107</xdr:row>
      <xdr:rowOff>117587</xdr:rowOff>
    </xdr:to>
    <xdr:cxnSp macro="">
      <xdr:nvCxnSpPr>
        <xdr:cNvPr id="479" name="直線コネクタ 478"/>
        <xdr:cNvCxnSpPr/>
      </xdr:nvCxnSpPr>
      <xdr:spPr>
        <a:xfrm flipV="1">
          <a:off x="6972300" y="18318248"/>
          <a:ext cx="889000" cy="14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124373</xdr:rowOff>
    </xdr:from>
    <xdr:ext cx="599010" cy="259045"/>
    <xdr:sp macro="" textlink="">
      <xdr:nvSpPr>
        <xdr:cNvPr id="480" name="n_1aveValue【港湾・漁港】&#10;一人当たり有形固定資産（償却資産）額"/>
        <xdr:cNvSpPr txBox="1"/>
      </xdr:nvSpPr>
      <xdr:spPr>
        <a:xfrm>
          <a:off x="9327095" y="184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133633</xdr:rowOff>
    </xdr:from>
    <xdr:ext cx="599010" cy="259045"/>
    <xdr:sp macro="" textlink="">
      <xdr:nvSpPr>
        <xdr:cNvPr id="481" name="n_2aveValue【港湾・漁港】&#10;一人当たり有形固定資産（償却資産）額"/>
        <xdr:cNvSpPr txBox="1"/>
      </xdr:nvSpPr>
      <xdr:spPr>
        <a:xfrm>
          <a:off x="8450795" y="1847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54388</xdr:colOff>
      <xdr:row>98</xdr:row>
      <xdr:rowOff>144784</xdr:rowOff>
    </xdr:from>
    <xdr:ext cx="754822" cy="259045"/>
    <xdr:sp macro="" textlink="">
      <xdr:nvSpPr>
        <xdr:cNvPr id="482" name="n_3aveValue【港湾・漁港】&#10;一人当たり有形固定資産（償却資産）額"/>
        <xdr:cNvSpPr txBox="1"/>
      </xdr:nvSpPr>
      <xdr:spPr>
        <a:xfrm>
          <a:off x="7483888" y="1694688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21,978,010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13361</xdr:rowOff>
    </xdr:from>
    <xdr:ext cx="599010" cy="259045"/>
    <xdr:sp macro="" textlink="">
      <xdr:nvSpPr>
        <xdr:cNvPr id="483" name="n_4aveValue【港湾・漁港】&#10;一人当たり有形固定資産（償却資産）額"/>
        <xdr:cNvSpPr txBox="1"/>
      </xdr:nvSpPr>
      <xdr:spPr>
        <a:xfrm>
          <a:off x="6672795" y="1818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105</xdr:row>
      <xdr:rowOff>29976</xdr:rowOff>
    </xdr:from>
    <xdr:ext cx="690189" cy="259045"/>
    <xdr:sp macro="" textlink="">
      <xdr:nvSpPr>
        <xdr:cNvPr id="484" name="n_1mainValue【港湾・漁港】&#10;一人当たり有形固定資産（償却資産）額"/>
        <xdr:cNvSpPr txBox="1"/>
      </xdr:nvSpPr>
      <xdr:spPr>
        <a:xfrm>
          <a:off x="9281505" y="18032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34886</xdr:rowOff>
    </xdr:from>
    <xdr:ext cx="690189" cy="259045"/>
    <xdr:sp macro="" textlink="">
      <xdr:nvSpPr>
        <xdr:cNvPr id="485" name="n_2mainValue【港湾・漁港】&#10;一人当たり有形固定資産（償却資産）額"/>
        <xdr:cNvSpPr txBox="1"/>
      </xdr:nvSpPr>
      <xdr:spPr>
        <a:xfrm>
          <a:off x="8405205" y="18037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107</xdr:row>
      <xdr:rowOff>15025</xdr:rowOff>
    </xdr:from>
    <xdr:ext cx="690189" cy="259045"/>
    <xdr:sp macro="" textlink="">
      <xdr:nvSpPr>
        <xdr:cNvPr id="486" name="n_3mainValue【港湾・漁港】&#10;一人当たり有形固定資産（償却資産）額"/>
        <xdr:cNvSpPr txBox="1"/>
      </xdr:nvSpPr>
      <xdr:spPr>
        <a:xfrm>
          <a:off x="7516205" y="183601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159514</xdr:rowOff>
    </xdr:from>
    <xdr:ext cx="599010" cy="259045"/>
    <xdr:sp macro="" textlink="">
      <xdr:nvSpPr>
        <xdr:cNvPr id="487" name="n_4mainValue【港湾・漁港】&#10;一人当たり有形固定資産（償却資産）額"/>
        <xdr:cNvSpPr txBox="1"/>
      </xdr:nvSpPr>
      <xdr:spPr>
        <a:xfrm>
          <a:off x="6672795" y="1850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513" name="直線コネクタ 512"/>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516" name="【認定こども園・幼稚園・保育所】&#10;有形固定資産減価償却率最大値テキスト"/>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7" name="直線コネクタ 516"/>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518" name="【認定こども園・幼稚園・保育所】&#10;有形固定資産減価償却率平均値テキスト"/>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19" name="フローチャート: 判断 518"/>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520" name="フローチャート: 判断 519"/>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521" name="フローチャート: 判断 520"/>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522" name="フローチャート: 判断 521"/>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523" name="フローチャート: 判断 522"/>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77651</xdr:rowOff>
    </xdr:from>
    <xdr:to>
      <xdr:col>85</xdr:col>
      <xdr:colOff>177800</xdr:colOff>
      <xdr:row>38</xdr:row>
      <xdr:rowOff>7801</xdr:rowOff>
    </xdr:to>
    <xdr:sp macro="" textlink="">
      <xdr:nvSpPr>
        <xdr:cNvPr id="529" name="楕円 528"/>
        <xdr:cNvSpPr/>
      </xdr:nvSpPr>
      <xdr:spPr>
        <a:xfrm>
          <a:off x="16268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100528</xdr:rowOff>
    </xdr:from>
    <xdr:ext cx="405111" cy="259045"/>
    <xdr:sp macro="" textlink="">
      <xdr:nvSpPr>
        <xdr:cNvPr id="530" name="【認定こども園・幼稚園・保育所】&#10;有形固定資産減価償却率該当値テキスト"/>
        <xdr:cNvSpPr txBox="1"/>
      </xdr:nvSpPr>
      <xdr:spPr>
        <a:xfrm>
          <a:off x="16357600" y="62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15603</xdr:rowOff>
    </xdr:from>
    <xdr:to>
      <xdr:col>81</xdr:col>
      <xdr:colOff>101600</xdr:colOff>
      <xdr:row>37</xdr:row>
      <xdr:rowOff>117203</xdr:rowOff>
    </xdr:to>
    <xdr:sp macro="" textlink="">
      <xdr:nvSpPr>
        <xdr:cNvPr id="531" name="楕円 530"/>
        <xdr:cNvSpPr/>
      </xdr:nvSpPr>
      <xdr:spPr>
        <a:xfrm>
          <a:off x="15430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66403</xdr:rowOff>
    </xdr:from>
    <xdr:to>
      <xdr:col>85</xdr:col>
      <xdr:colOff>127000</xdr:colOff>
      <xdr:row>37</xdr:row>
      <xdr:rowOff>128451</xdr:rowOff>
    </xdr:to>
    <xdr:cxnSp macro="">
      <xdr:nvCxnSpPr>
        <xdr:cNvPr id="532" name="直線コネクタ 531"/>
        <xdr:cNvCxnSpPr/>
      </xdr:nvCxnSpPr>
      <xdr:spPr>
        <a:xfrm>
          <a:off x="15481300" y="641005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77651</xdr:rowOff>
    </xdr:from>
    <xdr:to>
      <xdr:col>76</xdr:col>
      <xdr:colOff>165100</xdr:colOff>
      <xdr:row>37</xdr:row>
      <xdr:rowOff>7801</xdr:rowOff>
    </xdr:to>
    <xdr:sp macro="" textlink="">
      <xdr:nvSpPr>
        <xdr:cNvPr id="533" name="楕円 532"/>
        <xdr:cNvSpPr/>
      </xdr:nvSpPr>
      <xdr:spPr>
        <a:xfrm>
          <a:off x="14541500" y="62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128451</xdr:rowOff>
    </xdr:from>
    <xdr:to>
      <xdr:col>81</xdr:col>
      <xdr:colOff>50800</xdr:colOff>
      <xdr:row>37</xdr:row>
      <xdr:rowOff>66403</xdr:rowOff>
    </xdr:to>
    <xdr:cxnSp macro="">
      <xdr:nvCxnSpPr>
        <xdr:cNvPr id="534" name="直線コネクタ 533"/>
        <xdr:cNvCxnSpPr/>
      </xdr:nvCxnSpPr>
      <xdr:spPr>
        <a:xfrm>
          <a:off x="14592300" y="630065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136434</xdr:rowOff>
    </xdr:from>
    <xdr:to>
      <xdr:col>72</xdr:col>
      <xdr:colOff>38100</xdr:colOff>
      <xdr:row>40</xdr:row>
      <xdr:rowOff>66584</xdr:rowOff>
    </xdr:to>
    <xdr:sp macro="" textlink="">
      <xdr:nvSpPr>
        <xdr:cNvPr id="535" name="楕円 534"/>
        <xdr:cNvSpPr/>
      </xdr:nvSpPr>
      <xdr:spPr>
        <a:xfrm>
          <a:off x="1365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128451</xdr:rowOff>
    </xdr:from>
    <xdr:to>
      <xdr:col>76</xdr:col>
      <xdr:colOff>114300</xdr:colOff>
      <xdr:row>40</xdr:row>
      <xdr:rowOff>15784</xdr:rowOff>
    </xdr:to>
    <xdr:cxnSp macro="">
      <xdr:nvCxnSpPr>
        <xdr:cNvPr id="536" name="直線コネクタ 535"/>
        <xdr:cNvCxnSpPr/>
      </xdr:nvCxnSpPr>
      <xdr:spPr>
        <a:xfrm flipV="1">
          <a:off x="13703300" y="6300651"/>
          <a:ext cx="889000" cy="5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87449</xdr:rowOff>
    </xdr:from>
    <xdr:to>
      <xdr:col>67</xdr:col>
      <xdr:colOff>101600</xdr:colOff>
      <xdr:row>39</xdr:row>
      <xdr:rowOff>17599</xdr:rowOff>
    </xdr:to>
    <xdr:sp macro="" textlink="">
      <xdr:nvSpPr>
        <xdr:cNvPr id="537" name="楕円 536"/>
        <xdr:cNvSpPr/>
      </xdr:nvSpPr>
      <xdr:spPr>
        <a:xfrm>
          <a:off x="12763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138249</xdr:rowOff>
    </xdr:from>
    <xdr:to>
      <xdr:col>71</xdr:col>
      <xdr:colOff>177800</xdr:colOff>
      <xdr:row>40</xdr:row>
      <xdr:rowOff>15784</xdr:rowOff>
    </xdr:to>
    <xdr:cxnSp macro="">
      <xdr:nvCxnSpPr>
        <xdr:cNvPr id="538" name="直線コネクタ 537"/>
        <xdr:cNvCxnSpPr/>
      </xdr:nvCxnSpPr>
      <xdr:spPr>
        <a:xfrm>
          <a:off x="12814300" y="6653349"/>
          <a:ext cx="889000" cy="2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539" name="n_1aveValue【認定こども園・幼稚園・保育所】&#10;有形固定資産減価償却率"/>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540" name="n_2aveValue【認定こども園・幼稚園・保育所】&#10;有形固定資産減価償却率"/>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541" name="n_3aveValue【認定こども園・幼稚園・保育所】&#10;有形固定資産減価償却率"/>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542"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133730</xdr:rowOff>
    </xdr:from>
    <xdr:ext cx="405111" cy="259045"/>
    <xdr:sp macro="" textlink="">
      <xdr:nvSpPr>
        <xdr:cNvPr id="543" name="n_1mainValue【認定こども園・幼稚園・保育所】&#10;有形固定資産減価償却率"/>
        <xdr:cNvSpPr txBox="1"/>
      </xdr:nvSpPr>
      <xdr:spPr>
        <a:xfrm>
          <a:off x="15266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24328</xdr:rowOff>
    </xdr:from>
    <xdr:ext cx="405111" cy="259045"/>
    <xdr:sp macro="" textlink="">
      <xdr:nvSpPr>
        <xdr:cNvPr id="544" name="n_2mainValue【認定こども園・幼稚園・保育所】&#10;有形固定資産減価償却率"/>
        <xdr:cNvSpPr txBox="1"/>
      </xdr:nvSpPr>
      <xdr:spPr>
        <a:xfrm>
          <a:off x="14389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57711</xdr:rowOff>
    </xdr:from>
    <xdr:ext cx="405111" cy="259045"/>
    <xdr:sp macro="" textlink="">
      <xdr:nvSpPr>
        <xdr:cNvPr id="545" name="n_3mainValue【認定こども園・幼稚園・保育所】&#10;有形固定資産減価償却率"/>
        <xdr:cNvSpPr txBox="1"/>
      </xdr:nvSpPr>
      <xdr:spPr>
        <a:xfrm>
          <a:off x="13500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8726</xdr:rowOff>
    </xdr:from>
    <xdr:ext cx="405111" cy="259045"/>
    <xdr:sp macro="" textlink="">
      <xdr:nvSpPr>
        <xdr:cNvPr id="546" name="n_4mainValue【認定こども園・幼稚園・保育所】&#10;有形固定資産減価償却率"/>
        <xdr:cNvSpPr txBox="1"/>
      </xdr:nvSpPr>
      <xdr:spPr>
        <a:xfrm>
          <a:off x="12611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7" name="直線コネクタ 5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8" name="テキスト ボックス 55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9" name="直線コネクタ 5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0" name="テキスト ボックス 55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1" name="直線コネクタ 5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2" name="テキスト ボックス 56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3" name="直線コネクタ 5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4" name="テキスト ボックス 56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5" name="直線コネクタ 5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6" name="テキスト ボックス 56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7" name="直線コネクタ 5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8" name="テキスト ボックス 56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572" name="直線コネクタ 571"/>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73"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74" name="直線コネクタ 573"/>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575"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576" name="直線コネクタ 575"/>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577" name="【認定こども園・幼稚園・保育所】&#10;一人当たり面積平均値テキスト"/>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578" name="フローチャート: 判断 577"/>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579" name="フローチャート: 判断 578"/>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580" name="フローチャート: 判断 579"/>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581" name="フローチャート: 判断 580"/>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2" name="フローチャート: 判断 581"/>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77651</xdr:rowOff>
    </xdr:from>
    <xdr:to>
      <xdr:col>116</xdr:col>
      <xdr:colOff>114300</xdr:colOff>
      <xdr:row>39</xdr:row>
      <xdr:rowOff>7801</xdr:rowOff>
    </xdr:to>
    <xdr:sp macro="" textlink="">
      <xdr:nvSpPr>
        <xdr:cNvPr id="588" name="楕円 587"/>
        <xdr:cNvSpPr/>
      </xdr:nvSpPr>
      <xdr:spPr>
        <a:xfrm>
          <a:off x="221107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100528</xdr:rowOff>
    </xdr:from>
    <xdr:ext cx="469744" cy="259045"/>
    <xdr:sp macro="" textlink="">
      <xdr:nvSpPr>
        <xdr:cNvPr id="589" name="【認定こども園・幼稚園・保育所】&#10;一人当たり面積該当値テキスト"/>
        <xdr:cNvSpPr txBox="1"/>
      </xdr:nvSpPr>
      <xdr:spPr>
        <a:xfrm>
          <a:off x="22199600" y="644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97246</xdr:rowOff>
    </xdr:from>
    <xdr:to>
      <xdr:col>112</xdr:col>
      <xdr:colOff>38100</xdr:colOff>
      <xdr:row>39</xdr:row>
      <xdr:rowOff>27396</xdr:rowOff>
    </xdr:to>
    <xdr:sp macro="" textlink="">
      <xdr:nvSpPr>
        <xdr:cNvPr id="590" name="楕円 589"/>
        <xdr:cNvSpPr/>
      </xdr:nvSpPr>
      <xdr:spPr>
        <a:xfrm>
          <a:off x="21272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128451</xdr:rowOff>
    </xdr:from>
    <xdr:to>
      <xdr:col>116</xdr:col>
      <xdr:colOff>63500</xdr:colOff>
      <xdr:row>38</xdr:row>
      <xdr:rowOff>148046</xdr:rowOff>
    </xdr:to>
    <xdr:cxnSp macro="">
      <xdr:nvCxnSpPr>
        <xdr:cNvPr id="591" name="直線コネクタ 590"/>
        <xdr:cNvCxnSpPr/>
      </xdr:nvCxnSpPr>
      <xdr:spPr>
        <a:xfrm flipV="1">
          <a:off x="21323300" y="66435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110309</xdr:rowOff>
    </xdr:from>
    <xdr:to>
      <xdr:col>107</xdr:col>
      <xdr:colOff>101600</xdr:colOff>
      <xdr:row>39</xdr:row>
      <xdr:rowOff>40459</xdr:rowOff>
    </xdr:to>
    <xdr:sp macro="" textlink="">
      <xdr:nvSpPr>
        <xdr:cNvPr id="592" name="楕円 591"/>
        <xdr:cNvSpPr/>
      </xdr:nvSpPr>
      <xdr:spPr>
        <a:xfrm>
          <a:off x="20383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148046</xdr:rowOff>
    </xdr:from>
    <xdr:to>
      <xdr:col>111</xdr:col>
      <xdr:colOff>177800</xdr:colOff>
      <xdr:row>38</xdr:row>
      <xdr:rowOff>161109</xdr:rowOff>
    </xdr:to>
    <xdr:cxnSp macro="">
      <xdr:nvCxnSpPr>
        <xdr:cNvPr id="593" name="直線コネクタ 592"/>
        <xdr:cNvCxnSpPr/>
      </xdr:nvCxnSpPr>
      <xdr:spPr>
        <a:xfrm flipV="1">
          <a:off x="20434300" y="666314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125004</xdr:rowOff>
    </xdr:from>
    <xdr:to>
      <xdr:col>102</xdr:col>
      <xdr:colOff>165100</xdr:colOff>
      <xdr:row>39</xdr:row>
      <xdr:rowOff>55154</xdr:rowOff>
    </xdr:to>
    <xdr:sp macro="" textlink="">
      <xdr:nvSpPr>
        <xdr:cNvPr id="594" name="楕円 593"/>
        <xdr:cNvSpPr/>
      </xdr:nvSpPr>
      <xdr:spPr>
        <a:xfrm>
          <a:off x="19494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161109</xdr:rowOff>
    </xdr:from>
    <xdr:to>
      <xdr:col>107</xdr:col>
      <xdr:colOff>50800</xdr:colOff>
      <xdr:row>39</xdr:row>
      <xdr:rowOff>4354</xdr:rowOff>
    </xdr:to>
    <xdr:cxnSp macro="">
      <xdr:nvCxnSpPr>
        <xdr:cNvPr id="595" name="直線コネクタ 594"/>
        <xdr:cNvCxnSpPr/>
      </xdr:nvCxnSpPr>
      <xdr:spPr>
        <a:xfrm flipV="1">
          <a:off x="19545300" y="667620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138067</xdr:rowOff>
    </xdr:from>
    <xdr:to>
      <xdr:col>98</xdr:col>
      <xdr:colOff>38100</xdr:colOff>
      <xdr:row>39</xdr:row>
      <xdr:rowOff>68217</xdr:rowOff>
    </xdr:to>
    <xdr:sp macro="" textlink="">
      <xdr:nvSpPr>
        <xdr:cNvPr id="596" name="楕円 595"/>
        <xdr:cNvSpPr/>
      </xdr:nvSpPr>
      <xdr:spPr>
        <a:xfrm>
          <a:off x="18605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4354</xdr:rowOff>
    </xdr:from>
    <xdr:to>
      <xdr:col>102</xdr:col>
      <xdr:colOff>114300</xdr:colOff>
      <xdr:row>39</xdr:row>
      <xdr:rowOff>17417</xdr:rowOff>
    </xdr:to>
    <xdr:cxnSp macro="">
      <xdr:nvCxnSpPr>
        <xdr:cNvPr id="597" name="直線コネクタ 596"/>
        <xdr:cNvCxnSpPr/>
      </xdr:nvCxnSpPr>
      <xdr:spPr>
        <a:xfrm flipV="1">
          <a:off x="18656300" y="66909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93634</xdr:rowOff>
    </xdr:from>
    <xdr:ext cx="469744" cy="259045"/>
    <xdr:sp macro="" textlink="">
      <xdr:nvSpPr>
        <xdr:cNvPr id="598" name="n_1aveValue【認定こども園・幼稚園・保育所】&#10;一人当たり面積"/>
        <xdr:cNvSpPr txBox="1"/>
      </xdr:nvSpPr>
      <xdr:spPr>
        <a:xfrm>
          <a:off x="21075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599" name="n_2aveValue【認定こども園・幼稚園・保育所】&#10;一人当たり面積"/>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600" name="n_3aveValue【認定こども園・幼稚園・保育所】&#10;一人当たり面積"/>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601" name="n_4aveValue【認定こども園・幼稚園・保育所】&#10;一人当たり面積"/>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43923</xdr:rowOff>
    </xdr:from>
    <xdr:ext cx="469744" cy="259045"/>
    <xdr:sp macro="" textlink="">
      <xdr:nvSpPr>
        <xdr:cNvPr id="602" name="n_1mainValue【認定こども園・幼稚園・保育所】&#10;一人当たり面積"/>
        <xdr:cNvSpPr txBox="1"/>
      </xdr:nvSpPr>
      <xdr:spPr>
        <a:xfrm>
          <a:off x="210757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56985</xdr:rowOff>
    </xdr:from>
    <xdr:ext cx="469744" cy="259045"/>
    <xdr:sp macro="" textlink="">
      <xdr:nvSpPr>
        <xdr:cNvPr id="603" name="n_2mainValue【認定こども園・幼稚園・保育所】&#10;一人当たり面積"/>
        <xdr:cNvSpPr txBox="1"/>
      </xdr:nvSpPr>
      <xdr:spPr>
        <a:xfrm>
          <a:off x="20199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71681</xdr:rowOff>
    </xdr:from>
    <xdr:ext cx="469744" cy="259045"/>
    <xdr:sp macro="" textlink="">
      <xdr:nvSpPr>
        <xdr:cNvPr id="604" name="n_3mainValue【認定こども園・幼稚園・保育所】&#10;一人当たり面積"/>
        <xdr:cNvSpPr txBox="1"/>
      </xdr:nvSpPr>
      <xdr:spPr>
        <a:xfrm>
          <a:off x="19310427" y="64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59344</xdr:rowOff>
    </xdr:from>
    <xdr:ext cx="469744" cy="259045"/>
    <xdr:sp macro="" textlink="">
      <xdr:nvSpPr>
        <xdr:cNvPr id="605" name="n_4mainValue【認定こども園・幼稚園・保育所】&#10;一人当たり面積"/>
        <xdr:cNvSpPr txBox="1"/>
      </xdr:nvSpPr>
      <xdr:spPr>
        <a:xfrm>
          <a:off x="18421427" y="674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631" name="直線コネクタ 630"/>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632" name="【学校施設】&#10;有形固定資産減価償却率最小値テキスト"/>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633" name="直線コネクタ 632"/>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34"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35" name="直線コネクタ 634"/>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636" name="【学校施設】&#10;有形固定資産減価償却率平均値テキスト"/>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637" name="フローチャート: 判断 636"/>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638" name="フローチャート: 判断 637"/>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639" name="フローチャート: 判断 638"/>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640" name="フローチャート: 判断 639"/>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647" name="楕円 646"/>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648" name="【学校施設】&#10;有形固定資産減価償却率該当値テキスト"/>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649" name="楕円 648"/>
        <xdr:cNvSpPr/>
      </xdr:nvSpPr>
      <xdr:spPr>
        <a:xfrm>
          <a:off x="15430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89807</xdr:rowOff>
    </xdr:to>
    <xdr:cxnSp macro="">
      <xdr:nvCxnSpPr>
        <xdr:cNvPr id="650" name="直線コネクタ 649"/>
        <xdr:cNvCxnSpPr/>
      </xdr:nvCxnSpPr>
      <xdr:spPr>
        <a:xfrm>
          <a:off x="15481300" y="105319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651" name="楕円 650"/>
        <xdr:cNvSpPr/>
      </xdr:nvSpPr>
      <xdr:spPr>
        <a:xfrm>
          <a:off x="14541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73478</xdr:rowOff>
    </xdr:to>
    <xdr:cxnSp macro="">
      <xdr:nvCxnSpPr>
        <xdr:cNvPr id="652" name="直線コネクタ 651"/>
        <xdr:cNvCxnSpPr/>
      </xdr:nvCxnSpPr>
      <xdr:spPr>
        <a:xfrm>
          <a:off x="14592300" y="10505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138612</xdr:rowOff>
    </xdr:from>
    <xdr:to>
      <xdr:col>72</xdr:col>
      <xdr:colOff>38100</xdr:colOff>
      <xdr:row>61</xdr:row>
      <xdr:rowOff>68762</xdr:rowOff>
    </xdr:to>
    <xdr:sp macro="" textlink="">
      <xdr:nvSpPr>
        <xdr:cNvPr id="653" name="楕円 652"/>
        <xdr:cNvSpPr/>
      </xdr:nvSpPr>
      <xdr:spPr>
        <a:xfrm>
          <a:off x="13652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17962</xdr:rowOff>
    </xdr:from>
    <xdr:to>
      <xdr:col>76</xdr:col>
      <xdr:colOff>114300</xdr:colOff>
      <xdr:row>61</xdr:row>
      <xdr:rowOff>47353</xdr:rowOff>
    </xdr:to>
    <xdr:cxnSp macro="">
      <xdr:nvCxnSpPr>
        <xdr:cNvPr id="654" name="直線コネクタ 653"/>
        <xdr:cNvCxnSpPr/>
      </xdr:nvCxnSpPr>
      <xdr:spPr>
        <a:xfrm>
          <a:off x="13703300" y="1047641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655" name="楕円 654"/>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17962</xdr:rowOff>
    </xdr:to>
    <xdr:cxnSp macro="">
      <xdr:nvCxnSpPr>
        <xdr:cNvPr id="656" name="直線コネクタ 655"/>
        <xdr:cNvCxnSpPr/>
      </xdr:nvCxnSpPr>
      <xdr:spPr>
        <a:xfrm>
          <a:off x="12814300" y="104584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657" name="n_1aveValue【学校施設】&#10;有形固定資産減価償却率"/>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658" name="n_2aveValue【学校施設】&#10;有形固定資産減価償却率"/>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659"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661" name="n_1mainValue【学校施設】&#10;有形固定資産減価償却率"/>
        <xdr:cNvSpPr txBox="1"/>
      </xdr:nvSpPr>
      <xdr:spPr>
        <a:xfrm>
          <a:off x="15266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662" name="n_2mainValue【学校施設】&#10;有形固定資産減価償却率"/>
        <xdr:cNvSpPr txBox="1"/>
      </xdr:nvSpPr>
      <xdr:spPr>
        <a:xfrm>
          <a:off x="14389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59889</xdr:rowOff>
    </xdr:from>
    <xdr:ext cx="405111" cy="259045"/>
    <xdr:sp macro="" textlink="">
      <xdr:nvSpPr>
        <xdr:cNvPr id="663" name="n_3mainValue【学校施設】&#10;有形固定資産減価償却率"/>
        <xdr:cNvSpPr txBox="1"/>
      </xdr:nvSpPr>
      <xdr:spPr>
        <a:xfrm>
          <a:off x="13500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664" name="n_4mainValue【学校施設】&#10;有形固定資産減価償却率"/>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678" name="テキスト ボックス 677"/>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0" name="テキスト ボックス 679"/>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2" name="テキスト ボックス 681"/>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4" name="テキスト ボックス 683"/>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688" name="直線コネクタ 687"/>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689" name="【学校施設】&#10;一人当たり面積最小値テキスト"/>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690" name="直線コネクタ 689"/>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691" name="【学校施設】&#10;一人当たり面積最大値テキスト"/>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692" name="直線コネクタ 691"/>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693" name="【学校施設】&#10;一人当たり面積平均値テキスト"/>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694" name="フローチャート: 判断 693"/>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695" name="フローチャート: 判断 694"/>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96" name="フローチャート: 判断 695"/>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97" name="フローチャート: 判断 696"/>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98" name="フローチャート: 判断 697"/>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81750</xdr:rowOff>
    </xdr:from>
    <xdr:to>
      <xdr:col>116</xdr:col>
      <xdr:colOff>114300</xdr:colOff>
      <xdr:row>64</xdr:row>
      <xdr:rowOff>11900</xdr:rowOff>
    </xdr:to>
    <xdr:sp macro="" textlink="">
      <xdr:nvSpPr>
        <xdr:cNvPr id="704" name="楕円 703"/>
        <xdr:cNvSpPr/>
      </xdr:nvSpPr>
      <xdr:spPr>
        <a:xfrm>
          <a:off x="22110700" y="108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705" name="【学校施設】&#10;一人当たり面積該当値テキスト"/>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85217</xdr:rowOff>
    </xdr:from>
    <xdr:to>
      <xdr:col>112</xdr:col>
      <xdr:colOff>38100</xdr:colOff>
      <xdr:row>64</xdr:row>
      <xdr:rowOff>15367</xdr:rowOff>
    </xdr:to>
    <xdr:sp macro="" textlink="">
      <xdr:nvSpPr>
        <xdr:cNvPr id="706" name="楕円 705"/>
        <xdr:cNvSpPr/>
      </xdr:nvSpPr>
      <xdr:spPr>
        <a:xfrm>
          <a:off x="212725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132550</xdr:rowOff>
    </xdr:from>
    <xdr:to>
      <xdr:col>116</xdr:col>
      <xdr:colOff>63500</xdr:colOff>
      <xdr:row>63</xdr:row>
      <xdr:rowOff>136017</xdr:rowOff>
    </xdr:to>
    <xdr:cxnSp macro="">
      <xdr:nvCxnSpPr>
        <xdr:cNvPr id="707" name="直線コネクタ 706"/>
        <xdr:cNvCxnSpPr/>
      </xdr:nvCxnSpPr>
      <xdr:spPr>
        <a:xfrm flipV="1">
          <a:off x="21323300" y="10933900"/>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87541</xdr:rowOff>
    </xdr:from>
    <xdr:to>
      <xdr:col>107</xdr:col>
      <xdr:colOff>101600</xdr:colOff>
      <xdr:row>64</xdr:row>
      <xdr:rowOff>17691</xdr:rowOff>
    </xdr:to>
    <xdr:sp macro="" textlink="">
      <xdr:nvSpPr>
        <xdr:cNvPr id="708" name="楕円 707"/>
        <xdr:cNvSpPr/>
      </xdr:nvSpPr>
      <xdr:spPr>
        <a:xfrm>
          <a:off x="20383500" y="1088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136017</xdr:rowOff>
    </xdr:from>
    <xdr:to>
      <xdr:col>111</xdr:col>
      <xdr:colOff>177800</xdr:colOff>
      <xdr:row>63</xdr:row>
      <xdr:rowOff>138341</xdr:rowOff>
    </xdr:to>
    <xdr:cxnSp macro="">
      <xdr:nvCxnSpPr>
        <xdr:cNvPr id="709" name="直線コネクタ 708"/>
        <xdr:cNvCxnSpPr/>
      </xdr:nvCxnSpPr>
      <xdr:spPr>
        <a:xfrm flipV="1">
          <a:off x="20434300" y="1093736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90208</xdr:rowOff>
    </xdr:from>
    <xdr:to>
      <xdr:col>102</xdr:col>
      <xdr:colOff>165100</xdr:colOff>
      <xdr:row>64</xdr:row>
      <xdr:rowOff>20358</xdr:rowOff>
    </xdr:to>
    <xdr:sp macro="" textlink="">
      <xdr:nvSpPr>
        <xdr:cNvPr id="710" name="楕円 709"/>
        <xdr:cNvSpPr/>
      </xdr:nvSpPr>
      <xdr:spPr>
        <a:xfrm>
          <a:off x="19494500" y="108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138341</xdr:rowOff>
    </xdr:from>
    <xdr:to>
      <xdr:col>107</xdr:col>
      <xdr:colOff>50800</xdr:colOff>
      <xdr:row>63</xdr:row>
      <xdr:rowOff>141008</xdr:rowOff>
    </xdr:to>
    <xdr:cxnSp macro="">
      <xdr:nvCxnSpPr>
        <xdr:cNvPr id="711" name="直線コネクタ 710"/>
        <xdr:cNvCxnSpPr/>
      </xdr:nvCxnSpPr>
      <xdr:spPr>
        <a:xfrm flipV="1">
          <a:off x="19545300" y="1093969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92342</xdr:rowOff>
    </xdr:from>
    <xdr:to>
      <xdr:col>98</xdr:col>
      <xdr:colOff>38100</xdr:colOff>
      <xdr:row>64</xdr:row>
      <xdr:rowOff>22492</xdr:rowOff>
    </xdr:to>
    <xdr:sp macro="" textlink="">
      <xdr:nvSpPr>
        <xdr:cNvPr id="712" name="楕円 711"/>
        <xdr:cNvSpPr/>
      </xdr:nvSpPr>
      <xdr:spPr>
        <a:xfrm>
          <a:off x="18605500" y="108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141008</xdr:rowOff>
    </xdr:from>
    <xdr:to>
      <xdr:col>102</xdr:col>
      <xdr:colOff>114300</xdr:colOff>
      <xdr:row>63</xdr:row>
      <xdr:rowOff>143142</xdr:rowOff>
    </xdr:to>
    <xdr:cxnSp macro="">
      <xdr:nvCxnSpPr>
        <xdr:cNvPr id="713" name="直線コネクタ 712"/>
        <xdr:cNvCxnSpPr/>
      </xdr:nvCxnSpPr>
      <xdr:spPr>
        <a:xfrm flipV="1">
          <a:off x="18656300" y="10942358"/>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22610</xdr:rowOff>
    </xdr:from>
    <xdr:ext cx="469744" cy="259045"/>
    <xdr:sp macro="" textlink="">
      <xdr:nvSpPr>
        <xdr:cNvPr id="714" name="n_1aveValue【学校施設】&#10;一人当たり面積"/>
        <xdr:cNvSpPr txBox="1"/>
      </xdr:nvSpPr>
      <xdr:spPr>
        <a:xfrm>
          <a:off x="21075727" y="109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26192</xdr:rowOff>
    </xdr:from>
    <xdr:ext cx="469744" cy="259045"/>
    <xdr:sp macro="" textlink="">
      <xdr:nvSpPr>
        <xdr:cNvPr id="715" name="n_2aveValue【学校施設】&#10;一人当たり面積"/>
        <xdr:cNvSpPr txBox="1"/>
      </xdr:nvSpPr>
      <xdr:spPr>
        <a:xfrm>
          <a:off x="20199427" y="109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716" name="n_3aveValue【学校施設】&#10;一人当たり面積"/>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23830</xdr:rowOff>
    </xdr:from>
    <xdr:ext cx="469744" cy="259045"/>
    <xdr:sp macro="" textlink="">
      <xdr:nvSpPr>
        <xdr:cNvPr id="717" name="n_4aveValue【学校施設】&#10;一人当たり面積"/>
        <xdr:cNvSpPr txBox="1"/>
      </xdr:nvSpPr>
      <xdr:spPr>
        <a:xfrm>
          <a:off x="18421427" y="1099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31894</xdr:rowOff>
    </xdr:from>
    <xdr:ext cx="469744" cy="259045"/>
    <xdr:sp macro="" textlink="">
      <xdr:nvSpPr>
        <xdr:cNvPr id="718" name="n_1mainValue【学校施設】&#10;一人当たり面積"/>
        <xdr:cNvSpPr txBox="1"/>
      </xdr:nvSpPr>
      <xdr:spPr>
        <a:xfrm>
          <a:off x="21075727" y="1066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34218</xdr:rowOff>
    </xdr:from>
    <xdr:ext cx="469744" cy="259045"/>
    <xdr:sp macro="" textlink="">
      <xdr:nvSpPr>
        <xdr:cNvPr id="719" name="n_2mainValue【学校施設】&#10;一人当たり面積"/>
        <xdr:cNvSpPr txBox="1"/>
      </xdr:nvSpPr>
      <xdr:spPr>
        <a:xfrm>
          <a:off x="20199427" y="1066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36885</xdr:rowOff>
    </xdr:from>
    <xdr:ext cx="469744" cy="259045"/>
    <xdr:sp macro="" textlink="">
      <xdr:nvSpPr>
        <xdr:cNvPr id="720" name="n_3mainValue【学校施設】&#10;一人当たり面積"/>
        <xdr:cNvSpPr txBox="1"/>
      </xdr:nvSpPr>
      <xdr:spPr>
        <a:xfrm>
          <a:off x="19310427" y="1066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39019</xdr:rowOff>
    </xdr:from>
    <xdr:ext cx="469744" cy="259045"/>
    <xdr:sp macro="" textlink="">
      <xdr:nvSpPr>
        <xdr:cNvPr id="721" name="n_4mainValue【学校施設】&#10;一人当たり面積"/>
        <xdr:cNvSpPr txBox="1"/>
      </xdr:nvSpPr>
      <xdr:spPr>
        <a:xfrm>
          <a:off x="18421427" y="106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762" name="直線コネクタ 761"/>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765" name="【公民館】&#10;有形固定資産減価償却率最大値テキスト"/>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766" name="直線コネクタ 765"/>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767" name="【公民館】&#10;有形固定資産減価償却率平均値テキスト"/>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8" name="フローチャート: 判断 767"/>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69" name="フローチャート: 判断 768"/>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70" name="フローチャート: 判断 769"/>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71" name="フローチャート: 判断 770"/>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2" name="フローチャート: 判断 771"/>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95886</xdr:rowOff>
    </xdr:from>
    <xdr:to>
      <xdr:col>85</xdr:col>
      <xdr:colOff>177800</xdr:colOff>
      <xdr:row>107</xdr:row>
      <xdr:rowOff>26036</xdr:rowOff>
    </xdr:to>
    <xdr:sp macro="" textlink="">
      <xdr:nvSpPr>
        <xdr:cNvPr id="778" name="楕円 777"/>
        <xdr:cNvSpPr/>
      </xdr:nvSpPr>
      <xdr:spPr>
        <a:xfrm>
          <a:off x="162687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74313</xdr:rowOff>
    </xdr:from>
    <xdr:ext cx="405111" cy="259045"/>
    <xdr:sp macro="" textlink="">
      <xdr:nvSpPr>
        <xdr:cNvPr id="779" name="【公民館】&#10;有形固定資産減価償却率該当値テキスト"/>
        <xdr:cNvSpPr txBox="1"/>
      </xdr:nvSpPr>
      <xdr:spPr>
        <a:xfrm>
          <a:off x="16357600"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780" name="楕円 779"/>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146686</xdr:rowOff>
    </xdr:to>
    <xdr:cxnSp macro="">
      <xdr:nvCxnSpPr>
        <xdr:cNvPr id="781" name="直線コネクタ 780"/>
        <xdr:cNvCxnSpPr/>
      </xdr:nvCxnSpPr>
      <xdr:spPr>
        <a:xfrm>
          <a:off x="15481300" y="182956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73025</xdr:rowOff>
    </xdr:from>
    <xdr:to>
      <xdr:col>76</xdr:col>
      <xdr:colOff>165100</xdr:colOff>
      <xdr:row>107</xdr:row>
      <xdr:rowOff>3175</xdr:rowOff>
    </xdr:to>
    <xdr:sp macro="" textlink="">
      <xdr:nvSpPr>
        <xdr:cNvPr id="782" name="楕円 781"/>
        <xdr:cNvSpPr/>
      </xdr:nvSpPr>
      <xdr:spPr>
        <a:xfrm>
          <a:off x="1454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123825</xdr:rowOff>
    </xdr:to>
    <xdr:cxnSp macro="">
      <xdr:nvCxnSpPr>
        <xdr:cNvPr id="783" name="直線コネクタ 782"/>
        <xdr:cNvCxnSpPr/>
      </xdr:nvCxnSpPr>
      <xdr:spPr>
        <a:xfrm flipV="1">
          <a:off x="14592300" y="182956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50164</xdr:rowOff>
    </xdr:from>
    <xdr:to>
      <xdr:col>72</xdr:col>
      <xdr:colOff>38100</xdr:colOff>
      <xdr:row>106</xdr:row>
      <xdr:rowOff>151764</xdr:rowOff>
    </xdr:to>
    <xdr:sp macro="" textlink="">
      <xdr:nvSpPr>
        <xdr:cNvPr id="784" name="楕円 783"/>
        <xdr:cNvSpPr/>
      </xdr:nvSpPr>
      <xdr:spPr>
        <a:xfrm>
          <a:off x="1365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106</xdr:row>
      <xdr:rowOff>123825</xdr:rowOff>
    </xdr:to>
    <xdr:cxnSp macro="">
      <xdr:nvCxnSpPr>
        <xdr:cNvPr id="785" name="直線コネクタ 784"/>
        <xdr:cNvCxnSpPr/>
      </xdr:nvCxnSpPr>
      <xdr:spPr>
        <a:xfrm>
          <a:off x="13703300" y="182746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126364</xdr:rowOff>
    </xdr:from>
    <xdr:to>
      <xdr:col>67</xdr:col>
      <xdr:colOff>101600</xdr:colOff>
      <xdr:row>107</xdr:row>
      <xdr:rowOff>56514</xdr:rowOff>
    </xdr:to>
    <xdr:sp macro="" textlink="">
      <xdr:nvSpPr>
        <xdr:cNvPr id="786" name="楕円 785"/>
        <xdr:cNvSpPr/>
      </xdr:nvSpPr>
      <xdr:spPr>
        <a:xfrm>
          <a:off x="12763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100964</xdr:rowOff>
    </xdr:from>
    <xdr:to>
      <xdr:col>71</xdr:col>
      <xdr:colOff>177800</xdr:colOff>
      <xdr:row>107</xdr:row>
      <xdr:rowOff>5714</xdr:rowOff>
    </xdr:to>
    <xdr:cxnSp macro="">
      <xdr:nvCxnSpPr>
        <xdr:cNvPr id="787" name="直線コネクタ 786"/>
        <xdr:cNvCxnSpPr/>
      </xdr:nvCxnSpPr>
      <xdr:spPr>
        <a:xfrm flipV="1">
          <a:off x="12814300" y="1827466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788" name="n_1aveValue【公民館】&#10;有形固定資産減価償却率"/>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9"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790" name="n_3aveValue【公民館】&#10;有形固定資産減価償却率"/>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1"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792" name="n_1mainValue【公民館】&#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165752</xdr:rowOff>
    </xdr:from>
    <xdr:ext cx="405111" cy="259045"/>
    <xdr:sp macro="" textlink="">
      <xdr:nvSpPr>
        <xdr:cNvPr id="793" name="n_2mainValue【公民館】&#10;有形固定資産減価償却率"/>
        <xdr:cNvSpPr txBox="1"/>
      </xdr:nvSpPr>
      <xdr:spPr>
        <a:xfrm>
          <a:off x="14389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142891</xdr:rowOff>
    </xdr:from>
    <xdr:ext cx="405111" cy="259045"/>
    <xdr:sp macro="" textlink="">
      <xdr:nvSpPr>
        <xdr:cNvPr id="794" name="n_3mainValue【公民館】&#10;有形固定資産減価償却率"/>
        <xdr:cNvSpPr txBox="1"/>
      </xdr:nvSpPr>
      <xdr:spPr>
        <a:xfrm>
          <a:off x="13500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47641</xdr:rowOff>
    </xdr:from>
    <xdr:ext cx="405111" cy="259045"/>
    <xdr:sp macro="" textlink="">
      <xdr:nvSpPr>
        <xdr:cNvPr id="795" name="n_4mainValue【公民館】&#10;有形固定資産減価償却率"/>
        <xdr:cNvSpPr txBox="1"/>
      </xdr:nvSpPr>
      <xdr:spPr>
        <a:xfrm>
          <a:off x="12611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817" name="直線コネクタ 816"/>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818" name="【公民館】&#10;一人当たり面積最小値テキスト"/>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819" name="直線コネクタ 818"/>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820" name="【公民館】&#10;一人当たり面積最大値テキスト"/>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821" name="直線コネクタ 820"/>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822" name="【公民館】&#10;一人当たり面積平均値テキスト"/>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823" name="フローチャート: 判断 822"/>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824" name="フローチャート: 判断 823"/>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825" name="フローチャート: 判断 824"/>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826" name="フローチャート: 判断 825"/>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27" name="フローチャート: 判断 826"/>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84379</xdr:rowOff>
    </xdr:from>
    <xdr:to>
      <xdr:col>116</xdr:col>
      <xdr:colOff>114300</xdr:colOff>
      <xdr:row>108</xdr:row>
      <xdr:rowOff>14529</xdr:rowOff>
    </xdr:to>
    <xdr:sp macro="" textlink="">
      <xdr:nvSpPr>
        <xdr:cNvPr id="833" name="楕円 832"/>
        <xdr:cNvSpPr/>
      </xdr:nvSpPr>
      <xdr:spPr>
        <a:xfrm>
          <a:off x="22110700" y="184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170756</xdr:rowOff>
    </xdr:from>
    <xdr:ext cx="469744" cy="259045"/>
    <xdr:sp macro="" textlink="">
      <xdr:nvSpPr>
        <xdr:cNvPr id="834" name="【公民館】&#10;一人当たり面積該当値テキスト"/>
        <xdr:cNvSpPr txBox="1"/>
      </xdr:nvSpPr>
      <xdr:spPr>
        <a:xfrm>
          <a:off x="22199600" y="1834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88036</xdr:rowOff>
    </xdr:from>
    <xdr:to>
      <xdr:col>112</xdr:col>
      <xdr:colOff>38100</xdr:colOff>
      <xdr:row>108</xdr:row>
      <xdr:rowOff>18186</xdr:rowOff>
    </xdr:to>
    <xdr:sp macro="" textlink="">
      <xdr:nvSpPr>
        <xdr:cNvPr id="835" name="楕円 834"/>
        <xdr:cNvSpPr/>
      </xdr:nvSpPr>
      <xdr:spPr>
        <a:xfrm>
          <a:off x="21272500" y="184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135179</xdr:rowOff>
    </xdr:from>
    <xdr:to>
      <xdr:col>116</xdr:col>
      <xdr:colOff>63500</xdr:colOff>
      <xdr:row>107</xdr:row>
      <xdr:rowOff>138836</xdr:rowOff>
    </xdr:to>
    <xdr:cxnSp macro="">
      <xdr:nvCxnSpPr>
        <xdr:cNvPr id="836" name="直線コネクタ 835"/>
        <xdr:cNvCxnSpPr/>
      </xdr:nvCxnSpPr>
      <xdr:spPr>
        <a:xfrm flipV="1">
          <a:off x="21323300" y="1848032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837" name="楕円 836"/>
        <xdr:cNvSpPr/>
      </xdr:nvSpPr>
      <xdr:spPr>
        <a:xfrm>
          <a:off x="20383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138836</xdr:rowOff>
    </xdr:to>
    <xdr:cxnSp macro="">
      <xdr:nvCxnSpPr>
        <xdr:cNvPr id="838" name="直線コネクタ 837"/>
        <xdr:cNvCxnSpPr/>
      </xdr:nvCxnSpPr>
      <xdr:spPr>
        <a:xfrm>
          <a:off x="20434300" y="18464785"/>
          <a:ext cx="8890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72034</xdr:rowOff>
    </xdr:from>
    <xdr:to>
      <xdr:col>102</xdr:col>
      <xdr:colOff>165100</xdr:colOff>
      <xdr:row>108</xdr:row>
      <xdr:rowOff>2184</xdr:rowOff>
    </xdr:to>
    <xdr:sp macro="" textlink="">
      <xdr:nvSpPr>
        <xdr:cNvPr id="839" name="楕円 838"/>
        <xdr:cNvSpPr/>
      </xdr:nvSpPr>
      <xdr:spPr>
        <a:xfrm>
          <a:off x="19494500" y="1841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119635</xdr:rowOff>
    </xdr:from>
    <xdr:to>
      <xdr:col>107</xdr:col>
      <xdr:colOff>50800</xdr:colOff>
      <xdr:row>107</xdr:row>
      <xdr:rowOff>122834</xdr:rowOff>
    </xdr:to>
    <xdr:cxnSp macro="">
      <xdr:nvCxnSpPr>
        <xdr:cNvPr id="840" name="直線コネクタ 839"/>
        <xdr:cNvCxnSpPr/>
      </xdr:nvCxnSpPr>
      <xdr:spPr>
        <a:xfrm flipV="1">
          <a:off x="19545300" y="1846478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32716</xdr:rowOff>
    </xdr:from>
    <xdr:to>
      <xdr:col>98</xdr:col>
      <xdr:colOff>38100</xdr:colOff>
      <xdr:row>107</xdr:row>
      <xdr:rowOff>134316</xdr:rowOff>
    </xdr:to>
    <xdr:sp macro="" textlink="">
      <xdr:nvSpPr>
        <xdr:cNvPr id="841" name="楕円 840"/>
        <xdr:cNvSpPr/>
      </xdr:nvSpPr>
      <xdr:spPr>
        <a:xfrm>
          <a:off x="18605500" y="183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83516</xdr:rowOff>
    </xdr:from>
    <xdr:to>
      <xdr:col>102</xdr:col>
      <xdr:colOff>114300</xdr:colOff>
      <xdr:row>107</xdr:row>
      <xdr:rowOff>122834</xdr:rowOff>
    </xdr:to>
    <xdr:cxnSp macro="">
      <xdr:nvCxnSpPr>
        <xdr:cNvPr id="842" name="直線コネクタ 841"/>
        <xdr:cNvCxnSpPr/>
      </xdr:nvCxnSpPr>
      <xdr:spPr>
        <a:xfrm>
          <a:off x="18656300" y="18428666"/>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843" name="n_1aveValue【公民館】&#10;一人当たり面積"/>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844" name="n_2aveValue【公民館】&#10;一人当たり面積"/>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845" name="n_3aveValue【公民館】&#10;一人当たり面積"/>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846" name="n_4aveValue【公民館】&#10;一人当たり面積"/>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9313</xdr:rowOff>
    </xdr:from>
    <xdr:ext cx="469744" cy="259045"/>
    <xdr:sp macro="" textlink="">
      <xdr:nvSpPr>
        <xdr:cNvPr id="847" name="n_1mainValue【公民館】&#10;一人当たり面積"/>
        <xdr:cNvSpPr txBox="1"/>
      </xdr:nvSpPr>
      <xdr:spPr>
        <a:xfrm>
          <a:off x="21075727" y="185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848" name="n_2mainValue【公民館】&#10;一人当たり面積"/>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164761</xdr:rowOff>
    </xdr:from>
    <xdr:ext cx="469744" cy="259045"/>
    <xdr:sp macro="" textlink="">
      <xdr:nvSpPr>
        <xdr:cNvPr id="849" name="n_3mainValue【公民館】&#10;一人当たり面積"/>
        <xdr:cNvSpPr txBox="1"/>
      </xdr:nvSpPr>
      <xdr:spPr>
        <a:xfrm>
          <a:off x="19310427" y="1850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125443</xdr:rowOff>
    </xdr:from>
    <xdr:ext cx="469744" cy="259045"/>
    <xdr:sp macro="" textlink="">
      <xdr:nvSpPr>
        <xdr:cNvPr id="850" name="n_4mainValue【公民館】&#10;一人当たり面積"/>
        <xdr:cNvSpPr txBox="1"/>
      </xdr:nvSpPr>
      <xdr:spPr>
        <a:xfrm>
          <a:off x="18421427" y="184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有形固定資産減価償却率は全体的に低く、各種公共施設の大規模改修等が必要な状況ではない。しかしながら、公民館については類似団体と比較して有形固定資産減価償却率が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ポイント高く、老朽化が進んでおり、施設の統廃合を検討しているところである。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また、人口一人当たりの面積が全国平均よりも大きい公共施設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（保育所・学校施設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等）についても、岩城橋開通（令和３年度）により弓削島・佐島・生名島・岩城島の４つの有人島が陸続きになることから、公共施設等総合管理計画に基づき、施設の更新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及び統廃合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93980</xdr:rowOff>
    </xdr:from>
    <xdr:to>
      <xdr:col>24</xdr:col>
      <xdr:colOff>114300</xdr:colOff>
      <xdr:row>61</xdr:row>
      <xdr:rowOff>24130</xdr:rowOff>
    </xdr:to>
    <xdr:sp macro="" textlink="">
      <xdr:nvSpPr>
        <xdr:cNvPr id="89" name="楕円 88"/>
        <xdr:cNvSpPr/>
      </xdr:nvSpPr>
      <xdr:spPr>
        <a:xfrm>
          <a:off x="4584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116857</xdr:rowOff>
    </xdr:from>
    <xdr:ext cx="405111" cy="259045"/>
    <xdr:sp macro="" textlink="">
      <xdr:nvSpPr>
        <xdr:cNvPr id="90" name="【体育館・プール】&#10;有形固定資産減価償却率該当値テキスト"/>
        <xdr:cNvSpPr txBox="1"/>
      </xdr:nvSpPr>
      <xdr:spPr>
        <a:xfrm>
          <a:off x="4673600"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91" name="楕円 90"/>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144780</xdr:rowOff>
    </xdr:to>
    <xdr:cxnSp macro="">
      <xdr:nvCxnSpPr>
        <xdr:cNvPr id="92" name="直線コネクタ 91"/>
        <xdr:cNvCxnSpPr/>
      </xdr:nvCxnSpPr>
      <xdr:spPr>
        <a:xfrm>
          <a:off x="3797300" y="103974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29210</xdr:rowOff>
    </xdr:from>
    <xdr:to>
      <xdr:col>15</xdr:col>
      <xdr:colOff>101600</xdr:colOff>
      <xdr:row>60</xdr:row>
      <xdr:rowOff>130810</xdr:rowOff>
    </xdr:to>
    <xdr:sp macro="" textlink="">
      <xdr:nvSpPr>
        <xdr:cNvPr id="93" name="楕円 92"/>
        <xdr:cNvSpPr/>
      </xdr:nvSpPr>
      <xdr:spPr>
        <a:xfrm>
          <a:off x="2857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110490</xdr:rowOff>
    </xdr:to>
    <xdr:cxnSp macro="">
      <xdr:nvCxnSpPr>
        <xdr:cNvPr id="94" name="直線コネクタ 93"/>
        <xdr:cNvCxnSpPr/>
      </xdr:nvCxnSpPr>
      <xdr:spPr>
        <a:xfrm>
          <a:off x="2908300" y="103670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164465</xdr:rowOff>
    </xdr:from>
    <xdr:to>
      <xdr:col>10</xdr:col>
      <xdr:colOff>165100</xdr:colOff>
      <xdr:row>60</xdr:row>
      <xdr:rowOff>94615</xdr:rowOff>
    </xdr:to>
    <xdr:sp macro="" textlink="">
      <xdr:nvSpPr>
        <xdr:cNvPr id="95" name="楕円 94"/>
        <xdr:cNvSpPr/>
      </xdr:nvSpPr>
      <xdr:spPr>
        <a:xfrm>
          <a:off x="1968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80010</xdr:rowOff>
    </xdr:to>
    <xdr:cxnSp macro="">
      <xdr:nvCxnSpPr>
        <xdr:cNvPr id="96" name="直線コネクタ 95"/>
        <xdr:cNvCxnSpPr/>
      </xdr:nvCxnSpPr>
      <xdr:spPr>
        <a:xfrm>
          <a:off x="2019300" y="103308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126365</xdr:rowOff>
    </xdr:from>
    <xdr:to>
      <xdr:col>6</xdr:col>
      <xdr:colOff>38100</xdr:colOff>
      <xdr:row>60</xdr:row>
      <xdr:rowOff>56515</xdr:rowOff>
    </xdr:to>
    <xdr:sp macro="" textlink="">
      <xdr:nvSpPr>
        <xdr:cNvPr id="97" name="楕円 96"/>
        <xdr:cNvSpPr/>
      </xdr:nvSpPr>
      <xdr:spPr>
        <a:xfrm>
          <a:off x="1079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xdr:rowOff>
    </xdr:from>
    <xdr:to>
      <xdr:col>10</xdr:col>
      <xdr:colOff>114300</xdr:colOff>
      <xdr:row>60</xdr:row>
      <xdr:rowOff>43815</xdr:rowOff>
    </xdr:to>
    <xdr:cxnSp macro="">
      <xdr:nvCxnSpPr>
        <xdr:cNvPr id="98" name="直線コネクタ 97"/>
        <xdr:cNvCxnSpPr/>
      </xdr:nvCxnSpPr>
      <xdr:spPr>
        <a:xfrm>
          <a:off x="1130300" y="10292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68597</xdr:rowOff>
    </xdr:from>
    <xdr:ext cx="405111" cy="259045"/>
    <xdr:sp macro="" textlink="">
      <xdr:nvSpPr>
        <xdr:cNvPr id="99" name="n_1aveValue【体育館・プール】&#10;有形固定資産減価償却率"/>
        <xdr:cNvSpPr txBox="1"/>
      </xdr:nvSpPr>
      <xdr:spPr>
        <a:xfrm>
          <a:off x="3582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00" name="n_2aveValue【体育館・プール】&#10;有形固定資産減価償却率"/>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01" name="n_3aveValue【体育館・プール】&#10;有形固定資産減価償却率"/>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102" name="n_4aveValue【体育館・プール】&#10;有形固定資産減価償却率"/>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6367</xdr:rowOff>
    </xdr:from>
    <xdr:ext cx="405111" cy="259045"/>
    <xdr:sp macro="" textlink="">
      <xdr:nvSpPr>
        <xdr:cNvPr id="103" name="n_1mainValue【体育館・プール】&#10;有形固定資産減価償却率"/>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4" name="n_2mainValue【体育館・プール】&#10;有形固定資産減価償却率"/>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05" name="n_3main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106" name="n_4main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133" name="【体育館・プール】&#10;一人当たり面積平均値テキスト"/>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106020</xdr:rowOff>
    </xdr:from>
    <xdr:to>
      <xdr:col>55</xdr:col>
      <xdr:colOff>50800</xdr:colOff>
      <xdr:row>60</xdr:row>
      <xdr:rowOff>36170</xdr:rowOff>
    </xdr:to>
    <xdr:sp macro="" textlink="">
      <xdr:nvSpPr>
        <xdr:cNvPr id="144" name="楕円 143"/>
        <xdr:cNvSpPr/>
      </xdr:nvSpPr>
      <xdr:spPr>
        <a:xfrm>
          <a:off x="10426700" y="102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128897</xdr:rowOff>
    </xdr:from>
    <xdr:ext cx="469744" cy="259045"/>
    <xdr:sp macro="" textlink="">
      <xdr:nvSpPr>
        <xdr:cNvPr id="145" name="【体育館・プール】&#10;一人当たり面積該当値テキスト"/>
        <xdr:cNvSpPr txBox="1"/>
      </xdr:nvSpPr>
      <xdr:spPr>
        <a:xfrm>
          <a:off x="10515600" y="1007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127508</xdr:rowOff>
    </xdr:from>
    <xdr:to>
      <xdr:col>50</xdr:col>
      <xdr:colOff>165100</xdr:colOff>
      <xdr:row>60</xdr:row>
      <xdr:rowOff>57658</xdr:rowOff>
    </xdr:to>
    <xdr:sp macro="" textlink="">
      <xdr:nvSpPr>
        <xdr:cNvPr id="146" name="楕円 145"/>
        <xdr:cNvSpPr/>
      </xdr:nvSpPr>
      <xdr:spPr>
        <a:xfrm>
          <a:off x="9588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156820</xdr:rowOff>
    </xdr:from>
    <xdr:to>
      <xdr:col>55</xdr:col>
      <xdr:colOff>0</xdr:colOff>
      <xdr:row>60</xdr:row>
      <xdr:rowOff>6858</xdr:rowOff>
    </xdr:to>
    <xdr:cxnSp macro="">
      <xdr:nvCxnSpPr>
        <xdr:cNvPr id="147" name="直線コネクタ 146"/>
        <xdr:cNvCxnSpPr/>
      </xdr:nvCxnSpPr>
      <xdr:spPr>
        <a:xfrm flipV="1">
          <a:off x="9639300" y="10272370"/>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141681</xdr:rowOff>
    </xdr:from>
    <xdr:to>
      <xdr:col>46</xdr:col>
      <xdr:colOff>38100</xdr:colOff>
      <xdr:row>60</xdr:row>
      <xdr:rowOff>71831</xdr:rowOff>
    </xdr:to>
    <xdr:sp macro="" textlink="">
      <xdr:nvSpPr>
        <xdr:cNvPr id="148" name="楕円 147"/>
        <xdr:cNvSpPr/>
      </xdr:nvSpPr>
      <xdr:spPr>
        <a:xfrm>
          <a:off x="8699500" y="102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6858</xdr:rowOff>
    </xdr:from>
    <xdr:to>
      <xdr:col>50</xdr:col>
      <xdr:colOff>114300</xdr:colOff>
      <xdr:row>60</xdr:row>
      <xdr:rowOff>21031</xdr:rowOff>
    </xdr:to>
    <xdr:cxnSp macro="">
      <xdr:nvCxnSpPr>
        <xdr:cNvPr id="149" name="直線コネクタ 148"/>
        <xdr:cNvCxnSpPr/>
      </xdr:nvCxnSpPr>
      <xdr:spPr>
        <a:xfrm flipV="1">
          <a:off x="8750300" y="10293858"/>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158141</xdr:rowOff>
    </xdr:from>
    <xdr:to>
      <xdr:col>41</xdr:col>
      <xdr:colOff>101600</xdr:colOff>
      <xdr:row>60</xdr:row>
      <xdr:rowOff>88291</xdr:rowOff>
    </xdr:to>
    <xdr:sp macro="" textlink="">
      <xdr:nvSpPr>
        <xdr:cNvPr id="150" name="楕円 149"/>
        <xdr:cNvSpPr/>
      </xdr:nvSpPr>
      <xdr:spPr>
        <a:xfrm>
          <a:off x="7810500" y="102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21031</xdr:rowOff>
    </xdr:from>
    <xdr:to>
      <xdr:col>45</xdr:col>
      <xdr:colOff>177800</xdr:colOff>
      <xdr:row>60</xdr:row>
      <xdr:rowOff>37491</xdr:rowOff>
    </xdr:to>
    <xdr:cxnSp macro="">
      <xdr:nvCxnSpPr>
        <xdr:cNvPr id="151" name="直線コネクタ 150"/>
        <xdr:cNvCxnSpPr/>
      </xdr:nvCxnSpPr>
      <xdr:spPr>
        <a:xfrm flipV="1">
          <a:off x="7861300" y="10308031"/>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16408</xdr:rowOff>
    </xdr:from>
    <xdr:to>
      <xdr:col>36</xdr:col>
      <xdr:colOff>165100</xdr:colOff>
      <xdr:row>60</xdr:row>
      <xdr:rowOff>118008</xdr:rowOff>
    </xdr:to>
    <xdr:sp macro="" textlink="">
      <xdr:nvSpPr>
        <xdr:cNvPr id="152" name="楕円 151"/>
        <xdr:cNvSpPr/>
      </xdr:nvSpPr>
      <xdr:spPr>
        <a:xfrm>
          <a:off x="6921500" y="103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37491</xdr:rowOff>
    </xdr:from>
    <xdr:to>
      <xdr:col>41</xdr:col>
      <xdr:colOff>50800</xdr:colOff>
      <xdr:row>60</xdr:row>
      <xdr:rowOff>67208</xdr:rowOff>
    </xdr:to>
    <xdr:cxnSp macro="">
      <xdr:nvCxnSpPr>
        <xdr:cNvPr id="153" name="直線コネクタ 152"/>
        <xdr:cNvCxnSpPr/>
      </xdr:nvCxnSpPr>
      <xdr:spPr>
        <a:xfrm flipV="1">
          <a:off x="6972300" y="10324491"/>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117822</xdr:rowOff>
    </xdr:from>
    <xdr:ext cx="469744" cy="259045"/>
    <xdr:sp macro="" textlink="">
      <xdr:nvSpPr>
        <xdr:cNvPr id="154" name="n_1aveValue【体育館・プール】&#10;一人当たり面積"/>
        <xdr:cNvSpPr txBox="1"/>
      </xdr:nvSpPr>
      <xdr:spPr>
        <a:xfrm>
          <a:off x="9391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155" name="n_2aveValue【体育館・プール】&#10;一人当たり面積"/>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156" name="n_3aveValue【体育館・プール】&#10;一人当たり面積"/>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67530</xdr:rowOff>
    </xdr:from>
    <xdr:ext cx="469744" cy="259045"/>
    <xdr:sp macro="" textlink="">
      <xdr:nvSpPr>
        <xdr:cNvPr id="157" name="n_4aveValue【体育館・プール】&#10;一人当たり面積"/>
        <xdr:cNvSpPr txBox="1"/>
      </xdr:nvSpPr>
      <xdr:spPr>
        <a:xfrm>
          <a:off x="67374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74185</xdr:rowOff>
    </xdr:from>
    <xdr:ext cx="469744" cy="259045"/>
    <xdr:sp macro="" textlink="">
      <xdr:nvSpPr>
        <xdr:cNvPr id="158" name="n_1mainValue【体育館・プール】&#10;一人当たり面積"/>
        <xdr:cNvSpPr txBox="1"/>
      </xdr:nvSpPr>
      <xdr:spPr>
        <a:xfrm>
          <a:off x="93917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88358</xdr:rowOff>
    </xdr:from>
    <xdr:ext cx="469744" cy="259045"/>
    <xdr:sp macro="" textlink="">
      <xdr:nvSpPr>
        <xdr:cNvPr id="159" name="n_2mainValue【体育館・プール】&#10;一人当たり面積"/>
        <xdr:cNvSpPr txBox="1"/>
      </xdr:nvSpPr>
      <xdr:spPr>
        <a:xfrm>
          <a:off x="8515427" y="100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104818</xdr:rowOff>
    </xdr:from>
    <xdr:ext cx="469744" cy="259045"/>
    <xdr:sp macro="" textlink="">
      <xdr:nvSpPr>
        <xdr:cNvPr id="160" name="n_3mainValue【体育館・プール】&#10;一人当たり面積"/>
        <xdr:cNvSpPr txBox="1"/>
      </xdr:nvSpPr>
      <xdr:spPr>
        <a:xfrm>
          <a:off x="7626427" y="100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134535</xdr:rowOff>
    </xdr:from>
    <xdr:ext cx="469744" cy="259045"/>
    <xdr:sp macro="" textlink="">
      <xdr:nvSpPr>
        <xdr:cNvPr id="161" name="n_4mainValue【体育館・プール】&#10;一人当たり面積"/>
        <xdr:cNvSpPr txBox="1"/>
      </xdr:nvSpPr>
      <xdr:spPr>
        <a:xfrm>
          <a:off x="6737427" y="1007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191" name="【福祉施設】&#10;有形固定資産減価償却率平均値テキスト"/>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02" name="楕円 201"/>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123841</xdr:rowOff>
    </xdr:from>
    <xdr:ext cx="405111" cy="259045"/>
    <xdr:sp macro="" textlink="">
      <xdr:nvSpPr>
        <xdr:cNvPr id="203" name="【福祉施設】&#10;有形固定資産減価償却率該当値テキスト"/>
        <xdr:cNvSpPr txBox="1"/>
      </xdr:nvSpPr>
      <xdr:spPr>
        <a:xfrm>
          <a:off x="4673600"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204" name="楕円 203"/>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24764</xdr:rowOff>
    </xdr:to>
    <xdr:cxnSp macro="">
      <xdr:nvCxnSpPr>
        <xdr:cNvPr id="205" name="直線コネクタ 204"/>
        <xdr:cNvCxnSpPr/>
      </xdr:nvCxnSpPr>
      <xdr:spPr>
        <a:xfrm>
          <a:off x="3797300" y="140436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206" name="楕円 205"/>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156211</xdr:rowOff>
    </xdr:from>
    <xdr:to>
      <xdr:col>19</xdr:col>
      <xdr:colOff>177800</xdr:colOff>
      <xdr:row>82</xdr:row>
      <xdr:rowOff>11430</xdr:rowOff>
    </xdr:to>
    <xdr:cxnSp macro="">
      <xdr:nvCxnSpPr>
        <xdr:cNvPr id="207" name="直線コネクタ 206"/>
        <xdr:cNvCxnSpPr/>
      </xdr:nvCxnSpPr>
      <xdr:spPr>
        <a:xfrm flipV="1">
          <a:off x="2908300" y="140436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86361</xdr:rowOff>
    </xdr:from>
    <xdr:to>
      <xdr:col>10</xdr:col>
      <xdr:colOff>165100</xdr:colOff>
      <xdr:row>82</xdr:row>
      <xdr:rowOff>16511</xdr:rowOff>
    </xdr:to>
    <xdr:sp macro="" textlink="">
      <xdr:nvSpPr>
        <xdr:cNvPr id="208" name="楕円 207"/>
        <xdr:cNvSpPr/>
      </xdr:nvSpPr>
      <xdr:spPr>
        <a:xfrm>
          <a:off x="1968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11430</xdr:rowOff>
    </xdr:to>
    <xdr:cxnSp macro="">
      <xdr:nvCxnSpPr>
        <xdr:cNvPr id="209" name="直線コネクタ 208"/>
        <xdr:cNvCxnSpPr/>
      </xdr:nvCxnSpPr>
      <xdr:spPr>
        <a:xfrm>
          <a:off x="2019300" y="14024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48261</xdr:rowOff>
    </xdr:from>
    <xdr:to>
      <xdr:col>6</xdr:col>
      <xdr:colOff>38100</xdr:colOff>
      <xdr:row>79</xdr:row>
      <xdr:rowOff>149861</xdr:rowOff>
    </xdr:to>
    <xdr:sp macro="" textlink="">
      <xdr:nvSpPr>
        <xdr:cNvPr id="210" name="楕円 209"/>
        <xdr:cNvSpPr/>
      </xdr:nvSpPr>
      <xdr:spPr>
        <a:xfrm>
          <a:off x="1079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99061</xdr:rowOff>
    </xdr:from>
    <xdr:to>
      <xdr:col>10</xdr:col>
      <xdr:colOff>114300</xdr:colOff>
      <xdr:row>81</xdr:row>
      <xdr:rowOff>137161</xdr:rowOff>
    </xdr:to>
    <xdr:cxnSp macro="">
      <xdr:nvCxnSpPr>
        <xdr:cNvPr id="211" name="直線コネクタ 210"/>
        <xdr:cNvCxnSpPr/>
      </xdr:nvCxnSpPr>
      <xdr:spPr>
        <a:xfrm>
          <a:off x="1130300" y="13643611"/>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2"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13" name="n_2aveValue【福祉施設】&#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214" name="n_3aveValue【福祉施設】&#10;有形固定資産減価償却率"/>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215" name="n_4aveValue【福祉施設】&#10;有形固定資産減価償却率"/>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216" name="n_1mainValue【福祉施設】&#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217" name="n_2mainValue【福祉施設】&#10;有形固定資産減価償却率"/>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218" name="n_3mainValue【福祉施設】&#10;有形固定資産減価償却率"/>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166388</xdr:rowOff>
    </xdr:from>
    <xdr:ext cx="405111" cy="259045"/>
    <xdr:sp macro="" textlink="">
      <xdr:nvSpPr>
        <xdr:cNvPr id="219" name="n_4mainValue【福祉施設】&#10;有形固定資産減価償却率"/>
        <xdr:cNvSpPr txBox="1"/>
      </xdr:nvSpPr>
      <xdr:spPr>
        <a:xfrm>
          <a:off x="9277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23876</xdr:rowOff>
    </xdr:from>
    <xdr:to>
      <xdr:col>55</xdr:col>
      <xdr:colOff>50800</xdr:colOff>
      <xdr:row>84</xdr:row>
      <xdr:rowOff>125476</xdr:rowOff>
    </xdr:to>
    <xdr:sp macro="" textlink="">
      <xdr:nvSpPr>
        <xdr:cNvPr id="255" name="楕円 254"/>
        <xdr:cNvSpPr/>
      </xdr:nvSpPr>
      <xdr:spPr>
        <a:xfrm>
          <a:off x="10426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2303</xdr:rowOff>
    </xdr:from>
    <xdr:ext cx="469744" cy="259045"/>
    <xdr:sp macro="" textlink="">
      <xdr:nvSpPr>
        <xdr:cNvPr id="256" name="【福祉施設】&#10;一人当たり面積該当値テキスト"/>
        <xdr:cNvSpPr txBox="1"/>
      </xdr:nvSpPr>
      <xdr:spPr>
        <a:xfrm>
          <a:off x="10515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29590</xdr:rowOff>
    </xdr:from>
    <xdr:to>
      <xdr:col>50</xdr:col>
      <xdr:colOff>165100</xdr:colOff>
      <xdr:row>84</xdr:row>
      <xdr:rowOff>131190</xdr:rowOff>
    </xdr:to>
    <xdr:sp macro="" textlink="">
      <xdr:nvSpPr>
        <xdr:cNvPr id="257" name="楕円 256"/>
        <xdr:cNvSpPr/>
      </xdr:nvSpPr>
      <xdr:spPr>
        <a:xfrm>
          <a:off x="9588500" y="144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74676</xdr:rowOff>
    </xdr:from>
    <xdr:to>
      <xdr:col>55</xdr:col>
      <xdr:colOff>0</xdr:colOff>
      <xdr:row>84</xdr:row>
      <xdr:rowOff>80390</xdr:rowOff>
    </xdr:to>
    <xdr:cxnSp macro="">
      <xdr:nvCxnSpPr>
        <xdr:cNvPr id="258" name="直線コネクタ 257"/>
        <xdr:cNvCxnSpPr/>
      </xdr:nvCxnSpPr>
      <xdr:spPr>
        <a:xfrm flipV="1">
          <a:off x="9639300" y="1447647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27305</xdr:rowOff>
    </xdr:from>
    <xdr:to>
      <xdr:col>46</xdr:col>
      <xdr:colOff>38100</xdr:colOff>
      <xdr:row>83</xdr:row>
      <xdr:rowOff>128905</xdr:rowOff>
    </xdr:to>
    <xdr:sp macro="" textlink="">
      <xdr:nvSpPr>
        <xdr:cNvPr id="259" name="楕円 258"/>
        <xdr:cNvSpPr/>
      </xdr:nvSpPr>
      <xdr:spPr>
        <a:xfrm>
          <a:off x="869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78105</xdr:rowOff>
    </xdr:from>
    <xdr:to>
      <xdr:col>50</xdr:col>
      <xdr:colOff>114300</xdr:colOff>
      <xdr:row>84</xdr:row>
      <xdr:rowOff>80390</xdr:rowOff>
    </xdr:to>
    <xdr:cxnSp macro="">
      <xdr:nvCxnSpPr>
        <xdr:cNvPr id="260" name="直線コネクタ 259"/>
        <xdr:cNvCxnSpPr/>
      </xdr:nvCxnSpPr>
      <xdr:spPr>
        <a:xfrm>
          <a:off x="8750300" y="14308455"/>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36449</xdr:rowOff>
    </xdr:from>
    <xdr:to>
      <xdr:col>41</xdr:col>
      <xdr:colOff>101600</xdr:colOff>
      <xdr:row>83</xdr:row>
      <xdr:rowOff>138049</xdr:rowOff>
    </xdr:to>
    <xdr:sp macro="" textlink="">
      <xdr:nvSpPr>
        <xdr:cNvPr id="261" name="楕円 260"/>
        <xdr:cNvSpPr/>
      </xdr:nvSpPr>
      <xdr:spPr>
        <a:xfrm>
          <a:off x="7810500" y="142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78105</xdr:rowOff>
    </xdr:from>
    <xdr:to>
      <xdr:col>45</xdr:col>
      <xdr:colOff>177800</xdr:colOff>
      <xdr:row>83</xdr:row>
      <xdr:rowOff>87249</xdr:rowOff>
    </xdr:to>
    <xdr:cxnSp macro="">
      <xdr:nvCxnSpPr>
        <xdr:cNvPr id="262" name="直線コネクタ 261"/>
        <xdr:cNvCxnSpPr/>
      </xdr:nvCxnSpPr>
      <xdr:spPr>
        <a:xfrm flipV="1">
          <a:off x="7861300" y="143084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158750</xdr:rowOff>
    </xdr:from>
    <xdr:to>
      <xdr:col>36</xdr:col>
      <xdr:colOff>165100</xdr:colOff>
      <xdr:row>81</xdr:row>
      <xdr:rowOff>88900</xdr:rowOff>
    </xdr:to>
    <xdr:sp macro="" textlink="">
      <xdr:nvSpPr>
        <xdr:cNvPr id="263" name="楕円 262"/>
        <xdr:cNvSpPr/>
      </xdr:nvSpPr>
      <xdr:spPr>
        <a:xfrm>
          <a:off x="692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38100</xdr:rowOff>
    </xdr:from>
    <xdr:to>
      <xdr:col>41</xdr:col>
      <xdr:colOff>50800</xdr:colOff>
      <xdr:row>83</xdr:row>
      <xdr:rowOff>87249</xdr:rowOff>
    </xdr:to>
    <xdr:cxnSp macro="">
      <xdr:nvCxnSpPr>
        <xdr:cNvPr id="264" name="直線コネクタ 263"/>
        <xdr:cNvCxnSpPr/>
      </xdr:nvCxnSpPr>
      <xdr:spPr>
        <a:xfrm>
          <a:off x="6972300" y="13925550"/>
          <a:ext cx="889000" cy="3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65" name="n_1aveValue【福祉施設】&#10;一人当たり面積"/>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266" name="n_2aveValue【福祉施設】&#10;一人当たり面積"/>
        <xdr:cNvSpPr txBox="1"/>
      </xdr:nvSpPr>
      <xdr:spPr>
        <a:xfrm>
          <a:off x="8515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106315</xdr:rowOff>
    </xdr:from>
    <xdr:ext cx="469744" cy="259045"/>
    <xdr:sp macro="" textlink="">
      <xdr:nvSpPr>
        <xdr:cNvPr id="267" name="n_3aveValue【福祉施設】&#10;一人当たり面積"/>
        <xdr:cNvSpPr txBox="1"/>
      </xdr:nvSpPr>
      <xdr:spPr>
        <a:xfrm>
          <a:off x="7626427"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65740</xdr:rowOff>
    </xdr:from>
    <xdr:ext cx="469744" cy="259045"/>
    <xdr:sp macro="" textlink="">
      <xdr:nvSpPr>
        <xdr:cNvPr id="268" name="n_4aveValue【福祉施設】&#10;一人当たり面積"/>
        <xdr:cNvSpPr txBox="1"/>
      </xdr:nvSpPr>
      <xdr:spPr>
        <a:xfrm>
          <a:off x="6737427" y="1446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122317</xdr:rowOff>
    </xdr:from>
    <xdr:ext cx="469744" cy="259045"/>
    <xdr:sp macro="" textlink="">
      <xdr:nvSpPr>
        <xdr:cNvPr id="269" name="n_1mainValue【福祉施設】&#10;一人当たり面積"/>
        <xdr:cNvSpPr txBox="1"/>
      </xdr:nvSpPr>
      <xdr:spPr>
        <a:xfrm>
          <a:off x="9391727" y="1452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145432</xdr:rowOff>
    </xdr:from>
    <xdr:ext cx="469744" cy="259045"/>
    <xdr:sp macro="" textlink="">
      <xdr:nvSpPr>
        <xdr:cNvPr id="270" name="n_2mainValue【福祉施設】&#10;一人当たり面積"/>
        <xdr:cNvSpPr txBox="1"/>
      </xdr:nvSpPr>
      <xdr:spPr>
        <a:xfrm>
          <a:off x="8515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154576</xdr:rowOff>
    </xdr:from>
    <xdr:ext cx="469744" cy="259045"/>
    <xdr:sp macro="" textlink="">
      <xdr:nvSpPr>
        <xdr:cNvPr id="271" name="n_3mainValue【福祉施設】&#10;一人当たり面積"/>
        <xdr:cNvSpPr txBox="1"/>
      </xdr:nvSpPr>
      <xdr:spPr>
        <a:xfrm>
          <a:off x="7626427" y="1404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105427</xdr:rowOff>
    </xdr:from>
    <xdr:ext cx="469744" cy="259045"/>
    <xdr:sp macro="" textlink="">
      <xdr:nvSpPr>
        <xdr:cNvPr id="272" name="n_4mainValue【福祉施設】&#10;一人当たり面積"/>
        <xdr:cNvSpPr txBox="1"/>
      </xdr:nvSpPr>
      <xdr:spPr>
        <a:xfrm>
          <a:off x="6737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9" name="テキスト ボックス 3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13" name="直線コネクタ 312"/>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4"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5" name="直線コネクタ 31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16" name="【一般廃棄物処理施設】&#10;有形固定資産減価償却率最大値テキスト"/>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17" name="直線コネクタ 316"/>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18" name="【一般廃棄物処理施設】&#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19" name="フローチャート: 判断 318"/>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20" name="フローチャート: 判断 319"/>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21" name="フローチャート: 判断 320"/>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22" name="フローチャート: 判断 321"/>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23" name="フローチャート: 判断 322"/>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50165</xdr:rowOff>
    </xdr:from>
    <xdr:to>
      <xdr:col>85</xdr:col>
      <xdr:colOff>177800</xdr:colOff>
      <xdr:row>36</xdr:row>
      <xdr:rowOff>151765</xdr:rowOff>
    </xdr:to>
    <xdr:sp macro="" textlink="">
      <xdr:nvSpPr>
        <xdr:cNvPr id="329" name="楕円 328"/>
        <xdr:cNvSpPr/>
      </xdr:nvSpPr>
      <xdr:spPr>
        <a:xfrm>
          <a:off x="162687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73042</xdr:rowOff>
    </xdr:from>
    <xdr:ext cx="405111" cy="259045"/>
    <xdr:sp macro="" textlink="">
      <xdr:nvSpPr>
        <xdr:cNvPr id="330" name="【一般廃棄物処理施設】&#10;有形固定資産減価償却率該当値テキスト"/>
        <xdr:cNvSpPr txBox="1"/>
      </xdr:nvSpPr>
      <xdr:spPr>
        <a:xfrm>
          <a:off x="16357600"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145415</xdr:rowOff>
    </xdr:from>
    <xdr:to>
      <xdr:col>81</xdr:col>
      <xdr:colOff>101600</xdr:colOff>
      <xdr:row>36</xdr:row>
      <xdr:rowOff>75565</xdr:rowOff>
    </xdr:to>
    <xdr:sp macro="" textlink="">
      <xdr:nvSpPr>
        <xdr:cNvPr id="331" name="楕円 330"/>
        <xdr:cNvSpPr/>
      </xdr:nvSpPr>
      <xdr:spPr>
        <a:xfrm>
          <a:off x="15430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24765</xdr:rowOff>
    </xdr:from>
    <xdr:to>
      <xdr:col>85</xdr:col>
      <xdr:colOff>127000</xdr:colOff>
      <xdr:row>36</xdr:row>
      <xdr:rowOff>100965</xdr:rowOff>
    </xdr:to>
    <xdr:cxnSp macro="">
      <xdr:nvCxnSpPr>
        <xdr:cNvPr id="332" name="直線コネクタ 331"/>
        <xdr:cNvCxnSpPr/>
      </xdr:nvCxnSpPr>
      <xdr:spPr>
        <a:xfrm>
          <a:off x="15481300" y="619696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19685</xdr:rowOff>
    </xdr:from>
    <xdr:to>
      <xdr:col>76</xdr:col>
      <xdr:colOff>165100</xdr:colOff>
      <xdr:row>36</xdr:row>
      <xdr:rowOff>121285</xdr:rowOff>
    </xdr:to>
    <xdr:sp macro="" textlink="">
      <xdr:nvSpPr>
        <xdr:cNvPr id="333" name="楕円 332"/>
        <xdr:cNvSpPr/>
      </xdr:nvSpPr>
      <xdr:spPr>
        <a:xfrm>
          <a:off x="14541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24765</xdr:rowOff>
    </xdr:from>
    <xdr:to>
      <xdr:col>81</xdr:col>
      <xdr:colOff>50800</xdr:colOff>
      <xdr:row>36</xdr:row>
      <xdr:rowOff>70485</xdr:rowOff>
    </xdr:to>
    <xdr:cxnSp macro="">
      <xdr:nvCxnSpPr>
        <xdr:cNvPr id="334" name="直線コネクタ 333"/>
        <xdr:cNvCxnSpPr/>
      </xdr:nvCxnSpPr>
      <xdr:spPr>
        <a:xfrm flipV="1">
          <a:off x="14592300" y="61969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162560</xdr:rowOff>
    </xdr:from>
    <xdr:to>
      <xdr:col>72</xdr:col>
      <xdr:colOff>38100</xdr:colOff>
      <xdr:row>36</xdr:row>
      <xdr:rowOff>92710</xdr:rowOff>
    </xdr:to>
    <xdr:sp macro="" textlink="">
      <xdr:nvSpPr>
        <xdr:cNvPr id="335" name="楕円 334"/>
        <xdr:cNvSpPr/>
      </xdr:nvSpPr>
      <xdr:spPr>
        <a:xfrm>
          <a:off x="13652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41910</xdr:rowOff>
    </xdr:from>
    <xdr:to>
      <xdr:col>76</xdr:col>
      <xdr:colOff>114300</xdr:colOff>
      <xdr:row>36</xdr:row>
      <xdr:rowOff>70485</xdr:rowOff>
    </xdr:to>
    <xdr:cxnSp macro="">
      <xdr:nvCxnSpPr>
        <xdr:cNvPr id="336" name="直線コネクタ 335"/>
        <xdr:cNvCxnSpPr/>
      </xdr:nvCxnSpPr>
      <xdr:spPr>
        <a:xfrm>
          <a:off x="13703300" y="62141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86360</xdr:rowOff>
    </xdr:from>
    <xdr:to>
      <xdr:col>67</xdr:col>
      <xdr:colOff>101600</xdr:colOff>
      <xdr:row>37</xdr:row>
      <xdr:rowOff>16510</xdr:rowOff>
    </xdr:to>
    <xdr:sp macro="" textlink="">
      <xdr:nvSpPr>
        <xdr:cNvPr id="337" name="楕円 336"/>
        <xdr:cNvSpPr/>
      </xdr:nvSpPr>
      <xdr:spPr>
        <a:xfrm>
          <a:off x="12763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41910</xdr:rowOff>
    </xdr:from>
    <xdr:to>
      <xdr:col>71</xdr:col>
      <xdr:colOff>177800</xdr:colOff>
      <xdr:row>36</xdr:row>
      <xdr:rowOff>137160</xdr:rowOff>
    </xdr:to>
    <xdr:cxnSp macro="">
      <xdr:nvCxnSpPr>
        <xdr:cNvPr id="338" name="直線コネクタ 337"/>
        <xdr:cNvCxnSpPr/>
      </xdr:nvCxnSpPr>
      <xdr:spPr>
        <a:xfrm flipV="1">
          <a:off x="12814300" y="62141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66692</xdr:rowOff>
    </xdr:from>
    <xdr:ext cx="405111" cy="259045"/>
    <xdr:sp macro="" textlink="">
      <xdr:nvSpPr>
        <xdr:cNvPr id="339" name="n_1aveValue【一般廃棄物処理施設】&#10;有形固定資産減価償却率"/>
        <xdr:cNvSpPr txBox="1"/>
      </xdr:nvSpPr>
      <xdr:spPr>
        <a:xfrm>
          <a:off x="15266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340" name="n_2aveValue【一般廃棄物処理施設】&#10;有形固定資産減価償却率"/>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341" name="n_3aveValue【一般廃棄物処理施設】&#10;有形固定資産減価償却率"/>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42" name="n_4aveValue【一般廃棄物処理施設】&#10;有形固定資産減価償却率"/>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92092</xdr:rowOff>
    </xdr:from>
    <xdr:ext cx="405111" cy="259045"/>
    <xdr:sp macro="" textlink="">
      <xdr:nvSpPr>
        <xdr:cNvPr id="343" name="n_1mainValue【一般廃棄物処理施設】&#10;有形固定資産減価償却率"/>
        <xdr:cNvSpPr txBox="1"/>
      </xdr:nvSpPr>
      <xdr:spPr>
        <a:xfrm>
          <a:off x="152660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137812</xdr:rowOff>
    </xdr:from>
    <xdr:ext cx="405111" cy="259045"/>
    <xdr:sp macro="" textlink="">
      <xdr:nvSpPr>
        <xdr:cNvPr id="344" name="n_2mainValue【一般廃棄物処理施設】&#10;有形固定資産減価償却率"/>
        <xdr:cNvSpPr txBox="1"/>
      </xdr:nvSpPr>
      <xdr:spPr>
        <a:xfrm>
          <a:off x="14389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109237</xdr:rowOff>
    </xdr:from>
    <xdr:ext cx="405111" cy="259045"/>
    <xdr:sp macro="" textlink="">
      <xdr:nvSpPr>
        <xdr:cNvPr id="345" name="n_3mainValue【一般廃棄物処理施設】&#10;有形固定資産減価償却率"/>
        <xdr:cNvSpPr txBox="1"/>
      </xdr:nvSpPr>
      <xdr:spPr>
        <a:xfrm>
          <a:off x="13500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7637</xdr:rowOff>
    </xdr:from>
    <xdr:ext cx="405111" cy="259045"/>
    <xdr:sp macro="" textlink="">
      <xdr:nvSpPr>
        <xdr:cNvPr id="346" name="n_4mainValue【一般廃棄物処理施設】&#10;有形固定資産減価償却率"/>
        <xdr:cNvSpPr txBox="1"/>
      </xdr:nvSpPr>
      <xdr:spPr>
        <a:xfrm>
          <a:off x="12611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7" name="直線コネクタ 3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8" name="テキスト ボックス 3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9" name="直線コネクタ 3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0" name="テキスト ボックス 3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3" name="直線コネクタ 3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4" name="テキスト ボックス 3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5" name="直線コネクタ 3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6" name="テキスト ボックス 36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70" name="直線コネクタ 369"/>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71" name="【一般廃棄物処理施設】&#10;一人当たり有形固定資産（償却資産）額最小値テキスト"/>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72" name="直線コネクタ 371"/>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73" name="【一般廃棄物処理施設】&#10;一人当たり有形固定資産（償却資産）額最大値テキスト"/>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74" name="直線コネクタ 373"/>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375" name="【一般廃棄物処理施設】&#10;一人当たり有形固定資産（償却資産）額平均値テキスト"/>
        <xdr:cNvSpPr txBox="1"/>
      </xdr:nvSpPr>
      <xdr:spPr>
        <a:xfrm>
          <a:off x="22199600" y="6988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76" name="フローチャート: 判断 375"/>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77" name="フローチャート: 判断 376"/>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78" name="フローチャート: 判断 377"/>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79" name="フローチャート: 判断 378"/>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80" name="フローチャート: 判断 379"/>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148378</xdr:rowOff>
    </xdr:from>
    <xdr:to>
      <xdr:col>116</xdr:col>
      <xdr:colOff>114300</xdr:colOff>
      <xdr:row>40</xdr:row>
      <xdr:rowOff>78528</xdr:rowOff>
    </xdr:to>
    <xdr:sp macro="" textlink="">
      <xdr:nvSpPr>
        <xdr:cNvPr id="386" name="楕円 385"/>
        <xdr:cNvSpPr/>
      </xdr:nvSpPr>
      <xdr:spPr>
        <a:xfrm>
          <a:off x="22110700" y="68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171255</xdr:rowOff>
    </xdr:from>
    <xdr:ext cx="599010" cy="259045"/>
    <xdr:sp macro="" textlink="">
      <xdr:nvSpPr>
        <xdr:cNvPr id="387" name="【一般廃棄物処理施設】&#10;一人当たり有形固定資産（償却資産）額該当値テキスト"/>
        <xdr:cNvSpPr txBox="1"/>
      </xdr:nvSpPr>
      <xdr:spPr>
        <a:xfrm>
          <a:off x="22199600" y="668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151340</xdr:rowOff>
    </xdr:from>
    <xdr:to>
      <xdr:col>112</xdr:col>
      <xdr:colOff>38100</xdr:colOff>
      <xdr:row>40</xdr:row>
      <xdr:rowOff>81490</xdr:rowOff>
    </xdr:to>
    <xdr:sp macro="" textlink="">
      <xdr:nvSpPr>
        <xdr:cNvPr id="388" name="楕円 387"/>
        <xdr:cNvSpPr/>
      </xdr:nvSpPr>
      <xdr:spPr>
        <a:xfrm>
          <a:off x="21272500" y="68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27728</xdr:rowOff>
    </xdr:from>
    <xdr:to>
      <xdr:col>116</xdr:col>
      <xdr:colOff>63500</xdr:colOff>
      <xdr:row>40</xdr:row>
      <xdr:rowOff>30690</xdr:rowOff>
    </xdr:to>
    <xdr:cxnSp macro="">
      <xdr:nvCxnSpPr>
        <xdr:cNvPr id="389" name="直線コネクタ 388"/>
        <xdr:cNvCxnSpPr/>
      </xdr:nvCxnSpPr>
      <xdr:spPr>
        <a:xfrm flipV="1">
          <a:off x="21323300" y="6885728"/>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55459</xdr:rowOff>
    </xdr:from>
    <xdr:to>
      <xdr:col>107</xdr:col>
      <xdr:colOff>101600</xdr:colOff>
      <xdr:row>40</xdr:row>
      <xdr:rowOff>157059</xdr:rowOff>
    </xdr:to>
    <xdr:sp macro="" textlink="">
      <xdr:nvSpPr>
        <xdr:cNvPr id="390" name="楕円 389"/>
        <xdr:cNvSpPr/>
      </xdr:nvSpPr>
      <xdr:spPr>
        <a:xfrm>
          <a:off x="20383500" y="69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30690</xdr:rowOff>
    </xdr:from>
    <xdr:to>
      <xdr:col>111</xdr:col>
      <xdr:colOff>177800</xdr:colOff>
      <xdr:row>40</xdr:row>
      <xdr:rowOff>106259</xdr:rowOff>
    </xdr:to>
    <xdr:cxnSp macro="">
      <xdr:nvCxnSpPr>
        <xdr:cNvPr id="391" name="直線コネクタ 390"/>
        <xdr:cNvCxnSpPr/>
      </xdr:nvCxnSpPr>
      <xdr:spPr>
        <a:xfrm flipV="1">
          <a:off x="20434300" y="6888690"/>
          <a:ext cx="8890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69617</xdr:rowOff>
    </xdr:from>
    <xdr:to>
      <xdr:col>102</xdr:col>
      <xdr:colOff>165100</xdr:colOff>
      <xdr:row>40</xdr:row>
      <xdr:rowOff>171217</xdr:rowOff>
    </xdr:to>
    <xdr:sp macro="" textlink="">
      <xdr:nvSpPr>
        <xdr:cNvPr id="392" name="楕円 391"/>
        <xdr:cNvSpPr/>
      </xdr:nvSpPr>
      <xdr:spPr>
        <a:xfrm>
          <a:off x="19494500" y="692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106259</xdr:rowOff>
    </xdr:from>
    <xdr:to>
      <xdr:col>107</xdr:col>
      <xdr:colOff>50800</xdr:colOff>
      <xdr:row>40</xdr:row>
      <xdr:rowOff>120417</xdr:rowOff>
    </xdr:to>
    <xdr:cxnSp macro="">
      <xdr:nvCxnSpPr>
        <xdr:cNvPr id="393" name="直線コネクタ 392"/>
        <xdr:cNvCxnSpPr/>
      </xdr:nvCxnSpPr>
      <xdr:spPr>
        <a:xfrm flipV="1">
          <a:off x="19545300" y="6964259"/>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138397</xdr:rowOff>
    </xdr:from>
    <xdr:to>
      <xdr:col>98</xdr:col>
      <xdr:colOff>38100</xdr:colOff>
      <xdr:row>41</xdr:row>
      <xdr:rowOff>68547</xdr:rowOff>
    </xdr:to>
    <xdr:sp macro="" textlink="">
      <xdr:nvSpPr>
        <xdr:cNvPr id="394" name="楕円 393"/>
        <xdr:cNvSpPr/>
      </xdr:nvSpPr>
      <xdr:spPr>
        <a:xfrm>
          <a:off x="18605500" y="699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120417</xdr:rowOff>
    </xdr:from>
    <xdr:to>
      <xdr:col>102</xdr:col>
      <xdr:colOff>114300</xdr:colOff>
      <xdr:row>41</xdr:row>
      <xdr:rowOff>17747</xdr:rowOff>
    </xdr:to>
    <xdr:cxnSp macro="">
      <xdr:nvCxnSpPr>
        <xdr:cNvPr id="395" name="直線コネクタ 394"/>
        <xdr:cNvCxnSpPr/>
      </xdr:nvCxnSpPr>
      <xdr:spPr>
        <a:xfrm flipV="1">
          <a:off x="18656300" y="6978417"/>
          <a:ext cx="889000" cy="6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67904</xdr:rowOff>
    </xdr:from>
    <xdr:ext cx="599010" cy="259045"/>
    <xdr:sp macro="" textlink="">
      <xdr:nvSpPr>
        <xdr:cNvPr id="396" name="n_1aveValue【一般廃棄物処理施設】&#10;一人当たり有形固定資産（償却資産）額"/>
        <xdr:cNvSpPr txBox="1"/>
      </xdr:nvSpPr>
      <xdr:spPr>
        <a:xfrm>
          <a:off x="21011095" y="70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90233</xdr:rowOff>
    </xdr:from>
    <xdr:ext cx="599010" cy="259045"/>
    <xdr:sp macro="" textlink="">
      <xdr:nvSpPr>
        <xdr:cNvPr id="397" name="n_2aveValue【一般廃棄物処理施設】&#10;一人当たり有形固定資産（償却資産）額"/>
        <xdr:cNvSpPr txBox="1"/>
      </xdr:nvSpPr>
      <xdr:spPr>
        <a:xfrm>
          <a:off x="20134795" y="711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398" name="n_3aveValue【一般廃棄物処理施設】&#10;一人当たり有形固定資産（償却資産）額"/>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399" name="n_4aveValue【一般廃棄物処理施設】&#10;一人当たり有形固定資産（償却資産）額"/>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98017</xdr:rowOff>
    </xdr:from>
    <xdr:ext cx="599010" cy="259045"/>
    <xdr:sp macro="" textlink="">
      <xdr:nvSpPr>
        <xdr:cNvPr id="400" name="n_1mainValue【一般廃棄物処理施設】&#10;一人当たり有形固定資産（償却資産）額"/>
        <xdr:cNvSpPr txBox="1"/>
      </xdr:nvSpPr>
      <xdr:spPr>
        <a:xfrm>
          <a:off x="21011095" y="661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2136</xdr:rowOff>
    </xdr:from>
    <xdr:ext cx="599010" cy="259045"/>
    <xdr:sp macro="" textlink="">
      <xdr:nvSpPr>
        <xdr:cNvPr id="401" name="n_2mainValue【一般廃棄物処理施設】&#10;一人当たり有形固定資産（償却資産）額"/>
        <xdr:cNvSpPr txBox="1"/>
      </xdr:nvSpPr>
      <xdr:spPr>
        <a:xfrm>
          <a:off x="20134795" y="668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16294</xdr:rowOff>
    </xdr:from>
    <xdr:ext cx="599010" cy="259045"/>
    <xdr:sp macro="" textlink="">
      <xdr:nvSpPr>
        <xdr:cNvPr id="402" name="n_3mainValue【一般廃棄物処理施設】&#10;一人当たり有形固定資産（償却資産）額"/>
        <xdr:cNvSpPr txBox="1"/>
      </xdr:nvSpPr>
      <xdr:spPr>
        <a:xfrm>
          <a:off x="19245795" y="670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59674</xdr:rowOff>
    </xdr:from>
    <xdr:ext cx="599010" cy="259045"/>
    <xdr:sp macro="" textlink="">
      <xdr:nvSpPr>
        <xdr:cNvPr id="403" name="n_4mainValue【一般廃棄物処理施設】&#10;一人当たり有形固定資産（償却資産）額"/>
        <xdr:cNvSpPr txBox="1"/>
      </xdr:nvSpPr>
      <xdr:spPr>
        <a:xfrm>
          <a:off x="18356795" y="70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5" name="直線コネクタ 4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6" name="テキスト ボックス 41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7" name="直線コネクタ 4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8" name="テキスト ボックス 4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9" name="直線コネクタ 4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0" name="テキスト ボックス 4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1" name="直線コネクタ 4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2" name="テキスト ボックス 4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3" name="直線コネクタ 4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4" name="テキスト ボックス 4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5" name="直線コネクタ 4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6" name="テキスト ボックス 42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429" name="直線コネクタ 428"/>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430" name="【保健センター・保健所】&#10;有形固定資産減価償却率最小値テキスト"/>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431" name="直線コネクタ 430"/>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32"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3" name="直線コネクタ 43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434" name="【保健センター・保健所】&#10;有形固定資産減価償却率平均値テキスト"/>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435" name="フローチャート: 判断 434"/>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36" name="フローチャート: 判断 435"/>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437" name="フローチャート: 判断 436"/>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38" name="フローチャート: 判断 437"/>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439" name="フローチャート: 判断 438"/>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445" name="楕円 444"/>
        <xdr:cNvSpPr/>
      </xdr:nvSpPr>
      <xdr:spPr>
        <a:xfrm>
          <a:off x="16268700" y="1020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112503</xdr:rowOff>
    </xdr:from>
    <xdr:ext cx="405111" cy="259045"/>
    <xdr:sp macro="" textlink="">
      <xdr:nvSpPr>
        <xdr:cNvPr id="446" name="【保健センター・保健所】&#10;有形固定資産減価償却率該当値テキスト"/>
        <xdr:cNvSpPr txBox="1"/>
      </xdr:nvSpPr>
      <xdr:spPr>
        <a:xfrm>
          <a:off x="16357600" y="1005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447" name="楕円 446"/>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140426</xdr:rowOff>
    </xdr:to>
    <xdr:cxnSp macro="">
      <xdr:nvCxnSpPr>
        <xdr:cNvPr id="448" name="直線コネクタ 447"/>
        <xdr:cNvCxnSpPr/>
      </xdr:nvCxnSpPr>
      <xdr:spPr>
        <a:xfrm>
          <a:off x="15481300" y="1022168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xdr:rowOff>
    </xdr:from>
    <xdr:to>
      <xdr:col>76</xdr:col>
      <xdr:colOff>165100</xdr:colOff>
      <xdr:row>59</xdr:row>
      <xdr:rowOff>103051</xdr:rowOff>
    </xdr:to>
    <xdr:sp macro="" textlink="">
      <xdr:nvSpPr>
        <xdr:cNvPr id="449" name="楕円 448"/>
        <xdr:cNvSpPr/>
      </xdr:nvSpPr>
      <xdr:spPr>
        <a:xfrm>
          <a:off x="14541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52251</xdr:rowOff>
    </xdr:from>
    <xdr:to>
      <xdr:col>81</xdr:col>
      <xdr:colOff>50800</xdr:colOff>
      <xdr:row>59</xdr:row>
      <xdr:rowOff>106135</xdr:rowOff>
    </xdr:to>
    <xdr:cxnSp macro="">
      <xdr:nvCxnSpPr>
        <xdr:cNvPr id="450" name="直線コネクタ 449"/>
        <xdr:cNvCxnSpPr/>
      </xdr:nvCxnSpPr>
      <xdr:spPr>
        <a:xfrm>
          <a:off x="14592300" y="1016780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138612</xdr:rowOff>
    </xdr:from>
    <xdr:to>
      <xdr:col>72</xdr:col>
      <xdr:colOff>38100</xdr:colOff>
      <xdr:row>59</xdr:row>
      <xdr:rowOff>68762</xdr:rowOff>
    </xdr:to>
    <xdr:sp macro="" textlink="">
      <xdr:nvSpPr>
        <xdr:cNvPr id="451" name="楕円 450"/>
        <xdr:cNvSpPr/>
      </xdr:nvSpPr>
      <xdr:spPr>
        <a:xfrm>
          <a:off x="13652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17962</xdr:rowOff>
    </xdr:from>
    <xdr:to>
      <xdr:col>76</xdr:col>
      <xdr:colOff>114300</xdr:colOff>
      <xdr:row>59</xdr:row>
      <xdr:rowOff>52251</xdr:rowOff>
    </xdr:to>
    <xdr:cxnSp macro="">
      <xdr:nvCxnSpPr>
        <xdr:cNvPr id="452" name="直線コネクタ 451"/>
        <xdr:cNvCxnSpPr/>
      </xdr:nvCxnSpPr>
      <xdr:spPr>
        <a:xfrm>
          <a:off x="13703300" y="101335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65133</xdr:rowOff>
    </xdr:from>
    <xdr:to>
      <xdr:col>67</xdr:col>
      <xdr:colOff>101600</xdr:colOff>
      <xdr:row>58</xdr:row>
      <xdr:rowOff>166733</xdr:rowOff>
    </xdr:to>
    <xdr:sp macro="" textlink="">
      <xdr:nvSpPr>
        <xdr:cNvPr id="453" name="楕円 452"/>
        <xdr:cNvSpPr/>
      </xdr:nvSpPr>
      <xdr:spPr>
        <a:xfrm>
          <a:off x="12763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115933</xdr:rowOff>
    </xdr:from>
    <xdr:to>
      <xdr:col>71</xdr:col>
      <xdr:colOff>177800</xdr:colOff>
      <xdr:row>59</xdr:row>
      <xdr:rowOff>17962</xdr:rowOff>
    </xdr:to>
    <xdr:cxnSp macro="">
      <xdr:nvCxnSpPr>
        <xdr:cNvPr id="454" name="直線コネクタ 453"/>
        <xdr:cNvCxnSpPr/>
      </xdr:nvCxnSpPr>
      <xdr:spPr>
        <a:xfrm>
          <a:off x="12814300" y="1006003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455" name="n_1aveValue【保健センター・保健所】&#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162758</xdr:rowOff>
    </xdr:from>
    <xdr:ext cx="405111" cy="259045"/>
    <xdr:sp macro="" textlink="">
      <xdr:nvSpPr>
        <xdr:cNvPr id="456" name="n_2aveValue【保健センター・保健所】&#10;有形固定資産減価償却率"/>
        <xdr:cNvSpPr txBox="1"/>
      </xdr:nvSpPr>
      <xdr:spPr>
        <a:xfrm>
          <a:off x="143897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125203</xdr:rowOff>
    </xdr:from>
    <xdr:ext cx="405111" cy="259045"/>
    <xdr:sp macro="" textlink="">
      <xdr:nvSpPr>
        <xdr:cNvPr id="457" name="n_3aveValue【保健センター・保健所】&#10;有形固定資産減価償却率"/>
        <xdr:cNvSpPr txBox="1"/>
      </xdr:nvSpPr>
      <xdr:spPr>
        <a:xfrm>
          <a:off x="13500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458" name="n_4aveValue【保健センター・保健所】&#10;有形固定資産減価償却率"/>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459" name="n_1mainValue【保健センター・保健所】&#10;有形固定資産減価償却率"/>
        <xdr:cNvSpPr txBox="1"/>
      </xdr:nvSpPr>
      <xdr:spPr>
        <a:xfrm>
          <a:off x="152660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119578</xdr:rowOff>
    </xdr:from>
    <xdr:ext cx="405111" cy="259045"/>
    <xdr:sp macro="" textlink="">
      <xdr:nvSpPr>
        <xdr:cNvPr id="460" name="n_2mainValue【保健センター・保健所】&#10;有形固定資産減価償却率"/>
        <xdr:cNvSpPr txBox="1"/>
      </xdr:nvSpPr>
      <xdr:spPr>
        <a:xfrm>
          <a:off x="14389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85289</xdr:rowOff>
    </xdr:from>
    <xdr:ext cx="405111" cy="259045"/>
    <xdr:sp macro="" textlink="">
      <xdr:nvSpPr>
        <xdr:cNvPr id="461" name="n_3mainValue【保健センター・保健所】&#10;有形固定資産減価償却率"/>
        <xdr:cNvSpPr txBox="1"/>
      </xdr:nvSpPr>
      <xdr:spPr>
        <a:xfrm>
          <a:off x="13500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11810</xdr:rowOff>
    </xdr:from>
    <xdr:ext cx="405111" cy="259045"/>
    <xdr:sp macro="" textlink="">
      <xdr:nvSpPr>
        <xdr:cNvPr id="462" name="n_4mainValue【保健センター・保健所】&#10;有形固定資産減価償却率"/>
        <xdr:cNvSpPr txBox="1"/>
      </xdr:nvSpPr>
      <xdr:spPr>
        <a:xfrm>
          <a:off x="12611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486" name="直線コネクタ 485"/>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87"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88" name="直線コネクタ 487"/>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489"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490" name="直線コネクタ 489"/>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491" name="【保健センター・保健所】&#10;一人当たり面積平均値テキスト"/>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492" name="フローチャート: 判断 491"/>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493" name="フローチャート: 判断 492"/>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494" name="フローチャート: 判断 493"/>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495" name="フローチャート: 判断 494"/>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496" name="フローチャート: 判断 495"/>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02" name="楕円 501"/>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2557</xdr:rowOff>
    </xdr:from>
    <xdr:ext cx="469744" cy="259045"/>
    <xdr:sp macro="" textlink="">
      <xdr:nvSpPr>
        <xdr:cNvPr id="503" name="【保健センター・保健所】&#10;一人当たり面積該当値テキスト"/>
        <xdr:cNvSpPr txBox="1"/>
      </xdr:nvSpPr>
      <xdr:spPr>
        <a:xfrm>
          <a:off x="22199600"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162560</xdr:rowOff>
    </xdr:from>
    <xdr:to>
      <xdr:col>112</xdr:col>
      <xdr:colOff>38100</xdr:colOff>
      <xdr:row>62</xdr:row>
      <xdr:rowOff>92710</xdr:rowOff>
    </xdr:to>
    <xdr:sp macro="" textlink="">
      <xdr:nvSpPr>
        <xdr:cNvPr id="504" name="楕円 503"/>
        <xdr:cNvSpPr/>
      </xdr:nvSpPr>
      <xdr:spPr>
        <a:xfrm>
          <a:off x="21272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41910</xdr:rowOff>
    </xdr:to>
    <xdr:cxnSp macro="">
      <xdr:nvCxnSpPr>
        <xdr:cNvPr id="505" name="直線コネクタ 504"/>
        <xdr:cNvCxnSpPr/>
      </xdr:nvCxnSpPr>
      <xdr:spPr>
        <a:xfrm flipV="1">
          <a:off x="21323300" y="106603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30480</xdr:rowOff>
    </xdr:from>
    <xdr:to>
      <xdr:col>107</xdr:col>
      <xdr:colOff>101600</xdr:colOff>
      <xdr:row>61</xdr:row>
      <xdr:rowOff>132080</xdr:rowOff>
    </xdr:to>
    <xdr:sp macro="" textlink="">
      <xdr:nvSpPr>
        <xdr:cNvPr id="506" name="楕円 505"/>
        <xdr:cNvSpPr/>
      </xdr:nvSpPr>
      <xdr:spPr>
        <a:xfrm>
          <a:off x="20383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81280</xdr:rowOff>
    </xdr:from>
    <xdr:to>
      <xdr:col>111</xdr:col>
      <xdr:colOff>177800</xdr:colOff>
      <xdr:row>62</xdr:row>
      <xdr:rowOff>41910</xdr:rowOff>
    </xdr:to>
    <xdr:cxnSp macro="">
      <xdr:nvCxnSpPr>
        <xdr:cNvPr id="507" name="直線コネクタ 506"/>
        <xdr:cNvCxnSpPr/>
      </xdr:nvCxnSpPr>
      <xdr:spPr>
        <a:xfrm>
          <a:off x="20434300" y="10539730"/>
          <a:ext cx="889000" cy="1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43180</xdr:rowOff>
    </xdr:from>
    <xdr:to>
      <xdr:col>102</xdr:col>
      <xdr:colOff>165100</xdr:colOff>
      <xdr:row>61</xdr:row>
      <xdr:rowOff>144780</xdr:rowOff>
    </xdr:to>
    <xdr:sp macro="" textlink="">
      <xdr:nvSpPr>
        <xdr:cNvPr id="508" name="楕円 507"/>
        <xdr:cNvSpPr/>
      </xdr:nvSpPr>
      <xdr:spPr>
        <a:xfrm>
          <a:off x="19494500" y="105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81280</xdr:rowOff>
    </xdr:from>
    <xdr:to>
      <xdr:col>107</xdr:col>
      <xdr:colOff>50800</xdr:colOff>
      <xdr:row>61</xdr:row>
      <xdr:rowOff>93980</xdr:rowOff>
    </xdr:to>
    <xdr:cxnSp macro="">
      <xdr:nvCxnSpPr>
        <xdr:cNvPr id="509" name="直線コネクタ 508"/>
        <xdr:cNvCxnSpPr/>
      </xdr:nvCxnSpPr>
      <xdr:spPr>
        <a:xfrm flipV="1">
          <a:off x="19545300" y="105397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62230</xdr:rowOff>
    </xdr:from>
    <xdr:to>
      <xdr:col>98</xdr:col>
      <xdr:colOff>38100</xdr:colOff>
      <xdr:row>61</xdr:row>
      <xdr:rowOff>163830</xdr:rowOff>
    </xdr:to>
    <xdr:sp macro="" textlink="">
      <xdr:nvSpPr>
        <xdr:cNvPr id="510" name="楕円 509"/>
        <xdr:cNvSpPr/>
      </xdr:nvSpPr>
      <xdr:spPr>
        <a:xfrm>
          <a:off x="186055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93980</xdr:rowOff>
    </xdr:from>
    <xdr:to>
      <xdr:col>102</xdr:col>
      <xdr:colOff>114300</xdr:colOff>
      <xdr:row>61</xdr:row>
      <xdr:rowOff>113030</xdr:rowOff>
    </xdr:to>
    <xdr:cxnSp macro="">
      <xdr:nvCxnSpPr>
        <xdr:cNvPr id="511" name="直線コネクタ 510"/>
        <xdr:cNvCxnSpPr/>
      </xdr:nvCxnSpPr>
      <xdr:spPr>
        <a:xfrm flipV="1">
          <a:off x="18656300" y="1055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63517</xdr:rowOff>
    </xdr:from>
    <xdr:ext cx="469744" cy="259045"/>
    <xdr:sp macro="" textlink="">
      <xdr:nvSpPr>
        <xdr:cNvPr id="512" name="n_1aveValue【保健センター・保健所】&#10;一人当たり面積"/>
        <xdr:cNvSpPr txBox="1"/>
      </xdr:nvSpPr>
      <xdr:spPr>
        <a:xfrm>
          <a:off x="210757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45737</xdr:rowOff>
    </xdr:from>
    <xdr:ext cx="469744" cy="259045"/>
    <xdr:sp macro="" textlink="">
      <xdr:nvSpPr>
        <xdr:cNvPr id="513" name="n_2aveValue【保健センター・保健所】&#10;一人当たり面積"/>
        <xdr:cNvSpPr txBox="1"/>
      </xdr:nvSpPr>
      <xdr:spPr>
        <a:xfrm>
          <a:off x="20199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47007</xdr:rowOff>
    </xdr:from>
    <xdr:ext cx="469744" cy="259045"/>
    <xdr:sp macro="" textlink="">
      <xdr:nvSpPr>
        <xdr:cNvPr id="514" name="n_3aveValue【保健センター・保健所】&#10;一人当たり面積"/>
        <xdr:cNvSpPr txBox="1"/>
      </xdr:nvSpPr>
      <xdr:spPr>
        <a:xfrm>
          <a:off x="19310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97807</xdr:rowOff>
    </xdr:from>
    <xdr:ext cx="469744" cy="259045"/>
    <xdr:sp macro="" textlink="">
      <xdr:nvSpPr>
        <xdr:cNvPr id="515" name="n_4aveValue【保健センター・保健所】&#10;一人当たり面積"/>
        <xdr:cNvSpPr txBox="1"/>
      </xdr:nvSpPr>
      <xdr:spPr>
        <a:xfrm>
          <a:off x="184214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109237</xdr:rowOff>
    </xdr:from>
    <xdr:ext cx="469744" cy="259045"/>
    <xdr:sp macro="" textlink="">
      <xdr:nvSpPr>
        <xdr:cNvPr id="516" name="n_1mainValue【保健センター・保健所】&#10;一人当たり面積"/>
        <xdr:cNvSpPr txBox="1"/>
      </xdr:nvSpPr>
      <xdr:spPr>
        <a:xfrm>
          <a:off x="210757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148607</xdr:rowOff>
    </xdr:from>
    <xdr:ext cx="469744" cy="259045"/>
    <xdr:sp macro="" textlink="">
      <xdr:nvSpPr>
        <xdr:cNvPr id="517" name="n_2mainValue【保健センター・保健所】&#10;一人当たり面積"/>
        <xdr:cNvSpPr txBox="1"/>
      </xdr:nvSpPr>
      <xdr:spPr>
        <a:xfrm>
          <a:off x="201994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161307</xdr:rowOff>
    </xdr:from>
    <xdr:ext cx="469744" cy="259045"/>
    <xdr:sp macro="" textlink="">
      <xdr:nvSpPr>
        <xdr:cNvPr id="518" name="n_3mainValue【保健センター・保健所】&#10;一人当たり面積"/>
        <xdr:cNvSpPr txBox="1"/>
      </xdr:nvSpPr>
      <xdr:spPr>
        <a:xfrm>
          <a:off x="19310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8907</xdr:rowOff>
    </xdr:from>
    <xdr:ext cx="469744" cy="259045"/>
    <xdr:sp macro="" textlink="">
      <xdr:nvSpPr>
        <xdr:cNvPr id="519" name="n_4mainValue【保健センター・保健所】&#10;一人当たり面積"/>
        <xdr:cNvSpPr txBox="1"/>
      </xdr:nvSpPr>
      <xdr:spPr>
        <a:xfrm>
          <a:off x="18421427" y="1029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44" name="直線コネクタ 543"/>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5" name="【消防施設】&#10;有形固定資産減価償却率最小値テキスト"/>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46" name="直線コネクタ 545"/>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47"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48" name="直線コネクタ 547"/>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49"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0" name="フローチャート: 判断 549"/>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51" name="フローチャート: 判断 550"/>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2" name="フローチャート: 判断 551"/>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53" name="フローチャート: 判断 552"/>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54" name="フローチャート: 判断 553"/>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636</xdr:rowOff>
    </xdr:from>
    <xdr:to>
      <xdr:col>85</xdr:col>
      <xdr:colOff>177800</xdr:colOff>
      <xdr:row>80</xdr:row>
      <xdr:rowOff>102236</xdr:rowOff>
    </xdr:to>
    <xdr:sp macro="" textlink="">
      <xdr:nvSpPr>
        <xdr:cNvPr id="560" name="楕円 559"/>
        <xdr:cNvSpPr/>
      </xdr:nvSpPr>
      <xdr:spPr>
        <a:xfrm>
          <a:off x="162687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23513</xdr:rowOff>
    </xdr:from>
    <xdr:ext cx="405111" cy="259045"/>
    <xdr:sp macro="" textlink="">
      <xdr:nvSpPr>
        <xdr:cNvPr id="561" name="【消防施設】&#10;有形固定資産減価償却率該当値テキスト"/>
        <xdr:cNvSpPr txBox="1"/>
      </xdr:nvSpPr>
      <xdr:spPr>
        <a:xfrm>
          <a:off x="16357600"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562" name="楕円 561"/>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51436</xdr:rowOff>
    </xdr:to>
    <xdr:cxnSp macro="">
      <xdr:nvCxnSpPr>
        <xdr:cNvPr id="563" name="直線コネクタ 562"/>
        <xdr:cNvCxnSpPr/>
      </xdr:nvCxnSpPr>
      <xdr:spPr>
        <a:xfrm>
          <a:off x="15481300" y="1371981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42545</xdr:rowOff>
    </xdr:from>
    <xdr:to>
      <xdr:col>76</xdr:col>
      <xdr:colOff>165100</xdr:colOff>
      <xdr:row>79</xdr:row>
      <xdr:rowOff>144145</xdr:rowOff>
    </xdr:to>
    <xdr:sp macro="" textlink="">
      <xdr:nvSpPr>
        <xdr:cNvPr id="564" name="楕円 563"/>
        <xdr:cNvSpPr/>
      </xdr:nvSpPr>
      <xdr:spPr>
        <a:xfrm>
          <a:off x="14541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93345</xdr:rowOff>
    </xdr:from>
    <xdr:to>
      <xdr:col>81</xdr:col>
      <xdr:colOff>50800</xdr:colOff>
      <xdr:row>80</xdr:row>
      <xdr:rowOff>3811</xdr:rowOff>
    </xdr:to>
    <xdr:cxnSp macro="">
      <xdr:nvCxnSpPr>
        <xdr:cNvPr id="565" name="直線コネクタ 564"/>
        <xdr:cNvCxnSpPr/>
      </xdr:nvCxnSpPr>
      <xdr:spPr>
        <a:xfrm>
          <a:off x="14592300" y="136378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124461</xdr:rowOff>
    </xdr:from>
    <xdr:to>
      <xdr:col>72</xdr:col>
      <xdr:colOff>38100</xdr:colOff>
      <xdr:row>79</xdr:row>
      <xdr:rowOff>54611</xdr:rowOff>
    </xdr:to>
    <xdr:sp macro="" textlink="">
      <xdr:nvSpPr>
        <xdr:cNvPr id="566" name="楕円 565"/>
        <xdr:cNvSpPr/>
      </xdr:nvSpPr>
      <xdr:spPr>
        <a:xfrm>
          <a:off x="13652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3811</xdr:rowOff>
    </xdr:from>
    <xdr:to>
      <xdr:col>76</xdr:col>
      <xdr:colOff>114300</xdr:colOff>
      <xdr:row>79</xdr:row>
      <xdr:rowOff>93345</xdr:rowOff>
    </xdr:to>
    <xdr:cxnSp macro="">
      <xdr:nvCxnSpPr>
        <xdr:cNvPr id="567" name="直線コネクタ 566"/>
        <xdr:cNvCxnSpPr/>
      </xdr:nvCxnSpPr>
      <xdr:spPr>
        <a:xfrm>
          <a:off x="13703300" y="135483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52070</xdr:rowOff>
    </xdr:from>
    <xdr:to>
      <xdr:col>67</xdr:col>
      <xdr:colOff>101600</xdr:colOff>
      <xdr:row>78</xdr:row>
      <xdr:rowOff>153670</xdr:rowOff>
    </xdr:to>
    <xdr:sp macro="" textlink="">
      <xdr:nvSpPr>
        <xdr:cNvPr id="568" name="楕円 567"/>
        <xdr:cNvSpPr/>
      </xdr:nvSpPr>
      <xdr:spPr>
        <a:xfrm>
          <a:off x="12763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102870</xdr:rowOff>
    </xdr:from>
    <xdr:to>
      <xdr:col>71</xdr:col>
      <xdr:colOff>177800</xdr:colOff>
      <xdr:row>79</xdr:row>
      <xdr:rowOff>3811</xdr:rowOff>
    </xdr:to>
    <xdr:cxnSp macro="">
      <xdr:nvCxnSpPr>
        <xdr:cNvPr id="569" name="直線コネクタ 568"/>
        <xdr:cNvCxnSpPr/>
      </xdr:nvCxnSpPr>
      <xdr:spPr>
        <a:xfrm>
          <a:off x="12814300" y="134759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570" name="n_1aveValue【消防施設】&#10;有形固定資産減価償却率"/>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571" name="n_2aveValue【消防施設】&#10;有形固定資産減価償却率"/>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572" name="n_3aveValue【消防施設】&#10;有形固定資産減価償却率"/>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macro="" textlink="">
      <xdr:nvSpPr>
        <xdr:cNvPr id="573" name="n_4aveValue【消防施設】&#10;有形固定資産減価償却率"/>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574" name="n_1mainValue【消防施設】&#10;有形固定資産減価償却率"/>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160672</xdr:rowOff>
    </xdr:from>
    <xdr:ext cx="405111" cy="259045"/>
    <xdr:sp macro="" textlink="">
      <xdr:nvSpPr>
        <xdr:cNvPr id="575" name="n_2mainValue【消防施設】&#10;有形固定資産減価償却率"/>
        <xdr:cNvSpPr txBox="1"/>
      </xdr:nvSpPr>
      <xdr:spPr>
        <a:xfrm>
          <a:off x="14389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71138</xdr:rowOff>
    </xdr:from>
    <xdr:ext cx="405111" cy="259045"/>
    <xdr:sp macro="" textlink="">
      <xdr:nvSpPr>
        <xdr:cNvPr id="576" name="n_3mainValue【消防施設】&#10;有形固定資産減価償却率"/>
        <xdr:cNvSpPr txBox="1"/>
      </xdr:nvSpPr>
      <xdr:spPr>
        <a:xfrm>
          <a:off x="13500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170197</xdr:rowOff>
    </xdr:from>
    <xdr:ext cx="405111" cy="259045"/>
    <xdr:sp macro="" textlink="">
      <xdr:nvSpPr>
        <xdr:cNvPr id="577" name="n_4mainValue【消防施設】&#10;有形固定資産減価償却率"/>
        <xdr:cNvSpPr txBox="1"/>
      </xdr:nvSpPr>
      <xdr:spPr>
        <a:xfrm>
          <a:off x="126117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599" name="直線コネクタ 598"/>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0" name="【消防施設】&#10;一人当たり面積最小値テキスト"/>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1" name="直線コネクタ 600"/>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2" name="【消防施設】&#10;一人当たり面積最大値テキスト"/>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3" name="直線コネクタ 602"/>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04" name="【消防施設】&#10;一人当たり面積平均値テキスト"/>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5" name="フローチャート: 判断 604"/>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06" name="フローチャート: 判断 605"/>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07" name="フローチャート: 判断 606"/>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08" name="フローチャート: 判断 607"/>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09" name="フローチャート: 判断 608"/>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22961</xdr:rowOff>
    </xdr:from>
    <xdr:to>
      <xdr:col>116</xdr:col>
      <xdr:colOff>114300</xdr:colOff>
      <xdr:row>85</xdr:row>
      <xdr:rowOff>124561</xdr:rowOff>
    </xdr:to>
    <xdr:sp macro="" textlink="">
      <xdr:nvSpPr>
        <xdr:cNvPr id="615" name="楕円 614"/>
        <xdr:cNvSpPr/>
      </xdr:nvSpPr>
      <xdr:spPr>
        <a:xfrm>
          <a:off x="22110700" y="145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153788</xdr:rowOff>
    </xdr:from>
    <xdr:ext cx="469744" cy="259045"/>
    <xdr:sp macro="" textlink="">
      <xdr:nvSpPr>
        <xdr:cNvPr id="616" name="【消防施設】&#10;一人当たり面積該当値テキスト"/>
        <xdr:cNvSpPr txBox="1"/>
      </xdr:nvSpPr>
      <xdr:spPr>
        <a:xfrm>
          <a:off x="22199600" y="1438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70510</xdr:rowOff>
    </xdr:from>
    <xdr:to>
      <xdr:col>112</xdr:col>
      <xdr:colOff>38100</xdr:colOff>
      <xdr:row>86</xdr:row>
      <xdr:rowOff>660</xdr:rowOff>
    </xdr:to>
    <xdr:sp macro="" textlink="">
      <xdr:nvSpPr>
        <xdr:cNvPr id="617" name="楕円 616"/>
        <xdr:cNvSpPr/>
      </xdr:nvSpPr>
      <xdr:spPr>
        <a:xfrm>
          <a:off x="21272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73761</xdr:rowOff>
    </xdr:from>
    <xdr:to>
      <xdr:col>116</xdr:col>
      <xdr:colOff>63500</xdr:colOff>
      <xdr:row>85</xdr:row>
      <xdr:rowOff>121310</xdr:rowOff>
    </xdr:to>
    <xdr:cxnSp macro="">
      <xdr:nvCxnSpPr>
        <xdr:cNvPr id="618" name="直線コネクタ 617"/>
        <xdr:cNvCxnSpPr/>
      </xdr:nvCxnSpPr>
      <xdr:spPr>
        <a:xfrm flipV="1">
          <a:off x="21323300" y="14647011"/>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72340</xdr:rowOff>
    </xdr:from>
    <xdr:to>
      <xdr:col>107</xdr:col>
      <xdr:colOff>101600</xdr:colOff>
      <xdr:row>86</xdr:row>
      <xdr:rowOff>2490</xdr:rowOff>
    </xdr:to>
    <xdr:sp macro="" textlink="">
      <xdr:nvSpPr>
        <xdr:cNvPr id="619" name="楕円 618"/>
        <xdr:cNvSpPr/>
      </xdr:nvSpPr>
      <xdr:spPr>
        <a:xfrm>
          <a:off x="20383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121310</xdr:rowOff>
    </xdr:from>
    <xdr:to>
      <xdr:col>111</xdr:col>
      <xdr:colOff>177800</xdr:colOff>
      <xdr:row>85</xdr:row>
      <xdr:rowOff>123140</xdr:rowOff>
    </xdr:to>
    <xdr:cxnSp macro="">
      <xdr:nvCxnSpPr>
        <xdr:cNvPr id="620" name="直線コネクタ 619"/>
        <xdr:cNvCxnSpPr/>
      </xdr:nvCxnSpPr>
      <xdr:spPr>
        <a:xfrm flipV="1">
          <a:off x="20434300" y="14694560"/>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74168</xdr:rowOff>
    </xdr:from>
    <xdr:to>
      <xdr:col>102</xdr:col>
      <xdr:colOff>165100</xdr:colOff>
      <xdr:row>86</xdr:row>
      <xdr:rowOff>4318</xdr:rowOff>
    </xdr:to>
    <xdr:sp macro="" textlink="">
      <xdr:nvSpPr>
        <xdr:cNvPr id="621" name="楕円 620"/>
        <xdr:cNvSpPr/>
      </xdr:nvSpPr>
      <xdr:spPr>
        <a:xfrm>
          <a:off x="19494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123140</xdr:rowOff>
    </xdr:from>
    <xdr:to>
      <xdr:col>107</xdr:col>
      <xdr:colOff>50800</xdr:colOff>
      <xdr:row>85</xdr:row>
      <xdr:rowOff>124968</xdr:rowOff>
    </xdr:to>
    <xdr:cxnSp macro="">
      <xdr:nvCxnSpPr>
        <xdr:cNvPr id="622" name="直線コネクタ 621"/>
        <xdr:cNvCxnSpPr/>
      </xdr:nvCxnSpPr>
      <xdr:spPr>
        <a:xfrm flipV="1">
          <a:off x="19545300" y="1469639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41250</xdr:rowOff>
    </xdr:from>
    <xdr:to>
      <xdr:col>98</xdr:col>
      <xdr:colOff>38100</xdr:colOff>
      <xdr:row>85</xdr:row>
      <xdr:rowOff>142850</xdr:rowOff>
    </xdr:to>
    <xdr:sp macro="" textlink="">
      <xdr:nvSpPr>
        <xdr:cNvPr id="623" name="楕円 622"/>
        <xdr:cNvSpPr/>
      </xdr:nvSpPr>
      <xdr:spPr>
        <a:xfrm>
          <a:off x="18605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92050</xdr:rowOff>
    </xdr:from>
    <xdr:to>
      <xdr:col>102</xdr:col>
      <xdr:colOff>114300</xdr:colOff>
      <xdr:row>85</xdr:row>
      <xdr:rowOff>124968</xdr:rowOff>
    </xdr:to>
    <xdr:cxnSp macro="">
      <xdr:nvCxnSpPr>
        <xdr:cNvPr id="624" name="直線コネクタ 623"/>
        <xdr:cNvCxnSpPr/>
      </xdr:nvCxnSpPr>
      <xdr:spPr>
        <a:xfrm>
          <a:off x="18656300" y="14665300"/>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625" name="n_1aveValue【消防施設】&#10;一人当たり面積"/>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626" name="n_2aveValue【消防施設】&#10;一人当たり面積"/>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627" name="n_3aveValue【消防施設】&#10;一人当たり面積"/>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168724</xdr:rowOff>
    </xdr:from>
    <xdr:ext cx="469744" cy="259045"/>
    <xdr:sp macro="" textlink="">
      <xdr:nvSpPr>
        <xdr:cNvPr id="628" name="n_4aveValue【消防施設】&#10;一人当たり面積"/>
        <xdr:cNvSpPr txBox="1"/>
      </xdr:nvSpPr>
      <xdr:spPr>
        <a:xfrm>
          <a:off x="18421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163237</xdr:rowOff>
    </xdr:from>
    <xdr:ext cx="469744" cy="259045"/>
    <xdr:sp macro="" textlink="">
      <xdr:nvSpPr>
        <xdr:cNvPr id="629" name="n_1mainValue【消防施設】&#10;一人当たり面積"/>
        <xdr:cNvSpPr txBox="1"/>
      </xdr:nvSpPr>
      <xdr:spPr>
        <a:xfrm>
          <a:off x="21075727" y="1473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165067</xdr:rowOff>
    </xdr:from>
    <xdr:ext cx="469744" cy="259045"/>
    <xdr:sp macro="" textlink="">
      <xdr:nvSpPr>
        <xdr:cNvPr id="630" name="n_2mainValue【消防施設】&#10;一人当たり面積"/>
        <xdr:cNvSpPr txBox="1"/>
      </xdr:nvSpPr>
      <xdr:spPr>
        <a:xfrm>
          <a:off x="20199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166895</xdr:rowOff>
    </xdr:from>
    <xdr:ext cx="469744" cy="259045"/>
    <xdr:sp macro="" textlink="">
      <xdr:nvSpPr>
        <xdr:cNvPr id="631" name="n_3mainValue【消防施設】&#10;一人当たり面積"/>
        <xdr:cNvSpPr txBox="1"/>
      </xdr:nvSpPr>
      <xdr:spPr>
        <a:xfrm>
          <a:off x="19310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159377</xdr:rowOff>
    </xdr:from>
    <xdr:ext cx="469744" cy="259045"/>
    <xdr:sp macro="" textlink="">
      <xdr:nvSpPr>
        <xdr:cNvPr id="632" name="n_4mainValue【消防施設】&#10;一人当たり面積"/>
        <xdr:cNvSpPr txBox="1"/>
      </xdr:nvSpPr>
      <xdr:spPr>
        <a:xfrm>
          <a:off x="18421427" y="143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58" name="直線コネクタ 657"/>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59"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0" name="直線コネクタ 659"/>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2" name="直線コネクタ 66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663"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4" name="フローチャート: 判断 663"/>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65" name="フローチャート: 判断 664"/>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66" name="フローチャート: 判断 665"/>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67" name="フローチャート: 判断 666"/>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68" name="フローチャート: 判断 667"/>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674" name="楕円 673"/>
        <xdr:cNvSpPr/>
      </xdr:nvSpPr>
      <xdr:spPr>
        <a:xfrm>
          <a:off x="16268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31948</xdr:rowOff>
    </xdr:from>
    <xdr:ext cx="405111" cy="259045"/>
    <xdr:sp macro="" textlink="">
      <xdr:nvSpPr>
        <xdr:cNvPr id="675" name="【庁舎】&#10;有形固定資産減価償却率該当値テキスト"/>
        <xdr:cNvSpPr txBox="1"/>
      </xdr:nvSpPr>
      <xdr:spPr>
        <a:xfrm>
          <a:off x="16357600" y="1769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146231</xdr:rowOff>
    </xdr:from>
    <xdr:to>
      <xdr:col>81</xdr:col>
      <xdr:colOff>101600</xdr:colOff>
      <xdr:row>104</xdr:row>
      <xdr:rowOff>76381</xdr:rowOff>
    </xdr:to>
    <xdr:sp macro="" textlink="">
      <xdr:nvSpPr>
        <xdr:cNvPr id="676" name="楕円 675"/>
        <xdr:cNvSpPr/>
      </xdr:nvSpPr>
      <xdr:spPr>
        <a:xfrm>
          <a:off x="15430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25581</xdr:rowOff>
    </xdr:from>
    <xdr:to>
      <xdr:col>85</xdr:col>
      <xdr:colOff>127000</xdr:colOff>
      <xdr:row>104</xdr:row>
      <xdr:rowOff>59871</xdr:rowOff>
    </xdr:to>
    <xdr:cxnSp macro="">
      <xdr:nvCxnSpPr>
        <xdr:cNvPr id="677" name="直線コネクタ 676"/>
        <xdr:cNvCxnSpPr/>
      </xdr:nvCxnSpPr>
      <xdr:spPr>
        <a:xfrm>
          <a:off x="15481300" y="1785638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115207</xdr:rowOff>
    </xdr:from>
    <xdr:to>
      <xdr:col>76</xdr:col>
      <xdr:colOff>165100</xdr:colOff>
      <xdr:row>104</xdr:row>
      <xdr:rowOff>45357</xdr:rowOff>
    </xdr:to>
    <xdr:sp macro="" textlink="">
      <xdr:nvSpPr>
        <xdr:cNvPr id="678" name="楕円 677"/>
        <xdr:cNvSpPr/>
      </xdr:nvSpPr>
      <xdr:spPr>
        <a:xfrm>
          <a:off x="14541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166007</xdr:rowOff>
    </xdr:from>
    <xdr:to>
      <xdr:col>81</xdr:col>
      <xdr:colOff>50800</xdr:colOff>
      <xdr:row>104</xdr:row>
      <xdr:rowOff>25581</xdr:rowOff>
    </xdr:to>
    <xdr:cxnSp macro="">
      <xdr:nvCxnSpPr>
        <xdr:cNvPr id="679" name="直線コネクタ 678"/>
        <xdr:cNvCxnSpPr/>
      </xdr:nvCxnSpPr>
      <xdr:spPr>
        <a:xfrm>
          <a:off x="14592300" y="178253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680" name="楕円 679"/>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103</xdr:row>
      <xdr:rowOff>166007</xdr:rowOff>
    </xdr:to>
    <xdr:cxnSp macro="">
      <xdr:nvCxnSpPr>
        <xdr:cNvPr id="681" name="直線コネクタ 680"/>
        <xdr:cNvCxnSpPr/>
      </xdr:nvCxnSpPr>
      <xdr:spPr>
        <a:xfrm>
          <a:off x="13703300" y="17792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159294</xdr:rowOff>
    </xdr:from>
    <xdr:to>
      <xdr:col>67</xdr:col>
      <xdr:colOff>101600</xdr:colOff>
      <xdr:row>104</xdr:row>
      <xdr:rowOff>89444</xdr:rowOff>
    </xdr:to>
    <xdr:sp macro="" textlink="">
      <xdr:nvSpPr>
        <xdr:cNvPr id="682" name="楕円 681"/>
        <xdr:cNvSpPr/>
      </xdr:nvSpPr>
      <xdr:spPr>
        <a:xfrm>
          <a:off x="12763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133350</xdr:rowOff>
    </xdr:from>
    <xdr:to>
      <xdr:col>71</xdr:col>
      <xdr:colOff>177800</xdr:colOff>
      <xdr:row>104</xdr:row>
      <xdr:rowOff>38644</xdr:rowOff>
    </xdr:to>
    <xdr:cxnSp macro="">
      <xdr:nvCxnSpPr>
        <xdr:cNvPr id="683" name="直線コネクタ 682"/>
        <xdr:cNvCxnSpPr/>
      </xdr:nvCxnSpPr>
      <xdr:spPr>
        <a:xfrm flipV="1">
          <a:off x="12814300" y="17792700"/>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684" name="n_1aveValue【庁舎】&#10;有形固定資産減価償却率"/>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685" name="n_2aveValue【庁舎】&#10;有形固定資産減価償却率"/>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686" name="n_3aveValue【庁舎】&#10;有形固定資産減価償却率"/>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687" name="n_4aveValue【庁舎】&#10;有形固定資産減価償却率"/>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92908</xdr:rowOff>
    </xdr:from>
    <xdr:ext cx="405111" cy="259045"/>
    <xdr:sp macro="" textlink="">
      <xdr:nvSpPr>
        <xdr:cNvPr id="688" name="n_1main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61884</xdr:rowOff>
    </xdr:from>
    <xdr:ext cx="405111" cy="259045"/>
    <xdr:sp macro="" textlink="">
      <xdr:nvSpPr>
        <xdr:cNvPr id="689" name="n_2mainValue【庁舎】&#10;有形固定資産減価償却率"/>
        <xdr:cNvSpPr txBox="1"/>
      </xdr:nvSpPr>
      <xdr:spPr>
        <a:xfrm>
          <a:off x="14389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690" name="n_3mainValue【庁舎】&#10;有形固定資産減価償却率"/>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105971</xdr:rowOff>
    </xdr:from>
    <xdr:ext cx="405111" cy="259045"/>
    <xdr:sp macro="" textlink="">
      <xdr:nvSpPr>
        <xdr:cNvPr id="691" name="n_4mainValue【庁舎】&#10;有形固定資産減価償却率"/>
        <xdr:cNvSpPr txBox="1"/>
      </xdr:nvSpPr>
      <xdr:spPr>
        <a:xfrm>
          <a:off x="12611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7" name="直線コネクタ 716"/>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18" name="【庁舎】&#10;一人当たり面積最小値テキスト"/>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19" name="直線コネクタ 718"/>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20" name="【庁舎】&#10;一人当たり面積最大値テキスト"/>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21" name="直線コネクタ 720"/>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722" name="【庁舎】&#10;一人当たり面積平均値テキスト"/>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23" name="フローチャート: 判断 722"/>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24" name="フローチャート: 判断 723"/>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25" name="フローチャート: 判断 724"/>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26" name="フローチャート: 判断 725"/>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27" name="フローチャート: 判断 726"/>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24856</xdr:rowOff>
    </xdr:from>
    <xdr:to>
      <xdr:col>116</xdr:col>
      <xdr:colOff>114300</xdr:colOff>
      <xdr:row>103</xdr:row>
      <xdr:rowOff>126456</xdr:rowOff>
    </xdr:to>
    <xdr:sp macro="" textlink="">
      <xdr:nvSpPr>
        <xdr:cNvPr id="733" name="楕円 732"/>
        <xdr:cNvSpPr/>
      </xdr:nvSpPr>
      <xdr:spPr>
        <a:xfrm>
          <a:off x="22110700" y="176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47733</xdr:rowOff>
    </xdr:from>
    <xdr:ext cx="469744" cy="259045"/>
    <xdr:sp macro="" textlink="">
      <xdr:nvSpPr>
        <xdr:cNvPr id="734" name="【庁舎】&#10;一人当たり面積該当値テキスト"/>
        <xdr:cNvSpPr txBox="1"/>
      </xdr:nvSpPr>
      <xdr:spPr>
        <a:xfrm>
          <a:off x="22199600" y="1753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55336</xdr:rowOff>
    </xdr:from>
    <xdr:to>
      <xdr:col>112</xdr:col>
      <xdr:colOff>38100</xdr:colOff>
      <xdr:row>103</xdr:row>
      <xdr:rowOff>156936</xdr:rowOff>
    </xdr:to>
    <xdr:sp macro="" textlink="">
      <xdr:nvSpPr>
        <xdr:cNvPr id="735" name="楕円 734"/>
        <xdr:cNvSpPr/>
      </xdr:nvSpPr>
      <xdr:spPr>
        <a:xfrm>
          <a:off x="21272500" y="177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75656</xdr:rowOff>
    </xdr:from>
    <xdr:to>
      <xdr:col>116</xdr:col>
      <xdr:colOff>63500</xdr:colOff>
      <xdr:row>103</xdr:row>
      <xdr:rowOff>106136</xdr:rowOff>
    </xdr:to>
    <xdr:cxnSp macro="">
      <xdr:nvCxnSpPr>
        <xdr:cNvPr id="736" name="直線コネクタ 735"/>
        <xdr:cNvCxnSpPr/>
      </xdr:nvCxnSpPr>
      <xdr:spPr>
        <a:xfrm flipV="1">
          <a:off x="21323300" y="17735006"/>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74930</xdr:rowOff>
    </xdr:from>
    <xdr:to>
      <xdr:col>107</xdr:col>
      <xdr:colOff>101600</xdr:colOff>
      <xdr:row>104</xdr:row>
      <xdr:rowOff>5080</xdr:rowOff>
    </xdr:to>
    <xdr:sp macro="" textlink="">
      <xdr:nvSpPr>
        <xdr:cNvPr id="737" name="楕円 736"/>
        <xdr:cNvSpPr/>
      </xdr:nvSpPr>
      <xdr:spPr>
        <a:xfrm>
          <a:off x="20383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106136</xdr:rowOff>
    </xdr:from>
    <xdr:to>
      <xdr:col>111</xdr:col>
      <xdr:colOff>177800</xdr:colOff>
      <xdr:row>103</xdr:row>
      <xdr:rowOff>125730</xdr:rowOff>
    </xdr:to>
    <xdr:cxnSp macro="">
      <xdr:nvCxnSpPr>
        <xdr:cNvPr id="738" name="直線コネクタ 737"/>
        <xdr:cNvCxnSpPr/>
      </xdr:nvCxnSpPr>
      <xdr:spPr>
        <a:xfrm flipV="1">
          <a:off x="20434300" y="177654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97789</xdr:rowOff>
    </xdr:from>
    <xdr:to>
      <xdr:col>102</xdr:col>
      <xdr:colOff>165100</xdr:colOff>
      <xdr:row>104</xdr:row>
      <xdr:rowOff>27939</xdr:rowOff>
    </xdr:to>
    <xdr:sp macro="" textlink="">
      <xdr:nvSpPr>
        <xdr:cNvPr id="739" name="楕円 738"/>
        <xdr:cNvSpPr/>
      </xdr:nvSpPr>
      <xdr:spPr>
        <a:xfrm>
          <a:off x="19494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125730</xdr:rowOff>
    </xdr:from>
    <xdr:to>
      <xdr:col>107</xdr:col>
      <xdr:colOff>50800</xdr:colOff>
      <xdr:row>103</xdr:row>
      <xdr:rowOff>148589</xdr:rowOff>
    </xdr:to>
    <xdr:cxnSp macro="">
      <xdr:nvCxnSpPr>
        <xdr:cNvPr id="740" name="直線コネクタ 739"/>
        <xdr:cNvCxnSpPr/>
      </xdr:nvCxnSpPr>
      <xdr:spPr>
        <a:xfrm flipV="1">
          <a:off x="19545300" y="17785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907</xdr:rowOff>
    </xdr:from>
    <xdr:to>
      <xdr:col>98</xdr:col>
      <xdr:colOff>38100</xdr:colOff>
      <xdr:row>101</xdr:row>
      <xdr:rowOff>102507</xdr:rowOff>
    </xdr:to>
    <xdr:sp macro="" textlink="">
      <xdr:nvSpPr>
        <xdr:cNvPr id="741" name="楕円 740"/>
        <xdr:cNvSpPr/>
      </xdr:nvSpPr>
      <xdr:spPr>
        <a:xfrm>
          <a:off x="18605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51707</xdr:rowOff>
    </xdr:from>
    <xdr:to>
      <xdr:col>102</xdr:col>
      <xdr:colOff>114300</xdr:colOff>
      <xdr:row>103</xdr:row>
      <xdr:rowOff>148589</xdr:rowOff>
    </xdr:to>
    <xdr:cxnSp macro="">
      <xdr:nvCxnSpPr>
        <xdr:cNvPr id="742" name="直線コネクタ 741"/>
        <xdr:cNvCxnSpPr/>
      </xdr:nvCxnSpPr>
      <xdr:spPr>
        <a:xfrm>
          <a:off x="18656300" y="17368157"/>
          <a:ext cx="889000" cy="43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170922</xdr:rowOff>
    </xdr:from>
    <xdr:ext cx="469744" cy="259045"/>
    <xdr:sp macro="" textlink="">
      <xdr:nvSpPr>
        <xdr:cNvPr id="743" name="n_1aveValue【庁舎】&#10;一人当たり面積"/>
        <xdr:cNvSpPr txBox="1"/>
      </xdr:nvSpPr>
      <xdr:spPr>
        <a:xfrm>
          <a:off x="21075727" y="181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44104</xdr:rowOff>
    </xdr:from>
    <xdr:ext cx="469744" cy="259045"/>
    <xdr:sp macro="" textlink="">
      <xdr:nvSpPr>
        <xdr:cNvPr id="744" name="n_2aveValue【庁舎】&#10;一人当たり面積"/>
        <xdr:cNvSpPr txBox="1"/>
      </xdr:nvSpPr>
      <xdr:spPr>
        <a:xfrm>
          <a:off x="20199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63698</xdr:rowOff>
    </xdr:from>
    <xdr:ext cx="469744" cy="259045"/>
    <xdr:sp macro="" textlink="">
      <xdr:nvSpPr>
        <xdr:cNvPr id="745" name="n_3aveValue【庁舎】&#10;一人当たり面積"/>
        <xdr:cNvSpPr txBox="1"/>
      </xdr:nvSpPr>
      <xdr:spPr>
        <a:xfrm>
          <a:off x="19310427" y="1823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6004</xdr:rowOff>
    </xdr:from>
    <xdr:ext cx="469744" cy="259045"/>
    <xdr:sp macro="" textlink="">
      <xdr:nvSpPr>
        <xdr:cNvPr id="746" name="n_4aveValue【庁舎】&#10;一人当たり面積"/>
        <xdr:cNvSpPr txBox="1"/>
      </xdr:nvSpPr>
      <xdr:spPr>
        <a:xfrm>
          <a:off x="18421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2013</xdr:rowOff>
    </xdr:from>
    <xdr:ext cx="469744" cy="259045"/>
    <xdr:sp macro="" textlink="">
      <xdr:nvSpPr>
        <xdr:cNvPr id="747" name="n_1mainValue【庁舎】&#10;一人当たり面積"/>
        <xdr:cNvSpPr txBox="1"/>
      </xdr:nvSpPr>
      <xdr:spPr>
        <a:xfrm>
          <a:off x="21075727" y="1748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21607</xdr:rowOff>
    </xdr:from>
    <xdr:ext cx="469744" cy="259045"/>
    <xdr:sp macro="" textlink="">
      <xdr:nvSpPr>
        <xdr:cNvPr id="748" name="n_2mainValue【庁舎】&#10;一人当たり面積"/>
        <xdr:cNvSpPr txBox="1"/>
      </xdr:nvSpPr>
      <xdr:spPr>
        <a:xfrm>
          <a:off x="20199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44466</xdr:rowOff>
    </xdr:from>
    <xdr:ext cx="469744" cy="259045"/>
    <xdr:sp macro="" textlink="">
      <xdr:nvSpPr>
        <xdr:cNvPr id="749" name="n_3mainValue【庁舎】&#10;一人当たり面積"/>
        <xdr:cNvSpPr txBox="1"/>
      </xdr:nvSpPr>
      <xdr:spPr>
        <a:xfrm>
          <a:off x="19310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119034</xdr:rowOff>
    </xdr:from>
    <xdr:ext cx="469744" cy="259045"/>
    <xdr:sp macro="" textlink="">
      <xdr:nvSpPr>
        <xdr:cNvPr id="750" name="n_4mainValue【庁舎】&#10;一人当たり面積"/>
        <xdr:cNvSpPr txBox="1"/>
      </xdr:nvSpPr>
      <xdr:spPr>
        <a:xfrm>
          <a:off x="18421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有形固定資産減価償却率は全体的に低いが、各種公共施設（体育館・プール、保健センター、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庁舎）については、人口一人当たりの面積が全国平均よりも高くなっている。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離島同士の合併による地理的条件から人口規模より公共施設の数や面積が大きくなることは避けられない状況であったが、令和３年度には岩城橋が開通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、弓削島・佐島・生名島・岩城島の４つの島が陸続きとなることから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公共施設等総合管理計画及び個別施設計画に基づき、施設の適正化（</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統廃合）を図る。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人口減少や</a:t>
          </a:r>
          <a:r>
            <a:rPr kumimoji="1" lang="ja-JP" altLang="ja-JP" sz="1100">
              <a:solidFill>
                <a:schemeClr val="dk1"/>
              </a:solidFill>
              <a:effectLst/>
              <a:latin typeface="+mn-lt"/>
              <a:ea typeface="+mn-ea"/>
              <a:cs typeface="+mn-cs"/>
            </a:rPr>
            <a:t>少子高齢化に</a:t>
          </a:r>
          <a:r>
            <a:rPr kumimoji="1" lang="ja-JP" altLang="en-US" sz="1100">
              <a:solidFill>
                <a:schemeClr val="dk1"/>
              </a:solidFill>
              <a:effectLst/>
              <a:latin typeface="+mn-lt"/>
              <a:ea typeface="+mn-ea"/>
              <a:cs typeface="+mn-cs"/>
            </a:rPr>
            <a:t>加え、歳入総額に占める自主財源割合は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割ほどで、財政基盤も弱いため、全国平均や類似団体平均を大きく下回り、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内で</a:t>
          </a:r>
          <a:r>
            <a:rPr kumimoji="1" lang="ja-JP" altLang="ja-JP" sz="1100">
              <a:solidFill>
                <a:schemeClr val="dk1"/>
              </a:solidFill>
              <a:effectLst/>
              <a:latin typeface="+mn-lt"/>
              <a:ea typeface="+mn-ea"/>
              <a:cs typeface="+mn-cs"/>
            </a:rPr>
            <a:t>最下位</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今後も人口減少に歯止めが利かないため、依然として厳しい状況にあるが、新たな雇用の創出、ふるさと納税への取組強化など自主財源の確保に努める。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130628</xdr:rowOff>
    </xdr:to>
    <xdr:cxnSp macro="">
      <xdr:nvCxnSpPr>
        <xdr:cNvPr id="70" name="直線コネクタ 69"/>
        <xdr:cNvCxnSpPr/>
      </xdr:nvCxnSpPr>
      <xdr:spPr>
        <a:xfrm>
          <a:off x="4114800" y="767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130628</xdr:rowOff>
    </xdr:to>
    <xdr:cxnSp macro="">
      <xdr:nvCxnSpPr>
        <xdr:cNvPr id="76" name="直線コネクタ 75"/>
        <xdr:cNvCxnSpPr/>
      </xdr:nvCxnSpPr>
      <xdr:spPr>
        <a:xfrm>
          <a:off x="2336800" y="76629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119138</xdr:rowOff>
    </xdr:to>
    <xdr:cxnSp macro="">
      <xdr:nvCxnSpPr>
        <xdr:cNvPr id="79" name="直線コネクタ 78"/>
        <xdr:cNvCxnSpPr/>
      </xdr:nvCxnSpPr>
      <xdr:spPr>
        <a:xfrm>
          <a:off x="1447800" y="76399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89" name="楕円 88"/>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0"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対前年度比で３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１ポイントの改善があり、</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となった。主な要因は、歳入面が普通交付税の増加、歳出面が公債費の減少である。公債費は、今後も減少傾向にあるが、依然として公債費等の義務的経費は全体の６１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を占めており、特に</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は３１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ともっとも高い数値となっている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離島であるが故の行政構造によ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多いため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今後は、定員管理計画に基づき、</a:t>
          </a:r>
          <a:r>
            <a:rPr kumimoji="1" lang="ja-JP" altLang="ja-JP" sz="1100">
              <a:solidFill>
                <a:schemeClr val="dk1"/>
              </a:solidFill>
              <a:effectLst/>
              <a:latin typeface="+mn-lt"/>
              <a:ea typeface="+mn-ea"/>
              <a:cs typeface="+mn-cs"/>
            </a:rPr>
            <a:t>適正な定員管理及び事務事業の見直しによる事業の集約化・効率化を行うことで、</a:t>
          </a:r>
          <a:r>
            <a:rPr kumimoji="1" lang="ja-JP" altLang="en-US" sz="1100">
              <a:solidFill>
                <a:schemeClr val="dk1"/>
              </a:solidFill>
              <a:effectLst/>
              <a:latin typeface="+mn-lt"/>
              <a:ea typeface="+mn-ea"/>
              <a:cs typeface="+mn-cs"/>
            </a:rPr>
            <a:t>人件費の抑制</a:t>
          </a:r>
          <a:r>
            <a:rPr kumimoji="1" lang="ja-JP" altLang="ja-JP" sz="1100">
              <a:solidFill>
                <a:schemeClr val="dk1"/>
              </a:solidFill>
              <a:effectLst/>
              <a:latin typeface="+mn-lt"/>
              <a:ea typeface="+mn-ea"/>
              <a:cs typeface="+mn-cs"/>
            </a:rPr>
            <a:t>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29464</xdr:rowOff>
    </xdr:from>
    <xdr:to>
      <xdr:col>23</xdr:col>
      <xdr:colOff>133350</xdr:colOff>
      <xdr:row>67</xdr:row>
      <xdr:rowOff>7620</xdr:rowOff>
    </xdr:to>
    <xdr:cxnSp macro="">
      <xdr:nvCxnSpPr>
        <xdr:cNvPr id="131" name="直線コネクタ 130"/>
        <xdr:cNvCxnSpPr/>
      </xdr:nvCxnSpPr>
      <xdr:spPr>
        <a:xfrm flipV="1">
          <a:off x="4114800" y="11345164"/>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68072</xdr:rowOff>
    </xdr:from>
    <xdr:to>
      <xdr:col>19</xdr:col>
      <xdr:colOff>133350</xdr:colOff>
      <xdr:row>67</xdr:row>
      <xdr:rowOff>7620</xdr:rowOff>
    </xdr:to>
    <xdr:cxnSp macro="">
      <xdr:nvCxnSpPr>
        <xdr:cNvPr id="134" name="直線コネクタ 133"/>
        <xdr:cNvCxnSpPr/>
      </xdr:nvCxnSpPr>
      <xdr:spPr>
        <a:xfrm>
          <a:off x="3225800" y="1138377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68072</xdr:rowOff>
    </xdr:to>
    <xdr:cxnSp macro="">
      <xdr:nvCxnSpPr>
        <xdr:cNvPr id="137" name="直線コネクタ 136"/>
        <xdr:cNvCxnSpPr/>
      </xdr:nvCxnSpPr>
      <xdr:spPr>
        <a:xfrm>
          <a:off x="2336800" y="1121486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70612</xdr:rowOff>
    </xdr:to>
    <xdr:cxnSp macro="">
      <xdr:nvCxnSpPr>
        <xdr:cNvPr id="140" name="直線コネクタ 139"/>
        <xdr:cNvCxnSpPr/>
      </xdr:nvCxnSpPr>
      <xdr:spPr>
        <a:xfrm>
          <a:off x="1447800" y="1116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50" name="楕円 149"/>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51" name="財政構造の弾力性該当値テキスト"/>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2" name="楕円 151"/>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3" name="テキスト ボックス 152"/>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17272</xdr:rowOff>
    </xdr:from>
    <xdr:to>
      <xdr:col>15</xdr:col>
      <xdr:colOff>133350</xdr:colOff>
      <xdr:row>66</xdr:row>
      <xdr:rowOff>118872</xdr:rowOff>
    </xdr:to>
    <xdr:sp macro="" textlink="">
      <xdr:nvSpPr>
        <xdr:cNvPr id="154" name="楕円 153"/>
        <xdr:cNvSpPr/>
      </xdr:nvSpPr>
      <xdr:spPr>
        <a:xfrm>
          <a:off x="3175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103649</xdr:rowOff>
    </xdr:from>
    <xdr:ext cx="762000" cy="259045"/>
    <xdr:sp macro="" textlink="">
      <xdr:nvSpPr>
        <xdr:cNvPr id="155" name="テキスト ボックス 154"/>
        <xdr:cNvSpPr txBox="1"/>
      </xdr:nvSpPr>
      <xdr:spPr>
        <a:xfrm>
          <a:off x="2844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6" name="楕円 155"/>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7" name="テキスト ボックス 156"/>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8" name="楕円 157"/>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9" name="テキスト ボックス 158"/>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１人当たり</a:t>
          </a:r>
          <a:r>
            <a:rPr lang="ja-JP" altLang="en-US" sz="1100" b="0" i="0" baseline="0">
              <a:solidFill>
                <a:schemeClr val="dk1"/>
              </a:solidFill>
              <a:effectLst/>
              <a:latin typeface="+mn-lt"/>
              <a:ea typeface="+mn-ea"/>
              <a:cs typeface="+mn-cs"/>
            </a:rPr>
            <a:t>３８８，７８１円と前年比から３５，２１２円の増となり、</a:t>
          </a:r>
          <a:r>
            <a:rPr lang="ja-JP" altLang="ja-JP" sz="1100" b="0" i="0" baseline="0">
              <a:solidFill>
                <a:schemeClr val="dk1"/>
              </a:solidFill>
              <a:effectLst/>
              <a:latin typeface="+mn-lt"/>
              <a:ea typeface="+mn-ea"/>
              <a:cs typeface="+mn-cs"/>
            </a:rPr>
            <a:t>類似団体平均を大きく上回って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これ</a:t>
          </a:r>
          <a:r>
            <a:rPr lang="ja-JP" altLang="en-US" sz="1100" b="0" i="0" baseline="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離島同士の合併による行政サービスの低下を招かないよう総合支所・分庁併用方式を採用しているため</a:t>
          </a:r>
          <a:r>
            <a:rPr lang="ja-JP" altLang="en-US" sz="1100" b="0" i="0" baseline="0">
              <a:solidFill>
                <a:schemeClr val="dk1"/>
              </a:solidFill>
              <a:effectLst/>
              <a:latin typeface="+mn-lt"/>
              <a:ea typeface="+mn-ea"/>
              <a:cs typeface="+mn-cs"/>
            </a:rPr>
            <a:t>、職員数が多くなっていることによる。</a:t>
          </a:r>
          <a:r>
            <a:rPr lang="ja-JP" altLang="ja-JP" sz="1100" b="0" i="0" baseline="0">
              <a:solidFill>
                <a:schemeClr val="dk1"/>
              </a:solidFill>
              <a:effectLst/>
              <a:latin typeface="+mn-lt"/>
              <a:ea typeface="+mn-ea"/>
              <a:cs typeface="+mn-cs"/>
            </a:rPr>
            <a:t>また、その他の要因としては、</a:t>
          </a:r>
          <a:r>
            <a:rPr lang="ja-JP" altLang="en-US" sz="1100" b="0" i="0" baseline="0">
              <a:solidFill>
                <a:schemeClr val="dk1"/>
              </a:solidFill>
              <a:effectLst/>
              <a:latin typeface="+mn-lt"/>
              <a:ea typeface="+mn-ea"/>
              <a:cs typeface="+mn-cs"/>
            </a:rPr>
            <a:t>離島間における地域格差の無いよう類似施設を複数有することから、維持管理費等による物件費が嵩んでいるため、今後は、公共施設等総合管理計画に基づき、施設の統廃合を進めることで施設の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44053</xdr:rowOff>
    </xdr:from>
    <xdr:to>
      <xdr:col>23</xdr:col>
      <xdr:colOff>133350</xdr:colOff>
      <xdr:row>85</xdr:row>
      <xdr:rowOff>165433</xdr:rowOff>
    </xdr:to>
    <xdr:cxnSp macro="">
      <xdr:nvCxnSpPr>
        <xdr:cNvPr id="196" name="直線コネクタ 195"/>
        <xdr:cNvCxnSpPr/>
      </xdr:nvCxnSpPr>
      <xdr:spPr>
        <a:xfrm>
          <a:off x="4114800" y="14617303"/>
          <a:ext cx="838200" cy="1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10899</xdr:rowOff>
    </xdr:from>
    <xdr:to>
      <xdr:col>19</xdr:col>
      <xdr:colOff>133350</xdr:colOff>
      <xdr:row>85</xdr:row>
      <xdr:rowOff>44053</xdr:rowOff>
    </xdr:to>
    <xdr:cxnSp macro="">
      <xdr:nvCxnSpPr>
        <xdr:cNvPr id="199" name="直線コネクタ 198"/>
        <xdr:cNvCxnSpPr/>
      </xdr:nvCxnSpPr>
      <xdr:spPr>
        <a:xfrm>
          <a:off x="3225800" y="14584149"/>
          <a:ext cx="889000" cy="3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149358</xdr:rowOff>
    </xdr:from>
    <xdr:to>
      <xdr:col>15</xdr:col>
      <xdr:colOff>82550</xdr:colOff>
      <xdr:row>85</xdr:row>
      <xdr:rowOff>10899</xdr:rowOff>
    </xdr:to>
    <xdr:cxnSp macro="">
      <xdr:nvCxnSpPr>
        <xdr:cNvPr id="202" name="直線コネクタ 201"/>
        <xdr:cNvCxnSpPr/>
      </xdr:nvCxnSpPr>
      <xdr:spPr>
        <a:xfrm>
          <a:off x="2336800" y="14551158"/>
          <a:ext cx="889000" cy="3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149358</xdr:rowOff>
    </xdr:from>
    <xdr:to>
      <xdr:col>11</xdr:col>
      <xdr:colOff>31750</xdr:colOff>
      <xdr:row>84</xdr:row>
      <xdr:rowOff>159618</xdr:rowOff>
    </xdr:to>
    <xdr:cxnSp macro="">
      <xdr:nvCxnSpPr>
        <xdr:cNvPr id="205" name="直線コネクタ 204"/>
        <xdr:cNvCxnSpPr/>
      </xdr:nvCxnSpPr>
      <xdr:spPr>
        <a:xfrm flipV="1">
          <a:off x="1447800" y="14551158"/>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114633</xdr:rowOff>
    </xdr:from>
    <xdr:to>
      <xdr:col>23</xdr:col>
      <xdr:colOff>184150</xdr:colOff>
      <xdr:row>86</xdr:row>
      <xdr:rowOff>44783</xdr:rowOff>
    </xdr:to>
    <xdr:sp macro="" textlink="">
      <xdr:nvSpPr>
        <xdr:cNvPr id="215" name="楕円 214"/>
        <xdr:cNvSpPr/>
      </xdr:nvSpPr>
      <xdr:spPr>
        <a:xfrm>
          <a:off x="4902200" y="146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86710</xdr:rowOff>
    </xdr:from>
    <xdr:ext cx="762000" cy="259045"/>
    <xdr:sp macro="" textlink="">
      <xdr:nvSpPr>
        <xdr:cNvPr id="216" name="人件費・物件費等の状況該当値テキスト"/>
        <xdr:cNvSpPr txBox="1"/>
      </xdr:nvSpPr>
      <xdr:spPr>
        <a:xfrm>
          <a:off x="5041900" y="1465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164703</xdr:rowOff>
    </xdr:from>
    <xdr:to>
      <xdr:col>19</xdr:col>
      <xdr:colOff>184150</xdr:colOff>
      <xdr:row>85</xdr:row>
      <xdr:rowOff>94853</xdr:rowOff>
    </xdr:to>
    <xdr:sp macro="" textlink="">
      <xdr:nvSpPr>
        <xdr:cNvPr id="217" name="楕円 216"/>
        <xdr:cNvSpPr/>
      </xdr:nvSpPr>
      <xdr:spPr>
        <a:xfrm>
          <a:off x="4064000" y="145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79630</xdr:rowOff>
    </xdr:from>
    <xdr:ext cx="736600" cy="259045"/>
    <xdr:sp macro="" textlink="">
      <xdr:nvSpPr>
        <xdr:cNvPr id="218" name="テキスト ボックス 217"/>
        <xdr:cNvSpPr txBox="1"/>
      </xdr:nvSpPr>
      <xdr:spPr>
        <a:xfrm>
          <a:off x="3733800" y="14652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131549</xdr:rowOff>
    </xdr:from>
    <xdr:to>
      <xdr:col>15</xdr:col>
      <xdr:colOff>133350</xdr:colOff>
      <xdr:row>85</xdr:row>
      <xdr:rowOff>61699</xdr:rowOff>
    </xdr:to>
    <xdr:sp macro="" textlink="">
      <xdr:nvSpPr>
        <xdr:cNvPr id="219" name="楕円 218"/>
        <xdr:cNvSpPr/>
      </xdr:nvSpPr>
      <xdr:spPr>
        <a:xfrm>
          <a:off x="3175000" y="145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46476</xdr:rowOff>
    </xdr:from>
    <xdr:ext cx="762000" cy="259045"/>
    <xdr:sp macro="" textlink="">
      <xdr:nvSpPr>
        <xdr:cNvPr id="220" name="テキスト ボックス 219"/>
        <xdr:cNvSpPr txBox="1"/>
      </xdr:nvSpPr>
      <xdr:spPr>
        <a:xfrm>
          <a:off x="2844800" y="1461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98558</xdr:rowOff>
    </xdr:from>
    <xdr:to>
      <xdr:col>11</xdr:col>
      <xdr:colOff>82550</xdr:colOff>
      <xdr:row>85</xdr:row>
      <xdr:rowOff>28708</xdr:rowOff>
    </xdr:to>
    <xdr:sp macro="" textlink="">
      <xdr:nvSpPr>
        <xdr:cNvPr id="221" name="楕円 220"/>
        <xdr:cNvSpPr/>
      </xdr:nvSpPr>
      <xdr:spPr>
        <a:xfrm>
          <a:off x="2286000" y="1450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13485</xdr:rowOff>
    </xdr:from>
    <xdr:ext cx="762000" cy="259045"/>
    <xdr:sp macro="" textlink="">
      <xdr:nvSpPr>
        <xdr:cNvPr id="222" name="テキスト ボックス 221"/>
        <xdr:cNvSpPr txBox="1"/>
      </xdr:nvSpPr>
      <xdr:spPr>
        <a:xfrm>
          <a:off x="1955800" y="1458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108818</xdr:rowOff>
    </xdr:from>
    <xdr:to>
      <xdr:col>7</xdr:col>
      <xdr:colOff>31750</xdr:colOff>
      <xdr:row>85</xdr:row>
      <xdr:rowOff>38968</xdr:rowOff>
    </xdr:to>
    <xdr:sp macro="" textlink="">
      <xdr:nvSpPr>
        <xdr:cNvPr id="223" name="楕円 222"/>
        <xdr:cNvSpPr/>
      </xdr:nvSpPr>
      <xdr:spPr>
        <a:xfrm>
          <a:off x="1397000" y="145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23745</xdr:rowOff>
    </xdr:from>
    <xdr:ext cx="762000" cy="259045"/>
    <xdr:sp macro="" textlink="">
      <xdr:nvSpPr>
        <xdr:cNvPr id="224" name="テキスト ボックス 223"/>
        <xdr:cNvSpPr txBox="1"/>
      </xdr:nvSpPr>
      <xdr:spPr>
        <a:xfrm>
          <a:off x="1066800" y="1459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指数８</a:t>
          </a:r>
          <a:r>
            <a:rPr lang="ja-JP" altLang="en-US" sz="1100" b="0" i="0" baseline="0">
              <a:solidFill>
                <a:schemeClr val="dk1"/>
              </a:solidFill>
              <a:effectLst/>
              <a:latin typeface="+mn-lt"/>
              <a:ea typeface="+mn-ea"/>
              <a:cs typeface="+mn-cs"/>
            </a:rPr>
            <a:t>９</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は類似団体中で最も低く、過年度においても常に上位に位置して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全国平均</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大きく下回</a:t>
          </a:r>
          <a:r>
            <a:rPr lang="ja-JP" altLang="en-US" sz="1100" b="0" i="0" baseline="0">
              <a:solidFill>
                <a:schemeClr val="dk1"/>
              </a:solidFill>
              <a:effectLst/>
              <a:latin typeface="+mn-lt"/>
              <a:ea typeface="+mn-ea"/>
              <a:cs typeface="+mn-cs"/>
            </a:rPr>
            <a:t>る状況が続いている。</a:t>
          </a:r>
          <a:r>
            <a:rPr lang="ja-JP" altLang="ja-JP" sz="1100" b="0" i="0" baseline="0">
              <a:solidFill>
                <a:schemeClr val="dk1"/>
              </a:solidFill>
              <a:effectLst/>
              <a:latin typeface="+mn-lt"/>
              <a:ea typeface="+mn-ea"/>
              <a:cs typeface="+mn-cs"/>
            </a:rPr>
            <a:t>今後は、職員の削減に努めるととも</a:t>
          </a:r>
          <a:r>
            <a:rPr lang="ja-JP" altLang="en-US" sz="1100" b="0" i="0" baseline="0">
              <a:solidFill>
                <a:schemeClr val="dk1"/>
              </a:solidFill>
              <a:effectLst/>
              <a:latin typeface="+mn-lt"/>
              <a:ea typeface="+mn-ea"/>
              <a:cs typeface="+mn-cs"/>
            </a:rPr>
            <a:t>に人事評価</a:t>
          </a:r>
          <a:r>
            <a:rPr lang="ja-JP" altLang="ja-JP" sz="1100" b="0" i="0" baseline="0">
              <a:solidFill>
                <a:schemeClr val="dk1"/>
              </a:solidFill>
              <a:effectLst/>
              <a:latin typeface="+mn-lt"/>
              <a:ea typeface="+mn-ea"/>
              <a:cs typeface="+mn-cs"/>
            </a:rPr>
            <a:t>制度の</a:t>
          </a:r>
          <a:r>
            <a:rPr lang="ja-JP" altLang="en-US" sz="1100" b="0" i="0" baseline="0">
              <a:solidFill>
                <a:schemeClr val="dk1"/>
              </a:solidFill>
              <a:effectLst/>
              <a:latin typeface="+mn-lt"/>
              <a:ea typeface="+mn-ea"/>
              <a:cs typeface="+mn-cs"/>
            </a:rPr>
            <a:t>適切な</a:t>
          </a:r>
          <a:r>
            <a:rPr lang="ja-JP" altLang="ja-JP" sz="1100" b="0" i="0" baseline="0">
              <a:solidFill>
                <a:schemeClr val="dk1"/>
              </a:solidFill>
              <a:effectLst/>
              <a:latin typeface="+mn-lt"/>
              <a:ea typeface="+mn-ea"/>
              <a:cs typeface="+mn-cs"/>
            </a:rPr>
            <a:t>運用</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、給与水準</a:t>
          </a:r>
          <a:r>
            <a:rPr lang="ja-JP" altLang="en-US" sz="1100" b="0" i="0" baseline="0">
              <a:solidFill>
                <a:schemeClr val="dk1"/>
              </a:solidFill>
              <a:effectLst/>
              <a:latin typeface="+mn-lt"/>
              <a:ea typeface="+mn-ea"/>
              <a:cs typeface="+mn-cs"/>
            </a:rPr>
            <a:t>の適正化に</a:t>
          </a:r>
          <a:r>
            <a:rPr lang="ja-JP" altLang="ja-JP" sz="1100" b="0" i="0" baseline="0">
              <a:solidFill>
                <a:schemeClr val="dk1"/>
              </a:solidFill>
              <a:effectLst/>
              <a:latin typeface="+mn-lt"/>
              <a:ea typeface="+mn-ea"/>
              <a:cs typeface="+mn-cs"/>
            </a:rPr>
            <a:t>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85573</xdr:rowOff>
    </xdr:to>
    <xdr:cxnSp macro="">
      <xdr:nvCxnSpPr>
        <xdr:cNvPr id="260" name="直線コネクタ 259"/>
        <xdr:cNvCxnSpPr/>
      </xdr:nvCxnSpPr>
      <xdr:spPr>
        <a:xfrm>
          <a:off x="16179800" y="1395004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102404</xdr:rowOff>
    </xdr:from>
    <xdr:ext cx="762000" cy="259045"/>
    <xdr:sp macro="" textlink="">
      <xdr:nvSpPr>
        <xdr:cNvPr id="261" name="給与水準   （国との比較）平均値テキスト"/>
        <xdr:cNvSpPr txBox="1"/>
      </xdr:nvSpPr>
      <xdr:spPr>
        <a:xfrm>
          <a:off x="17106900" y="14675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82</xdr:row>
      <xdr:rowOff>52009</xdr:rowOff>
    </xdr:to>
    <xdr:cxnSp macro="">
      <xdr:nvCxnSpPr>
        <xdr:cNvPr id="263" name="直線コネクタ 262"/>
        <xdr:cNvCxnSpPr/>
      </xdr:nvCxnSpPr>
      <xdr:spPr>
        <a:xfrm flipV="1">
          <a:off x="15290800" y="13950043"/>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65" name="テキスト ボックス 264"/>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52009</xdr:rowOff>
    </xdr:from>
    <xdr:to>
      <xdr:col>72</xdr:col>
      <xdr:colOff>203200</xdr:colOff>
      <xdr:row>83</xdr:row>
      <xdr:rowOff>18445</xdr:rowOff>
    </xdr:to>
    <xdr:cxnSp macro="">
      <xdr:nvCxnSpPr>
        <xdr:cNvPr id="266" name="直線コネクタ 265"/>
        <xdr:cNvCxnSpPr/>
      </xdr:nvCxnSpPr>
      <xdr:spPr>
        <a:xfrm flipV="1">
          <a:off x="14401800" y="141109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8" name="テキスト ボックス 267"/>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143027</xdr:rowOff>
    </xdr:from>
    <xdr:to>
      <xdr:col>68</xdr:col>
      <xdr:colOff>152400</xdr:colOff>
      <xdr:row>83</xdr:row>
      <xdr:rowOff>18445</xdr:rowOff>
    </xdr:to>
    <xdr:cxnSp macro="">
      <xdr:nvCxnSpPr>
        <xdr:cNvPr id="269" name="直線コネクタ 268"/>
        <xdr:cNvCxnSpPr/>
      </xdr:nvCxnSpPr>
      <xdr:spPr>
        <a:xfrm>
          <a:off x="13512800" y="14030477"/>
          <a:ext cx="889000" cy="21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1" name="テキスト ボックス 270"/>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73" name="テキスト ボックス 272"/>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34773</xdr:rowOff>
    </xdr:from>
    <xdr:to>
      <xdr:col>81</xdr:col>
      <xdr:colOff>95250</xdr:colOff>
      <xdr:row>81</xdr:row>
      <xdr:rowOff>136373</xdr:rowOff>
    </xdr:to>
    <xdr:sp macro="" textlink="">
      <xdr:nvSpPr>
        <xdr:cNvPr id="279" name="楕円 278"/>
        <xdr:cNvSpPr/>
      </xdr:nvSpPr>
      <xdr:spPr>
        <a:xfrm>
          <a:off x="169672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127500</xdr:rowOff>
    </xdr:from>
    <xdr:ext cx="762000" cy="259045"/>
    <xdr:sp macro="" textlink="">
      <xdr:nvSpPr>
        <xdr:cNvPr id="280" name="給与水準   （国との比較）該当値テキスト"/>
        <xdr:cNvSpPr txBox="1"/>
      </xdr:nvSpPr>
      <xdr:spPr>
        <a:xfrm>
          <a:off x="17106900" y="1384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1" name="楕円 280"/>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2" name="テキスト ボックス 281"/>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1209</xdr:rowOff>
    </xdr:from>
    <xdr:to>
      <xdr:col>73</xdr:col>
      <xdr:colOff>44450</xdr:colOff>
      <xdr:row>82</xdr:row>
      <xdr:rowOff>102809</xdr:rowOff>
    </xdr:to>
    <xdr:sp macro="" textlink="">
      <xdr:nvSpPr>
        <xdr:cNvPr id="283" name="楕円 282"/>
        <xdr:cNvSpPr/>
      </xdr:nvSpPr>
      <xdr:spPr>
        <a:xfrm>
          <a:off x="15240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112986</xdr:rowOff>
    </xdr:from>
    <xdr:ext cx="762000" cy="259045"/>
    <xdr:sp macro="" textlink="">
      <xdr:nvSpPr>
        <xdr:cNvPr id="284" name="テキスト ボックス 283"/>
        <xdr:cNvSpPr txBox="1"/>
      </xdr:nvSpPr>
      <xdr:spPr>
        <a:xfrm>
          <a:off x="14909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139095</xdr:rowOff>
    </xdr:from>
    <xdr:to>
      <xdr:col>68</xdr:col>
      <xdr:colOff>203200</xdr:colOff>
      <xdr:row>83</xdr:row>
      <xdr:rowOff>69245</xdr:rowOff>
    </xdr:to>
    <xdr:sp macro="" textlink="">
      <xdr:nvSpPr>
        <xdr:cNvPr id="285" name="楕円 284"/>
        <xdr:cNvSpPr/>
      </xdr:nvSpPr>
      <xdr:spPr>
        <a:xfrm>
          <a:off x="14351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79422</xdr:rowOff>
    </xdr:from>
    <xdr:ext cx="762000" cy="259045"/>
    <xdr:sp macro="" textlink="">
      <xdr:nvSpPr>
        <xdr:cNvPr id="286" name="テキスト ボックス 285"/>
        <xdr:cNvSpPr txBox="1"/>
      </xdr:nvSpPr>
      <xdr:spPr>
        <a:xfrm>
          <a:off x="14020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92227</xdr:rowOff>
    </xdr:from>
    <xdr:to>
      <xdr:col>64</xdr:col>
      <xdr:colOff>152400</xdr:colOff>
      <xdr:row>82</xdr:row>
      <xdr:rowOff>22377</xdr:rowOff>
    </xdr:to>
    <xdr:sp macro="" textlink="">
      <xdr:nvSpPr>
        <xdr:cNvPr id="287" name="楕円 286"/>
        <xdr:cNvSpPr/>
      </xdr:nvSpPr>
      <xdr:spPr>
        <a:xfrm>
          <a:off x="13462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32554</xdr:rowOff>
    </xdr:from>
    <xdr:ext cx="762000" cy="259045"/>
    <xdr:sp macro="" textlink="">
      <xdr:nvSpPr>
        <xdr:cNvPr id="288" name="テキスト ボックス 287"/>
        <xdr:cNvSpPr txBox="1"/>
      </xdr:nvSpPr>
      <xdr:spPr>
        <a:xfrm>
          <a:off x="13131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離島同士の合併</a:t>
          </a:r>
          <a:r>
            <a:rPr kumimoji="1" lang="ja-JP" altLang="en-US" sz="1100">
              <a:solidFill>
                <a:schemeClr val="dk1"/>
              </a:solidFill>
              <a:effectLst/>
              <a:latin typeface="+mn-lt"/>
              <a:ea typeface="+mn-ea"/>
              <a:cs typeface="+mn-cs"/>
            </a:rPr>
            <a:t>による行政サービスの低下を招かないよう</a:t>
          </a:r>
          <a:r>
            <a:rPr kumimoji="1" lang="ja-JP" altLang="ja-JP" sz="1100">
              <a:solidFill>
                <a:schemeClr val="dk1"/>
              </a:solidFill>
              <a:effectLst/>
              <a:latin typeface="+mn-lt"/>
              <a:ea typeface="+mn-ea"/>
              <a:cs typeface="+mn-cs"/>
            </a:rPr>
            <a:t>総合支所・分庁併用方式を採用しているため、職員数は類似団体に比べ</a:t>
          </a:r>
          <a:r>
            <a:rPr kumimoji="1" lang="ja-JP" altLang="en-US" sz="1100">
              <a:solidFill>
                <a:schemeClr val="dk1"/>
              </a:solidFill>
              <a:effectLst/>
              <a:latin typeface="+mn-lt"/>
              <a:ea typeface="+mn-ea"/>
              <a:cs typeface="+mn-cs"/>
            </a:rPr>
            <a:t>２倍近い数値となっている。</a:t>
          </a:r>
          <a:r>
            <a:rPr kumimoji="1" lang="ja-JP" altLang="ja-JP" sz="1100">
              <a:solidFill>
                <a:schemeClr val="dk1"/>
              </a:solidFill>
              <a:effectLst/>
              <a:latin typeface="+mn-lt"/>
              <a:ea typeface="+mn-ea"/>
              <a:cs typeface="+mn-cs"/>
            </a:rPr>
            <a:t>令和３年度に</a:t>
          </a:r>
          <a:r>
            <a:rPr kumimoji="1" lang="ja-JP" altLang="en-US" sz="1100">
              <a:solidFill>
                <a:schemeClr val="dk1"/>
              </a:solidFill>
              <a:effectLst/>
              <a:latin typeface="+mn-lt"/>
              <a:ea typeface="+mn-ea"/>
              <a:cs typeface="+mn-cs"/>
            </a:rPr>
            <a:t>は架橋による町内４つの有人島が陸続きとなる地勢の変化に伴い、</a:t>
          </a:r>
          <a:r>
            <a:rPr kumimoji="1" lang="ja-JP" altLang="ja-JP" sz="1100">
              <a:solidFill>
                <a:schemeClr val="dk1"/>
              </a:solidFill>
              <a:effectLst/>
              <a:latin typeface="+mn-lt"/>
              <a:ea typeface="+mn-ea"/>
              <a:cs typeface="+mn-cs"/>
            </a:rPr>
            <a:t>組織体系の見直し</a:t>
          </a:r>
          <a:r>
            <a:rPr kumimoji="1" lang="ja-JP" altLang="en-US" sz="1100">
              <a:solidFill>
                <a:schemeClr val="dk1"/>
              </a:solidFill>
              <a:effectLst/>
              <a:latin typeface="+mn-lt"/>
              <a:ea typeface="+mn-ea"/>
              <a:cs typeface="+mn-cs"/>
            </a:rPr>
            <a:t>及び業務の簡素化・効率化、民間委託の活用など</a:t>
          </a:r>
          <a:r>
            <a:rPr kumimoji="1" lang="ja-JP" altLang="ja-JP" sz="1100">
              <a:solidFill>
                <a:schemeClr val="dk1"/>
              </a:solidFill>
              <a:effectLst/>
              <a:latin typeface="+mn-lt"/>
              <a:ea typeface="+mn-ea"/>
              <a:cs typeface="+mn-cs"/>
            </a:rPr>
            <a:t>事務事業の見直しにより、</a:t>
          </a:r>
          <a:r>
            <a:rPr kumimoji="1" lang="ja-JP" altLang="en-US" sz="1100">
              <a:solidFill>
                <a:schemeClr val="dk1"/>
              </a:solidFill>
              <a:effectLst/>
              <a:latin typeface="+mn-lt"/>
              <a:ea typeface="+mn-ea"/>
              <a:cs typeface="+mn-cs"/>
            </a:rPr>
            <a:t>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88233</xdr:rowOff>
    </xdr:from>
    <xdr:to>
      <xdr:col>81</xdr:col>
      <xdr:colOff>44450</xdr:colOff>
      <xdr:row>64</xdr:row>
      <xdr:rowOff>123825</xdr:rowOff>
    </xdr:to>
    <xdr:cxnSp macro="">
      <xdr:nvCxnSpPr>
        <xdr:cNvPr id="319" name="直線コネクタ 318"/>
        <xdr:cNvCxnSpPr/>
      </xdr:nvCxnSpPr>
      <xdr:spPr>
        <a:xfrm flipV="1">
          <a:off x="16179800" y="11061033"/>
          <a:ext cx="8382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123825</xdr:rowOff>
    </xdr:from>
    <xdr:to>
      <xdr:col>77</xdr:col>
      <xdr:colOff>44450</xdr:colOff>
      <xdr:row>64</xdr:row>
      <xdr:rowOff>136493</xdr:rowOff>
    </xdr:to>
    <xdr:cxnSp macro="">
      <xdr:nvCxnSpPr>
        <xdr:cNvPr id="322" name="直線コネクタ 321"/>
        <xdr:cNvCxnSpPr/>
      </xdr:nvCxnSpPr>
      <xdr:spPr>
        <a:xfrm flipV="1">
          <a:off x="15290800" y="11096625"/>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99092</xdr:rowOff>
    </xdr:from>
    <xdr:to>
      <xdr:col>72</xdr:col>
      <xdr:colOff>203200</xdr:colOff>
      <xdr:row>64</xdr:row>
      <xdr:rowOff>136493</xdr:rowOff>
    </xdr:to>
    <xdr:cxnSp macro="">
      <xdr:nvCxnSpPr>
        <xdr:cNvPr id="325" name="直線コネクタ 324"/>
        <xdr:cNvCxnSpPr/>
      </xdr:nvCxnSpPr>
      <xdr:spPr>
        <a:xfrm>
          <a:off x="14401800" y="11071892"/>
          <a:ext cx="889000" cy="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165576</xdr:rowOff>
    </xdr:from>
    <xdr:to>
      <xdr:col>68</xdr:col>
      <xdr:colOff>152400</xdr:colOff>
      <xdr:row>64</xdr:row>
      <xdr:rowOff>99092</xdr:rowOff>
    </xdr:to>
    <xdr:cxnSp macro="">
      <xdr:nvCxnSpPr>
        <xdr:cNvPr id="328" name="直線コネクタ 327"/>
        <xdr:cNvCxnSpPr/>
      </xdr:nvCxnSpPr>
      <xdr:spPr>
        <a:xfrm>
          <a:off x="13512800" y="10966926"/>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112317</xdr:rowOff>
    </xdr:from>
    <xdr:ext cx="762000" cy="259045"/>
    <xdr:sp macro="" textlink="">
      <xdr:nvSpPr>
        <xdr:cNvPr id="330" name="テキスト ボックス 329"/>
        <xdr:cNvSpPr txBox="1"/>
      </xdr:nvSpPr>
      <xdr:spPr>
        <a:xfrm>
          <a:off x="14020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123176</xdr:rowOff>
    </xdr:from>
    <xdr:ext cx="762000" cy="259045"/>
    <xdr:sp macro="" textlink="">
      <xdr:nvSpPr>
        <xdr:cNvPr id="332" name="テキスト ボックス 331"/>
        <xdr:cNvSpPr txBox="1"/>
      </xdr:nvSpPr>
      <xdr:spPr>
        <a:xfrm>
          <a:off x="13131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37433</xdr:rowOff>
    </xdr:from>
    <xdr:to>
      <xdr:col>81</xdr:col>
      <xdr:colOff>95250</xdr:colOff>
      <xdr:row>64</xdr:row>
      <xdr:rowOff>139033</xdr:rowOff>
    </xdr:to>
    <xdr:sp macro="" textlink="">
      <xdr:nvSpPr>
        <xdr:cNvPr id="338" name="楕円 337"/>
        <xdr:cNvSpPr/>
      </xdr:nvSpPr>
      <xdr:spPr>
        <a:xfrm>
          <a:off x="16967200" y="110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9510</xdr:rowOff>
    </xdr:from>
    <xdr:ext cx="762000" cy="259045"/>
    <xdr:sp macro="" textlink="">
      <xdr:nvSpPr>
        <xdr:cNvPr id="339" name="定員管理の状況該当値テキスト"/>
        <xdr:cNvSpPr txBox="1"/>
      </xdr:nvSpPr>
      <xdr:spPr>
        <a:xfrm>
          <a:off x="17106900" y="1098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73025</xdr:rowOff>
    </xdr:from>
    <xdr:to>
      <xdr:col>77</xdr:col>
      <xdr:colOff>95250</xdr:colOff>
      <xdr:row>65</xdr:row>
      <xdr:rowOff>3175</xdr:rowOff>
    </xdr:to>
    <xdr:sp macro="" textlink="">
      <xdr:nvSpPr>
        <xdr:cNvPr id="340" name="楕円 339"/>
        <xdr:cNvSpPr/>
      </xdr:nvSpPr>
      <xdr:spPr>
        <a:xfrm>
          <a:off x="16129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159402</xdr:rowOff>
    </xdr:from>
    <xdr:ext cx="736600" cy="259045"/>
    <xdr:sp macro="" textlink="">
      <xdr:nvSpPr>
        <xdr:cNvPr id="341" name="テキスト ボックス 340"/>
        <xdr:cNvSpPr txBox="1"/>
      </xdr:nvSpPr>
      <xdr:spPr>
        <a:xfrm>
          <a:off x="15798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85693</xdr:rowOff>
    </xdr:from>
    <xdr:to>
      <xdr:col>73</xdr:col>
      <xdr:colOff>44450</xdr:colOff>
      <xdr:row>65</xdr:row>
      <xdr:rowOff>15843</xdr:rowOff>
    </xdr:to>
    <xdr:sp macro="" textlink="">
      <xdr:nvSpPr>
        <xdr:cNvPr id="342" name="楕円 341"/>
        <xdr:cNvSpPr/>
      </xdr:nvSpPr>
      <xdr:spPr>
        <a:xfrm>
          <a:off x="15240000" y="110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620</xdr:rowOff>
    </xdr:from>
    <xdr:ext cx="762000" cy="259045"/>
    <xdr:sp macro="" textlink="">
      <xdr:nvSpPr>
        <xdr:cNvPr id="343" name="テキスト ボックス 342"/>
        <xdr:cNvSpPr txBox="1"/>
      </xdr:nvSpPr>
      <xdr:spPr>
        <a:xfrm>
          <a:off x="14909800" y="1114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48292</xdr:rowOff>
    </xdr:from>
    <xdr:to>
      <xdr:col>68</xdr:col>
      <xdr:colOff>203200</xdr:colOff>
      <xdr:row>64</xdr:row>
      <xdr:rowOff>149892</xdr:rowOff>
    </xdr:to>
    <xdr:sp macro="" textlink="">
      <xdr:nvSpPr>
        <xdr:cNvPr id="344" name="楕円 343"/>
        <xdr:cNvSpPr/>
      </xdr:nvSpPr>
      <xdr:spPr>
        <a:xfrm>
          <a:off x="14351000" y="1102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134669</xdr:rowOff>
    </xdr:from>
    <xdr:ext cx="762000" cy="259045"/>
    <xdr:sp macro="" textlink="">
      <xdr:nvSpPr>
        <xdr:cNvPr id="345" name="テキスト ボックス 344"/>
        <xdr:cNvSpPr txBox="1"/>
      </xdr:nvSpPr>
      <xdr:spPr>
        <a:xfrm>
          <a:off x="14020800" y="1110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114776</xdr:rowOff>
    </xdr:from>
    <xdr:to>
      <xdr:col>64</xdr:col>
      <xdr:colOff>152400</xdr:colOff>
      <xdr:row>64</xdr:row>
      <xdr:rowOff>44926</xdr:rowOff>
    </xdr:to>
    <xdr:sp macro="" textlink="">
      <xdr:nvSpPr>
        <xdr:cNvPr id="346" name="楕円 345"/>
        <xdr:cNvSpPr/>
      </xdr:nvSpPr>
      <xdr:spPr>
        <a:xfrm>
          <a:off x="13462000" y="109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29703</xdr:rowOff>
    </xdr:from>
    <xdr:ext cx="762000" cy="259045"/>
    <xdr:sp macro="" textlink="">
      <xdr:nvSpPr>
        <xdr:cNvPr id="347" name="テキスト ボックス 346"/>
        <xdr:cNvSpPr txBox="1"/>
      </xdr:nvSpPr>
      <xdr:spPr>
        <a:xfrm>
          <a:off x="13131800" y="1100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２年度から公債費が減少傾向に転じており、地域社会再生事業費が創設されるなど普通交付税の増加もあり、単年度実質公債費率は、１３．１％と前年度比０．４ポイントの減となった。しかしながら、３か年平均では１２．９％と０．６ポイント悪化している。</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も発行額を元利償還金額より抑える方針で、地方債残高・</a:t>
          </a:r>
          <a:r>
            <a:rPr lang="ja-JP" altLang="ja-JP" sz="1100" b="0" i="0" baseline="0">
              <a:solidFill>
                <a:schemeClr val="dk1"/>
              </a:solidFill>
              <a:effectLst/>
              <a:latin typeface="+mn-lt"/>
              <a:ea typeface="+mn-ea"/>
              <a:cs typeface="+mn-cs"/>
            </a:rPr>
            <a:t>公債費の抑制を図るとともに、交付税</a:t>
          </a:r>
          <a:r>
            <a:rPr lang="ja-JP" altLang="en-US" sz="1100" b="0" i="0" baseline="0">
              <a:solidFill>
                <a:schemeClr val="dk1"/>
              </a:solidFill>
              <a:effectLst/>
              <a:latin typeface="+mn-lt"/>
              <a:ea typeface="+mn-ea"/>
              <a:cs typeface="+mn-cs"/>
            </a:rPr>
            <a:t>措置の</a:t>
          </a:r>
          <a:r>
            <a:rPr lang="ja-JP" altLang="ja-JP" sz="1100" b="0" i="0" baseline="0">
              <a:solidFill>
                <a:schemeClr val="dk1"/>
              </a:solidFill>
              <a:effectLst/>
              <a:latin typeface="+mn-lt"/>
              <a:ea typeface="+mn-ea"/>
              <a:cs typeface="+mn-cs"/>
            </a:rPr>
            <a:t>有利な起債の活用を徹底することで、比率</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28363</xdr:rowOff>
    </xdr:from>
    <xdr:to>
      <xdr:col>81</xdr:col>
      <xdr:colOff>44450</xdr:colOff>
      <xdr:row>44</xdr:row>
      <xdr:rowOff>76623</xdr:rowOff>
    </xdr:to>
    <xdr:cxnSp macro="">
      <xdr:nvCxnSpPr>
        <xdr:cNvPr id="380" name="直線コネクタ 379"/>
        <xdr:cNvCxnSpPr/>
      </xdr:nvCxnSpPr>
      <xdr:spPr>
        <a:xfrm>
          <a:off x="16179800" y="75721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44</xdr:row>
      <xdr:rowOff>28363</xdr:rowOff>
    </xdr:to>
    <xdr:cxnSp macro="">
      <xdr:nvCxnSpPr>
        <xdr:cNvPr id="383" name="直線コネクタ 382"/>
        <xdr:cNvCxnSpPr/>
      </xdr:nvCxnSpPr>
      <xdr:spPr>
        <a:xfrm>
          <a:off x="15290800" y="74997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127423</xdr:rowOff>
    </xdr:to>
    <xdr:cxnSp macro="">
      <xdr:nvCxnSpPr>
        <xdr:cNvPr id="386" name="直線コネクタ 385"/>
        <xdr:cNvCxnSpPr/>
      </xdr:nvCxnSpPr>
      <xdr:spPr>
        <a:xfrm>
          <a:off x="14401800" y="74354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14817</xdr:rowOff>
    </xdr:from>
    <xdr:to>
      <xdr:col>68</xdr:col>
      <xdr:colOff>152400</xdr:colOff>
      <xdr:row>43</xdr:row>
      <xdr:rowOff>63077</xdr:rowOff>
    </xdr:to>
    <xdr:cxnSp macro="">
      <xdr:nvCxnSpPr>
        <xdr:cNvPr id="389" name="直線コネクタ 388"/>
        <xdr:cNvCxnSpPr/>
      </xdr:nvCxnSpPr>
      <xdr:spPr>
        <a:xfrm>
          <a:off x="13512800" y="73871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25823</xdr:rowOff>
    </xdr:from>
    <xdr:to>
      <xdr:col>81</xdr:col>
      <xdr:colOff>95250</xdr:colOff>
      <xdr:row>44</xdr:row>
      <xdr:rowOff>127423</xdr:rowOff>
    </xdr:to>
    <xdr:sp macro="" textlink="">
      <xdr:nvSpPr>
        <xdr:cNvPr id="399" name="楕円 398"/>
        <xdr:cNvSpPr/>
      </xdr:nvSpPr>
      <xdr:spPr>
        <a:xfrm>
          <a:off x="16967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93150</xdr:rowOff>
    </xdr:from>
    <xdr:ext cx="762000" cy="259045"/>
    <xdr:sp macro="" textlink="">
      <xdr:nvSpPr>
        <xdr:cNvPr id="400" name="公債費負担の状況該当値テキスト"/>
        <xdr:cNvSpPr txBox="1"/>
      </xdr:nvSpPr>
      <xdr:spPr>
        <a:xfrm>
          <a:off x="17106900" y="746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149013</xdr:rowOff>
    </xdr:from>
    <xdr:to>
      <xdr:col>77</xdr:col>
      <xdr:colOff>95250</xdr:colOff>
      <xdr:row>44</xdr:row>
      <xdr:rowOff>79163</xdr:rowOff>
    </xdr:to>
    <xdr:sp macro="" textlink="">
      <xdr:nvSpPr>
        <xdr:cNvPr id="401" name="楕円 400"/>
        <xdr:cNvSpPr/>
      </xdr:nvSpPr>
      <xdr:spPr>
        <a:xfrm>
          <a:off x="16129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63940</xdr:rowOff>
    </xdr:from>
    <xdr:ext cx="736600" cy="259045"/>
    <xdr:sp macro="" textlink="">
      <xdr:nvSpPr>
        <xdr:cNvPr id="402" name="テキスト ボックス 401"/>
        <xdr:cNvSpPr txBox="1"/>
      </xdr:nvSpPr>
      <xdr:spPr>
        <a:xfrm>
          <a:off x="15798800" y="760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03" name="楕円 402"/>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04" name="テキスト ボックス 403"/>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5" name="楕円 404"/>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6" name="テキスト ボックス 405"/>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7" name="楕円 406"/>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8" name="テキスト ボックス 407"/>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地方債残高の減少はあったものの、充当可能基金の減少により</a:t>
          </a:r>
          <a:r>
            <a:rPr lang="ja-JP" altLang="ja-JP" sz="1100" b="0" i="0" baseline="0">
              <a:solidFill>
                <a:schemeClr val="dk1"/>
              </a:solidFill>
              <a:effectLst/>
              <a:latin typeface="+mn-lt"/>
              <a:ea typeface="+mn-ea"/>
              <a:cs typeface="+mn-cs"/>
            </a:rPr>
            <a:t>４４．</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と前年度比から０．７ポイントの増となった。今後も義務的経費の短期間での改善は困難であり、</a:t>
          </a:r>
          <a:r>
            <a:rPr lang="ja-JP" altLang="ja-JP" sz="1100" b="0" i="0" baseline="0">
              <a:solidFill>
                <a:schemeClr val="dk1"/>
              </a:solidFill>
              <a:effectLst/>
              <a:latin typeface="+mn-lt"/>
              <a:ea typeface="+mn-ea"/>
              <a:cs typeface="+mn-cs"/>
            </a:rPr>
            <a:t>財源不足</a:t>
          </a:r>
          <a:r>
            <a:rPr lang="ja-JP" altLang="en-US" sz="1100" b="0" i="0" baseline="0">
              <a:solidFill>
                <a:schemeClr val="dk1"/>
              </a:solidFill>
              <a:effectLst/>
              <a:latin typeface="+mn-lt"/>
              <a:ea typeface="+mn-ea"/>
              <a:cs typeface="+mn-cs"/>
            </a:rPr>
            <a:t>補填に伴う充当可能基金</a:t>
          </a:r>
          <a:r>
            <a:rPr lang="ja-JP" altLang="ja-JP" sz="1100" b="0" i="0" baseline="0">
              <a:solidFill>
                <a:schemeClr val="dk1"/>
              </a:solidFill>
              <a:effectLst/>
              <a:latin typeface="+mn-lt"/>
              <a:ea typeface="+mn-ea"/>
              <a:cs typeface="+mn-cs"/>
            </a:rPr>
            <a:t>の減</a:t>
          </a:r>
          <a:r>
            <a:rPr lang="ja-JP" altLang="en-US" sz="1100" b="0" i="0" baseline="0">
              <a:solidFill>
                <a:schemeClr val="dk1"/>
              </a:solidFill>
              <a:effectLst/>
              <a:latin typeface="+mn-lt"/>
              <a:ea typeface="+mn-ea"/>
              <a:cs typeface="+mn-cs"/>
            </a:rPr>
            <a:t>が懸念されることから</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中長期計画に基づき、大型事業の計画的な実施による</a:t>
          </a:r>
          <a:r>
            <a:rPr lang="ja-JP" altLang="ja-JP" sz="1100" b="0" i="0" baseline="0">
              <a:solidFill>
                <a:schemeClr val="dk1"/>
              </a:solidFill>
              <a:effectLst/>
              <a:latin typeface="+mn-lt"/>
              <a:ea typeface="+mn-ea"/>
              <a:cs typeface="+mn-cs"/>
            </a:rPr>
            <a:t>普通建設事業費の</a:t>
          </a:r>
          <a:r>
            <a:rPr lang="ja-JP" altLang="en-US" sz="1100" b="0" i="0" baseline="0">
              <a:solidFill>
                <a:schemeClr val="dk1"/>
              </a:solidFill>
              <a:effectLst/>
              <a:latin typeface="+mn-lt"/>
              <a:ea typeface="+mn-ea"/>
              <a:cs typeface="+mn-cs"/>
            </a:rPr>
            <a:t>平準化</a:t>
          </a:r>
          <a:r>
            <a:rPr lang="ja-JP" altLang="ja-JP" sz="1100" b="0" i="0" baseline="0">
              <a:solidFill>
                <a:schemeClr val="dk1"/>
              </a:solidFill>
              <a:effectLst/>
              <a:latin typeface="+mn-lt"/>
              <a:ea typeface="+mn-ea"/>
              <a:cs typeface="+mn-cs"/>
            </a:rPr>
            <a:t>や交付税</a:t>
          </a:r>
          <a:r>
            <a:rPr lang="ja-JP" altLang="en-US" sz="1100" b="0" i="0" baseline="0">
              <a:solidFill>
                <a:schemeClr val="dk1"/>
              </a:solidFill>
              <a:effectLst/>
              <a:latin typeface="+mn-lt"/>
              <a:ea typeface="+mn-ea"/>
              <a:cs typeface="+mn-cs"/>
            </a:rPr>
            <a:t>措置の</a:t>
          </a:r>
          <a:r>
            <a:rPr lang="ja-JP" altLang="ja-JP" sz="1100" b="0" i="0" baseline="0">
              <a:solidFill>
                <a:schemeClr val="dk1"/>
              </a:solidFill>
              <a:effectLst/>
              <a:latin typeface="+mn-lt"/>
              <a:ea typeface="+mn-ea"/>
              <a:cs typeface="+mn-cs"/>
            </a:rPr>
            <a:t>有利な起債の借入</a:t>
          </a:r>
          <a:r>
            <a:rPr lang="ja-JP" altLang="en-US" sz="1100" b="0" i="0" baseline="0">
              <a:solidFill>
                <a:schemeClr val="dk1"/>
              </a:solidFill>
              <a:effectLst/>
              <a:latin typeface="+mn-lt"/>
              <a:ea typeface="+mn-ea"/>
              <a:cs typeface="+mn-cs"/>
            </a:rPr>
            <a:t>をするなど財政規模に応じた健全な財政運営に努める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154432</xdr:rowOff>
    </xdr:from>
    <xdr:to>
      <xdr:col>81</xdr:col>
      <xdr:colOff>44450</xdr:colOff>
      <xdr:row>15</xdr:row>
      <xdr:rowOff>160062</xdr:rowOff>
    </xdr:to>
    <xdr:cxnSp macro="">
      <xdr:nvCxnSpPr>
        <xdr:cNvPr id="442" name="直線コネクタ 441"/>
        <xdr:cNvCxnSpPr/>
      </xdr:nvCxnSpPr>
      <xdr:spPr>
        <a:xfrm>
          <a:off x="16179800" y="2726182"/>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32978</xdr:rowOff>
    </xdr:from>
    <xdr:to>
      <xdr:col>77</xdr:col>
      <xdr:colOff>44450</xdr:colOff>
      <xdr:row>15</xdr:row>
      <xdr:rowOff>154432</xdr:rowOff>
    </xdr:to>
    <xdr:cxnSp macro="">
      <xdr:nvCxnSpPr>
        <xdr:cNvPr id="445" name="直線コネクタ 444"/>
        <xdr:cNvCxnSpPr/>
      </xdr:nvCxnSpPr>
      <xdr:spPr>
        <a:xfrm>
          <a:off x="15290800" y="2604728"/>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20913</xdr:rowOff>
    </xdr:from>
    <xdr:to>
      <xdr:col>72</xdr:col>
      <xdr:colOff>203200</xdr:colOff>
      <xdr:row>15</xdr:row>
      <xdr:rowOff>32978</xdr:rowOff>
    </xdr:to>
    <xdr:cxnSp macro="">
      <xdr:nvCxnSpPr>
        <xdr:cNvPr id="448" name="直線コネクタ 447"/>
        <xdr:cNvCxnSpPr/>
      </xdr:nvCxnSpPr>
      <xdr:spPr>
        <a:xfrm>
          <a:off x="14401800" y="25926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20913</xdr:rowOff>
    </xdr:from>
    <xdr:to>
      <xdr:col>68</xdr:col>
      <xdr:colOff>152400</xdr:colOff>
      <xdr:row>15</xdr:row>
      <xdr:rowOff>22521</xdr:rowOff>
    </xdr:to>
    <xdr:cxnSp macro="">
      <xdr:nvCxnSpPr>
        <xdr:cNvPr id="451" name="直線コネクタ 450"/>
        <xdr:cNvCxnSpPr/>
      </xdr:nvCxnSpPr>
      <xdr:spPr>
        <a:xfrm flipV="1">
          <a:off x="13512800" y="259266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109262</xdr:rowOff>
    </xdr:from>
    <xdr:to>
      <xdr:col>81</xdr:col>
      <xdr:colOff>95250</xdr:colOff>
      <xdr:row>16</xdr:row>
      <xdr:rowOff>39412</xdr:rowOff>
    </xdr:to>
    <xdr:sp macro="" textlink="">
      <xdr:nvSpPr>
        <xdr:cNvPr id="461" name="楕円 460"/>
        <xdr:cNvSpPr/>
      </xdr:nvSpPr>
      <xdr:spPr>
        <a:xfrm>
          <a:off x="16967200" y="268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81339</xdr:rowOff>
    </xdr:from>
    <xdr:ext cx="762000" cy="259045"/>
    <xdr:sp macro="" textlink="">
      <xdr:nvSpPr>
        <xdr:cNvPr id="462" name="将来負担の状況該当値テキスト"/>
        <xdr:cNvSpPr txBox="1"/>
      </xdr:nvSpPr>
      <xdr:spPr>
        <a:xfrm>
          <a:off x="17106900" y="26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103632</xdr:rowOff>
    </xdr:from>
    <xdr:to>
      <xdr:col>77</xdr:col>
      <xdr:colOff>95250</xdr:colOff>
      <xdr:row>16</xdr:row>
      <xdr:rowOff>33782</xdr:rowOff>
    </xdr:to>
    <xdr:sp macro="" textlink="">
      <xdr:nvSpPr>
        <xdr:cNvPr id="463" name="楕円 462"/>
        <xdr:cNvSpPr/>
      </xdr:nvSpPr>
      <xdr:spPr>
        <a:xfrm>
          <a:off x="16129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18559</xdr:rowOff>
    </xdr:from>
    <xdr:ext cx="736600" cy="259045"/>
    <xdr:sp macro="" textlink="">
      <xdr:nvSpPr>
        <xdr:cNvPr id="464" name="テキスト ボックス 463"/>
        <xdr:cNvSpPr txBox="1"/>
      </xdr:nvSpPr>
      <xdr:spPr>
        <a:xfrm>
          <a:off x="15798800" y="2761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153628</xdr:rowOff>
    </xdr:from>
    <xdr:to>
      <xdr:col>73</xdr:col>
      <xdr:colOff>44450</xdr:colOff>
      <xdr:row>15</xdr:row>
      <xdr:rowOff>83778</xdr:rowOff>
    </xdr:to>
    <xdr:sp macro="" textlink="">
      <xdr:nvSpPr>
        <xdr:cNvPr id="465" name="楕円 464"/>
        <xdr:cNvSpPr/>
      </xdr:nvSpPr>
      <xdr:spPr>
        <a:xfrm>
          <a:off x="15240000" y="25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68555</xdr:rowOff>
    </xdr:from>
    <xdr:ext cx="762000" cy="259045"/>
    <xdr:sp macro="" textlink="">
      <xdr:nvSpPr>
        <xdr:cNvPr id="466" name="テキスト ボックス 465"/>
        <xdr:cNvSpPr txBox="1"/>
      </xdr:nvSpPr>
      <xdr:spPr>
        <a:xfrm>
          <a:off x="14909800" y="2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141563</xdr:rowOff>
    </xdr:from>
    <xdr:to>
      <xdr:col>68</xdr:col>
      <xdr:colOff>203200</xdr:colOff>
      <xdr:row>15</xdr:row>
      <xdr:rowOff>71713</xdr:rowOff>
    </xdr:to>
    <xdr:sp macro="" textlink="">
      <xdr:nvSpPr>
        <xdr:cNvPr id="467" name="楕円 466"/>
        <xdr:cNvSpPr/>
      </xdr:nvSpPr>
      <xdr:spPr>
        <a:xfrm>
          <a:off x="14351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56490</xdr:rowOff>
    </xdr:from>
    <xdr:ext cx="762000" cy="259045"/>
    <xdr:sp macro="" textlink="">
      <xdr:nvSpPr>
        <xdr:cNvPr id="468" name="テキスト ボックス 467"/>
        <xdr:cNvSpPr txBox="1"/>
      </xdr:nvSpPr>
      <xdr:spPr>
        <a:xfrm>
          <a:off x="14020800" y="2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143171</xdr:rowOff>
    </xdr:from>
    <xdr:to>
      <xdr:col>64</xdr:col>
      <xdr:colOff>152400</xdr:colOff>
      <xdr:row>15</xdr:row>
      <xdr:rowOff>73321</xdr:rowOff>
    </xdr:to>
    <xdr:sp macro="" textlink="">
      <xdr:nvSpPr>
        <xdr:cNvPr id="469" name="楕円 468"/>
        <xdr:cNvSpPr/>
      </xdr:nvSpPr>
      <xdr:spPr>
        <a:xfrm>
          <a:off x="13462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58098</xdr:rowOff>
    </xdr:from>
    <xdr:ext cx="762000" cy="259045"/>
    <xdr:sp macro="" textlink="">
      <xdr:nvSpPr>
        <xdr:cNvPr id="470" name="テキスト ボックス 469"/>
        <xdr:cNvSpPr txBox="1"/>
      </xdr:nvSpPr>
      <xdr:spPr>
        <a:xfrm>
          <a:off x="13131800" y="262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令和２年度は、会計年度任用職員制度による影響で、前年度比から２．８ポイントの増となった。また、例年類似団体平均を上回っており、年々乖離している状況にある。これは、</a:t>
          </a:r>
          <a:r>
            <a:rPr lang="ja-JP" altLang="ja-JP" sz="1100" b="0" i="0" baseline="0">
              <a:solidFill>
                <a:schemeClr val="dk1"/>
              </a:solidFill>
              <a:effectLst/>
              <a:latin typeface="+mn-lt"/>
              <a:ea typeface="+mn-ea"/>
              <a:cs typeface="+mn-cs"/>
            </a:rPr>
            <a:t>離島同士の合併であることから、職員の削減は進ま</a:t>
          </a:r>
          <a:r>
            <a:rPr lang="ja-JP" altLang="en-US" sz="1100" b="0" i="0" baseline="0">
              <a:solidFill>
                <a:schemeClr val="dk1"/>
              </a:solidFill>
              <a:effectLst/>
              <a:latin typeface="+mn-lt"/>
              <a:ea typeface="+mn-ea"/>
              <a:cs typeface="+mn-cs"/>
            </a:rPr>
            <a:t>ず</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定員が多くなっているためである</a:t>
          </a:r>
          <a:r>
            <a:rPr lang="ja-JP" altLang="ja-JP" sz="1100" b="0" i="0" baseline="0">
              <a:solidFill>
                <a:schemeClr val="dk1"/>
              </a:solidFill>
              <a:effectLst/>
              <a:latin typeface="+mn-lt"/>
              <a:ea typeface="+mn-ea"/>
              <a:cs typeface="+mn-cs"/>
            </a:rPr>
            <a:t>。今後は</a:t>
          </a:r>
          <a:r>
            <a:rPr lang="ja-JP" altLang="en-US" sz="1100" b="0" i="0" baseline="0">
              <a:solidFill>
                <a:schemeClr val="dk1"/>
              </a:solidFill>
              <a:effectLst/>
              <a:latin typeface="+mn-lt"/>
              <a:ea typeface="+mn-ea"/>
              <a:cs typeface="+mn-cs"/>
            </a:rPr>
            <a:t>、定員管理計画に基づき、</a:t>
          </a:r>
          <a:r>
            <a:rPr lang="ja-JP" altLang="ja-JP" sz="1100" b="0" i="0" baseline="0">
              <a:solidFill>
                <a:schemeClr val="dk1"/>
              </a:solidFill>
              <a:effectLst/>
              <a:latin typeface="+mn-lt"/>
              <a:ea typeface="+mn-ea"/>
              <a:cs typeface="+mn-cs"/>
            </a:rPr>
            <a:t>定員管理</a:t>
          </a:r>
          <a:r>
            <a:rPr lang="ja-JP" altLang="en-US" sz="1100" b="0" i="0" baseline="0">
              <a:solidFill>
                <a:schemeClr val="dk1"/>
              </a:solidFill>
              <a:effectLst/>
              <a:latin typeface="+mn-lt"/>
              <a:ea typeface="+mn-ea"/>
              <a:cs typeface="+mn-cs"/>
            </a:rPr>
            <a:t>の適正化</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62992</xdr:rowOff>
    </xdr:from>
    <xdr:to>
      <xdr:col>24</xdr:col>
      <xdr:colOff>25400</xdr:colOff>
      <xdr:row>39</xdr:row>
      <xdr:rowOff>19558</xdr:rowOff>
    </xdr:to>
    <xdr:cxnSp macro="">
      <xdr:nvCxnSpPr>
        <xdr:cNvPr id="64" name="直線コネクタ 63"/>
        <xdr:cNvCxnSpPr/>
      </xdr:nvCxnSpPr>
      <xdr:spPr>
        <a:xfrm>
          <a:off x="3987800" y="65780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62992</xdr:rowOff>
    </xdr:to>
    <xdr:cxnSp macro="">
      <xdr:nvCxnSpPr>
        <xdr:cNvPr id="67" name="直線コネクタ 66"/>
        <xdr:cNvCxnSpPr/>
      </xdr:nvCxnSpPr>
      <xdr:spPr>
        <a:xfrm>
          <a:off x="3098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120142</xdr:rowOff>
    </xdr:from>
    <xdr:to>
      <xdr:col>15</xdr:col>
      <xdr:colOff>98425</xdr:colOff>
      <xdr:row>38</xdr:row>
      <xdr:rowOff>12700</xdr:rowOff>
    </xdr:to>
    <xdr:cxnSp macro="">
      <xdr:nvCxnSpPr>
        <xdr:cNvPr id="70" name="直線コネクタ 69"/>
        <xdr:cNvCxnSpPr/>
      </xdr:nvCxnSpPr>
      <xdr:spPr>
        <a:xfrm>
          <a:off x="2209800" y="64637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120142</xdr:rowOff>
    </xdr:to>
    <xdr:cxnSp macro="">
      <xdr:nvCxnSpPr>
        <xdr:cNvPr id="73" name="直線コネクタ 72"/>
        <xdr:cNvCxnSpPr/>
      </xdr:nvCxnSpPr>
      <xdr:spPr>
        <a:xfrm>
          <a:off x="1320800" y="6413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xdr:rowOff>
    </xdr:from>
    <xdr:to>
      <xdr:col>20</xdr:col>
      <xdr:colOff>38100</xdr:colOff>
      <xdr:row>38</xdr:row>
      <xdr:rowOff>113792</xdr:rowOff>
    </xdr:to>
    <xdr:sp macro="" textlink="">
      <xdr:nvSpPr>
        <xdr:cNvPr id="85" name="楕円 84"/>
        <xdr:cNvSpPr/>
      </xdr:nvSpPr>
      <xdr:spPr>
        <a:xfrm>
          <a:off x="3937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86" name="テキスト ボックス 85"/>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00" b="0" i="0" baseline="0">
              <a:solidFill>
                <a:schemeClr val="dk1"/>
              </a:solidFill>
              <a:effectLst/>
              <a:latin typeface="+mn-lt"/>
              <a:ea typeface="+mn-ea"/>
              <a:cs typeface="+mn-cs"/>
            </a:rPr>
            <a:t>　</a:t>
          </a:r>
          <a:r>
            <a:rPr lang="ja-JP" altLang="en-US" sz="1000" b="0" i="0" baseline="0">
              <a:solidFill>
                <a:schemeClr val="dk1"/>
              </a:solidFill>
              <a:effectLst/>
              <a:latin typeface="+mn-lt"/>
              <a:ea typeface="+mn-ea"/>
              <a:cs typeface="+mn-cs"/>
            </a:rPr>
            <a:t>令和２年度は、会計年度任用職員制度への移行による賃金の廃止や新型コロナウイルス感染症による影響で、旅費をはじめ、各種事業の中止、公共施設利用者数の減による施設維持管理費の減少など前年度比から３．９ポイントの減となったが、依然として</a:t>
          </a:r>
          <a:r>
            <a:rPr lang="ja-JP" altLang="ja-JP" sz="1000" b="0" i="0" baseline="0">
              <a:solidFill>
                <a:schemeClr val="dk1"/>
              </a:solidFill>
              <a:effectLst/>
              <a:latin typeface="+mn-lt"/>
              <a:ea typeface="+mn-ea"/>
              <a:cs typeface="+mn-cs"/>
            </a:rPr>
            <a:t>類似団体平均を</a:t>
          </a:r>
          <a:r>
            <a:rPr lang="ja-JP" altLang="en-US" sz="1000" b="0" i="0" baseline="0">
              <a:solidFill>
                <a:schemeClr val="dk1"/>
              </a:solidFill>
              <a:effectLst/>
              <a:latin typeface="+mn-lt"/>
              <a:ea typeface="+mn-ea"/>
              <a:cs typeface="+mn-cs"/>
            </a:rPr>
            <a:t>上</a:t>
          </a:r>
          <a:r>
            <a:rPr lang="ja-JP" altLang="ja-JP" sz="1000" b="0" i="0" baseline="0">
              <a:solidFill>
                <a:schemeClr val="dk1"/>
              </a:solidFill>
              <a:effectLst/>
              <a:latin typeface="+mn-lt"/>
              <a:ea typeface="+mn-ea"/>
              <a:cs typeface="+mn-cs"/>
            </a:rPr>
            <a:t>回っている</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今後は</a:t>
          </a:r>
          <a:r>
            <a:rPr lang="ja-JP" altLang="en-US" sz="1000" b="0" i="0" baseline="0">
              <a:solidFill>
                <a:schemeClr val="dk1"/>
              </a:solidFill>
              <a:effectLst/>
              <a:latin typeface="+mn-lt"/>
              <a:ea typeface="+mn-ea"/>
              <a:cs typeface="+mn-cs"/>
            </a:rPr>
            <a:t>、令和３年度にゆめしま海道全線開通による離島同士が陸続きとなることから、公共施設の統廃合による維持管理経費の削減、委託業務の一元化などコスト削減を図りながらも、行政サービス水準を維持し、</a:t>
          </a:r>
          <a:r>
            <a:rPr lang="ja-JP" altLang="ja-JP" sz="1000" b="0" i="0" baseline="0">
              <a:solidFill>
                <a:schemeClr val="dk1"/>
              </a:solidFill>
              <a:effectLst/>
              <a:latin typeface="+mn-lt"/>
              <a:ea typeface="+mn-ea"/>
              <a:cs typeface="+mn-cs"/>
            </a:rPr>
            <a:t>徹底した経費</a:t>
          </a:r>
          <a:r>
            <a:rPr lang="ja-JP" altLang="en-US" sz="1000" b="0" i="0" baseline="0">
              <a:solidFill>
                <a:schemeClr val="dk1"/>
              </a:solidFill>
              <a:effectLst/>
              <a:latin typeface="+mn-lt"/>
              <a:ea typeface="+mn-ea"/>
              <a:cs typeface="+mn-cs"/>
            </a:rPr>
            <a:t>削減</a:t>
          </a:r>
          <a:r>
            <a:rPr lang="ja-JP" altLang="ja-JP" sz="1000" b="0" i="0" baseline="0">
              <a:solidFill>
                <a:schemeClr val="dk1"/>
              </a:solidFill>
              <a:effectLst/>
              <a:latin typeface="+mn-lt"/>
              <a:ea typeface="+mn-ea"/>
              <a:cs typeface="+mn-cs"/>
            </a:rPr>
            <a:t>に努める。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19</xdr:row>
      <xdr:rowOff>69850</xdr:rowOff>
    </xdr:to>
    <xdr:cxnSp macro="">
      <xdr:nvCxnSpPr>
        <xdr:cNvPr id="125" name="直線コネクタ 124"/>
        <xdr:cNvCxnSpPr/>
      </xdr:nvCxnSpPr>
      <xdr:spPr>
        <a:xfrm flipV="1">
          <a:off x="15671800" y="30302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54610</xdr:rowOff>
    </xdr:from>
    <xdr:to>
      <xdr:col>78</xdr:col>
      <xdr:colOff>69850</xdr:colOff>
      <xdr:row>19</xdr:row>
      <xdr:rowOff>69850</xdr:rowOff>
    </xdr:to>
    <xdr:cxnSp macro="">
      <xdr:nvCxnSpPr>
        <xdr:cNvPr id="128" name="直線コネクタ 127"/>
        <xdr:cNvCxnSpPr/>
      </xdr:nvCxnSpPr>
      <xdr:spPr>
        <a:xfrm>
          <a:off x="14782800" y="3312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54610</xdr:rowOff>
    </xdr:to>
    <xdr:cxnSp macro="">
      <xdr:nvCxnSpPr>
        <xdr:cNvPr id="131" name="直線コネクタ 130"/>
        <xdr:cNvCxnSpPr/>
      </xdr:nvCxnSpPr>
      <xdr:spPr>
        <a:xfrm>
          <a:off x="13893800" y="3289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31750</xdr:rowOff>
    </xdr:from>
    <xdr:to>
      <xdr:col>69</xdr:col>
      <xdr:colOff>92075</xdr:colOff>
      <xdr:row>19</xdr:row>
      <xdr:rowOff>39370</xdr:rowOff>
    </xdr:to>
    <xdr:cxnSp macro="">
      <xdr:nvCxnSpPr>
        <xdr:cNvPr id="134" name="直線コネクタ 133"/>
        <xdr:cNvCxnSpPr/>
      </xdr:nvCxnSpPr>
      <xdr:spPr>
        <a:xfrm flipV="1">
          <a:off x="13004800" y="3289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46" name="楕円 145"/>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105427</xdr:rowOff>
    </xdr:from>
    <xdr:ext cx="736600" cy="259045"/>
    <xdr:sp macro="" textlink="">
      <xdr:nvSpPr>
        <xdr:cNvPr id="147" name="テキスト ボックス 146"/>
        <xdr:cNvSpPr txBox="1"/>
      </xdr:nvSpPr>
      <xdr:spPr>
        <a:xfrm>
          <a:off x="15290800" y="336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3810</xdr:rowOff>
    </xdr:from>
    <xdr:to>
      <xdr:col>74</xdr:col>
      <xdr:colOff>31750</xdr:colOff>
      <xdr:row>19</xdr:row>
      <xdr:rowOff>105410</xdr:rowOff>
    </xdr:to>
    <xdr:sp macro="" textlink="">
      <xdr:nvSpPr>
        <xdr:cNvPr id="148" name="楕円 147"/>
        <xdr:cNvSpPr/>
      </xdr:nvSpPr>
      <xdr:spPr>
        <a:xfrm>
          <a:off x="14732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90187</xdr:rowOff>
    </xdr:from>
    <xdr:ext cx="762000" cy="259045"/>
    <xdr:sp macro="" textlink="">
      <xdr:nvSpPr>
        <xdr:cNvPr id="149" name="テキスト ボックス 148"/>
        <xdr:cNvSpPr txBox="1"/>
      </xdr:nvSpPr>
      <xdr:spPr>
        <a:xfrm>
          <a:off x="14401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0" name="楕円 149"/>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1" name="テキスト ボックス 150"/>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2" name="楕円 151"/>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3" name="テキスト ボックス 152"/>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a:t>
          </a:r>
          <a:r>
            <a:rPr lang="ja-JP" altLang="en-US" sz="1100" b="0" i="0" baseline="0">
              <a:solidFill>
                <a:schemeClr val="dk1"/>
              </a:solidFill>
              <a:effectLst/>
              <a:latin typeface="+mn-lt"/>
              <a:ea typeface="+mn-ea"/>
              <a:cs typeface="+mn-cs"/>
            </a:rPr>
            <a:t>は、類似団体と比較し、大幅に下回っている。その年度の需要により左右されるものの、毎年近似値を推移している。出生数が年々減少している影響はあるものの、今後も同数値を推移していく見込みである。</a:t>
          </a:r>
          <a:endParaRPr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46990</xdr:rowOff>
    </xdr:from>
    <xdr:to>
      <xdr:col>24</xdr:col>
      <xdr:colOff>25400</xdr:colOff>
      <xdr:row>53</xdr:row>
      <xdr:rowOff>69850</xdr:rowOff>
    </xdr:to>
    <xdr:cxnSp macro="">
      <xdr:nvCxnSpPr>
        <xdr:cNvPr id="184" name="直線コネクタ 183"/>
        <xdr:cNvCxnSpPr/>
      </xdr:nvCxnSpPr>
      <xdr:spPr>
        <a:xfrm flipV="1">
          <a:off x="3987800" y="9133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46990</xdr:rowOff>
    </xdr:from>
    <xdr:to>
      <xdr:col>19</xdr:col>
      <xdr:colOff>187325</xdr:colOff>
      <xdr:row>53</xdr:row>
      <xdr:rowOff>69850</xdr:rowOff>
    </xdr:to>
    <xdr:cxnSp macro="">
      <xdr:nvCxnSpPr>
        <xdr:cNvPr id="187" name="直線コネクタ 186"/>
        <xdr:cNvCxnSpPr/>
      </xdr:nvCxnSpPr>
      <xdr:spPr>
        <a:xfrm>
          <a:off x="3098800" y="913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46990</xdr:rowOff>
    </xdr:from>
    <xdr:to>
      <xdr:col>15</xdr:col>
      <xdr:colOff>98425</xdr:colOff>
      <xdr:row>53</xdr:row>
      <xdr:rowOff>46990</xdr:rowOff>
    </xdr:to>
    <xdr:cxnSp macro="">
      <xdr:nvCxnSpPr>
        <xdr:cNvPr id="190" name="直線コネクタ 189"/>
        <xdr:cNvCxnSpPr/>
      </xdr:nvCxnSpPr>
      <xdr:spPr>
        <a:xfrm>
          <a:off x="2209800" y="9133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46990</xdr:rowOff>
    </xdr:from>
    <xdr:to>
      <xdr:col>11</xdr:col>
      <xdr:colOff>9525</xdr:colOff>
      <xdr:row>53</xdr:row>
      <xdr:rowOff>92710</xdr:rowOff>
    </xdr:to>
    <xdr:cxnSp macro="">
      <xdr:nvCxnSpPr>
        <xdr:cNvPr id="193" name="直線コネクタ 192"/>
        <xdr:cNvCxnSpPr/>
      </xdr:nvCxnSpPr>
      <xdr:spPr>
        <a:xfrm flipV="1">
          <a:off x="1320800" y="913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167640</xdr:rowOff>
    </xdr:from>
    <xdr:to>
      <xdr:col>24</xdr:col>
      <xdr:colOff>76200</xdr:colOff>
      <xdr:row>53</xdr:row>
      <xdr:rowOff>97790</xdr:rowOff>
    </xdr:to>
    <xdr:sp macro="" textlink="">
      <xdr:nvSpPr>
        <xdr:cNvPr id="203" name="楕円 202"/>
        <xdr:cNvSpPr/>
      </xdr:nvSpPr>
      <xdr:spPr>
        <a:xfrm>
          <a:off x="4775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76217</xdr:rowOff>
    </xdr:from>
    <xdr:ext cx="762000" cy="259045"/>
    <xdr:sp macro="" textlink="">
      <xdr:nvSpPr>
        <xdr:cNvPr id="204" name="扶助費該当値テキスト"/>
        <xdr:cNvSpPr txBox="1"/>
      </xdr:nvSpPr>
      <xdr:spPr>
        <a:xfrm>
          <a:off x="4914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5" name="楕円 204"/>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6" name="テキスト ボックス 205"/>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167640</xdr:rowOff>
    </xdr:from>
    <xdr:to>
      <xdr:col>15</xdr:col>
      <xdr:colOff>149225</xdr:colOff>
      <xdr:row>53</xdr:row>
      <xdr:rowOff>97790</xdr:rowOff>
    </xdr:to>
    <xdr:sp macro="" textlink="">
      <xdr:nvSpPr>
        <xdr:cNvPr id="207" name="楕円 206"/>
        <xdr:cNvSpPr/>
      </xdr:nvSpPr>
      <xdr:spPr>
        <a:xfrm>
          <a:off x="3048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107967</xdr:rowOff>
    </xdr:from>
    <xdr:ext cx="762000" cy="259045"/>
    <xdr:sp macro="" textlink="">
      <xdr:nvSpPr>
        <xdr:cNvPr id="208" name="テキスト ボックス 207"/>
        <xdr:cNvSpPr txBox="1"/>
      </xdr:nvSpPr>
      <xdr:spPr>
        <a:xfrm>
          <a:off x="2717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167640</xdr:rowOff>
    </xdr:from>
    <xdr:to>
      <xdr:col>11</xdr:col>
      <xdr:colOff>60325</xdr:colOff>
      <xdr:row>53</xdr:row>
      <xdr:rowOff>97790</xdr:rowOff>
    </xdr:to>
    <xdr:sp macro="" textlink="">
      <xdr:nvSpPr>
        <xdr:cNvPr id="209" name="楕円 208"/>
        <xdr:cNvSpPr/>
      </xdr:nvSpPr>
      <xdr:spPr>
        <a:xfrm>
          <a:off x="2159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107967</xdr:rowOff>
    </xdr:from>
    <xdr:ext cx="762000" cy="259045"/>
    <xdr:sp macro="" textlink="">
      <xdr:nvSpPr>
        <xdr:cNvPr id="210" name="テキスト ボックス 209"/>
        <xdr:cNvSpPr txBox="1"/>
      </xdr:nvSpPr>
      <xdr:spPr>
        <a:xfrm>
          <a:off x="1828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41910</xdr:rowOff>
    </xdr:from>
    <xdr:to>
      <xdr:col>6</xdr:col>
      <xdr:colOff>171450</xdr:colOff>
      <xdr:row>53</xdr:row>
      <xdr:rowOff>143510</xdr:rowOff>
    </xdr:to>
    <xdr:sp macro="" textlink="">
      <xdr:nvSpPr>
        <xdr:cNvPr id="211" name="楕円 210"/>
        <xdr:cNvSpPr/>
      </xdr:nvSpPr>
      <xdr:spPr>
        <a:xfrm>
          <a:off x="1270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153687</xdr:rowOff>
    </xdr:from>
    <xdr:ext cx="762000" cy="259045"/>
    <xdr:sp macro="" textlink="">
      <xdr:nvSpPr>
        <xdr:cNvPr id="212" name="テキスト ボックス 211"/>
        <xdr:cNvSpPr txBox="1"/>
      </xdr:nvSpPr>
      <xdr:spPr>
        <a:xfrm>
          <a:off x="939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その他に係る経常収支比率が類似団体平均を上回っているのは、繰出金の額が多いことが要因である。特に下水道施設</a:t>
          </a:r>
          <a:r>
            <a:rPr lang="ja-JP" altLang="en-US" sz="1100" b="0" i="0" baseline="0">
              <a:solidFill>
                <a:schemeClr val="dk1"/>
              </a:solidFill>
              <a:effectLst/>
              <a:latin typeface="+mn-lt"/>
              <a:ea typeface="+mn-ea"/>
              <a:cs typeface="+mn-cs"/>
            </a:rPr>
            <a:t>は、離島という地勢条件が起因して各島へ施設を有していることから、</a:t>
          </a:r>
          <a:r>
            <a:rPr lang="ja-JP" altLang="ja-JP" sz="1100" b="0" i="0" baseline="0">
              <a:solidFill>
                <a:schemeClr val="dk1"/>
              </a:solidFill>
              <a:effectLst/>
              <a:latin typeface="+mn-lt"/>
              <a:ea typeface="+mn-ea"/>
              <a:cs typeface="+mn-cs"/>
            </a:rPr>
            <a:t>維持管理経費</a:t>
          </a:r>
          <a:r>
            <a:rPr lang="ja-JP" altLang="en-US" sz="1100" b="0" i="0" baseline="0">
              <a:solidFill>
                <a:schemeClr val="dk1"/>
              </a:solidFill>
              <a:effectLst/>
              <a:latin typeface="+mn-lt"/>
              <a:ea typeface="+mn-ea"/>
              <a:cs typeface="+mn-cs"/>
            </a:rPr>
            <a:t>が嵩み、</a:t>
          </a:r>
          <a:r>
            <a:rPr lang="ja-JP" altLang="ja-JP" sz="1100" b="0" i="0" baseline="0">
              <a:solidFill>
                <a:schemeClr val="dk1"/>
              </a:solidFill>
              <a:effectLst/>
              <a:latin typeface="+mn-lt"/>
              <a:ea typeface="+mn-ea"/>
              <a:cs typeface="+mn-cs"/>
            </a:rPr>
            <a:t>繰出金が</a:t>
          </a:r>
          <a:r>
            <a:rPr lang="ja-JP" altLang="en-US" sz="1100" b="0" i="0" baseline="0">
              <a:solidFill>
                <a:schemeClr val="dk1"/>
              </a:solidFill>
              <a:effectLst/>
              <a:latin typeface="+mn-lt"/>
              <a:ea typeface="+mn-ea"/>
              <a:cs typeface="+mn-cs"/>
            </a:rPr>
            <a:t>多額となっている。</a:t>
          </a:r>
          <a:r>
            <a:rPr lang="ja-JP" altLang="ja-JP" sz="1100" b="0" i="0" baseline="0">
              <a:solidFill>
                <a:schemeClr val="dk1"/>
              </a:solidFill>
              <a:effectLst/>
              <a:latin typeface="+mn-lt"/>
              <a:ea typeface="+mn-ea"/>
              <a:cs typeface="+mn-cs"/>
            </a:rPr>
            <a:t>今後、下水道事業については</a:t>
          </a:r>
          <a:r>
            <a:rPr lang="ja-JP" altLang="en-US" sz="1100" b="0" i="0" baseline="0">
              <a:solidFill>
                <a:schemeClr val="dk1"/>
              </a:solidFill>
              <a:effectLst/>
              <a:latin typeface="+mn-lt"/>
              <a:ea typeface="+mn-ea"/>
              <a:cs typeface="+mn-cs"/>
            </a:rPr>
            <a:t>、効率的かつ将来にわたり持続可能な経営に努めるとともに、</a:t>
          </a:r>
          <a:r>
            <a:rPr lang="ja-JP" altLang="ja-JP" sz="1100" b="0" i="0" baseline="0">
              <a:solidFill>
                <a:schemeClr val="dk1"/>
              </a:solidFill>
              <a:effectLst/>
              <a:latin typeface="+mn-lt"/>
              <a:ea typeface="+mn-ea"/>
              <a:cs typeface="+mn-cs"/>
            </a:rPr>
            <a:t>独立採算</a:t>
          </a:r>
          <a:r>
            <a:rPr lang="ja-JP" altLang="en-US" sz="1100" b="0" i="0" baseline="0">
              <a:solidFill>
                <a:schemeClr val="dk1"/>
              </a:solidFill>
              <a:effectLst/>
              <a:latin typeface="+mn-lt"/>
              <a:ea typeface="+mn-ea"/>
              <a:cs typeface="+mn-cs"/>
            </a:rPr>
            <a:t>の原則のもと、適切な原価計算に基づく</a:t>
          </a:r>
          <a:r>
            <a:rPr lang="ja-JP" altLang="ja-JP" sz="1100" b="0" i="0" baseline="0">
              <a:solidFill>
                <a:schemeClr val="dk1"/>
              </a:solidFill>
              <a:effectLst/>
              <a:latin typeface="+mn-lt"/>
              <a:ea typeface="+mn-ea"/>
              <a:cs typeface="+mn-cs"/>
            </a:rPr>
            <a:t>使用料</a:t>
          </a:r>
          <a:r>
            <a:rPr lang="ja-JP" altLang="en-US" sz="1100" b="0" i="0" baseline="0">
              <a:solidFill>
                <a:schemeClr val="dk1"/>
              </a:solidFill>
              <a:effectLst/>
              <a:latin typeface="+mn-lt"/>
              <a:ea typeface="+mn-ea"/>
              <a:cs typeface="+mn-cs"/>
            </a:rPr>
            <a:t>の改定するなど一般会計への依存体質脱却に向けた経営改善に努める。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58</xdr:row>
      <xdr:rowOff>20320</xdr:rowOff>
    </xdr:to>
    <xdr:cxnSp macro="">
      <xdr:nvCxnSpPr>
        <xdr:cNvPr id="245" name="直線コネクタ 244"/>
        <xdr:cNvCxnSpPr/>
      </xdr:nvCxnSpPr>
      <xdr:spPr>
        <a:xfrm>
          <a:off x="15671800" y="9949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43180</xdr:rowOff>
    </xdr:to>
    <xdr:cxnSp macro="">
      <xdr:nvCxnSpPr>
        <xdr:cNvPr id="248" name="直線コネクタ 247"/>
        <xdr:cNvCxnSpPr/>
      </xdr:nvCxnSpPr>
      <xdr:spPr>
        <a:xfrm flipV="1">
          <a:off x="14782800" y="994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43180</xdr:rowOff>
    </xdr:to>
    <xdr:cxnSp macro="">
      <xdr:nvCxnSpPr>
        <xdr:cNvPr id="251" name="直線コネクタ 250"/>
        <xdr:cNvCxnSpPr/>
      </xdr:nvCxnSpPr>
      <xdr:spPr>
        <a:xfrm>
          <a:off x="13893800" y="997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35560</xdr:rowOff>
    </xdr:to>
    <xdr:cxnSp macro="">
      <xdr:nvCxnSpPr>
        <xdr:cNvPr id="254" name="直線コネクタ 253"/>
        <xdr:cNvCxnSpPr/>
      </xdr:nvCxnSpPr>
      <xdr:spPr>
        <a:xfrm flipV="1">
          <a:off x="13004800" y="997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4" name="楕円 263"/>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5"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66" name="楕円 265"/>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67" name="テキスト ボックス 266"/>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8" name="楕円 267"/>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69" name="テキスト ボックス 268"/>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0" name="楕円 269"/>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1" name="テキスト ボックス 270"/>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2" name="楕円 271"/>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3" name="テキスト ボックス 272"/>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は、新型コロナウイルス感染症の影響から、各種団体への補助金支給の減など前年度比から０．５ポイントの減となり、類似団体平均を下回っているが、令和５年度に下水道事業等が法適用の企業会計へ移行することから、各会計の繰出金が補助費等へ振り替えられることによる大幅な増加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67564</xdr:rowOff>
    </xdr:to>
    <xdr:cxnSp macro="">
      <xdr:nvCxnSpPr>
        <xdr:cNvPr id="303" name="直線コネクタ 302"/>
        <xdr:cNvCxnSpPr/>
      </xdr:nvCxnSpPr>
      <xdr:spPr>
        <a:xfrm flipV="1">
          <a:off x="15671800" y="58740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67564</xdr:rowOff>
    </xdr:from>
    <xdr:to>
      <xdr:col>78</xdr:col>
      <xdr:colOff>69850</xdr:colOff>
      <xdr:row>34</xdr:row>
      <xdr:rowOff>72136</xdr:rowOff>
    </xdr:to>
    <xdr:cxnSp macro="">
      <xdr:nvCxnSpPr>
        <xdr:cNvPr id="306" name="直線コネクタ 305"/>
        <xdr:cNvCxnSpPr/>
      </xdr:nvCxnSpPr>
      <xdr:spPr>
        <a:xfrm flipV="1">
          <a:off x="14782800" y="5896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76708</xdr:rowOff>
    </xdr:to>
    <xdr:cxnSp macro="">
      <xdr:nvCxnSpPr>
        <xdr:cNvPr id="309" name="直線コネクタ 308"/>
        <xdr:cNvCxnSpPr/>
      </xdr:nvCxnSpPr>
      <xdr:spPr>
        <a:xfrm flipV="1">
          <a:off x="13893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76708</xdr:rowOff>
    </xdr:to>
    <xdr:cxnSp macro="">
      <xdr:nvCxnSpPr>
        <xdr:cNvPr id="312" name="直線コネクタ 311"/>
        <xdr:cNvCxnSpPr/>
      </xdr:nvCxnSpPr>
      <xdr:spPr>
        <a:xfrm>
          <a:off x="13004800" y="58968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2" name="楕円 321"/>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73931</xdr:rowOff>
    </xdr:from>
    <xdr:ext cx="762000" cy="259045"/>
    <xdr:sp macro="" textlink="">
      <xdr:nvSpPr>
        <xdr:cNvPr id="323" name="補助費等該当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xdr:rowOff>
    </xdr:from>
    <xdr:to>
      <xdr:col>78</xdr:col>
      <xdr:colOff>120650</xdr:colOff>
      <xdr:row>34</xdr:row>
      <xdr:rowOff>118364</xdr:rowOff>
    </xdr:to>
    <xdr:sp macro="" textlink="">
      <xdr:nvSpPr>
        <xdr:cNvPr id="324" name="楕円 323"/>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128541</xdr:rowOff>
    </xdr:from>
    <xdr:ext cx="736600" cy="259045"/>
    <xdr:sp macro="" textlink="">
      <xdr:nvSpPr>
        <xdr:cNvPr id="325" name="テキスト ボックス 324"/>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26" name="楕円 325"/>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27" name="テキスト ボックス 326"/>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25908</xdr:rowOff>
    </xdr:from>
    <xdr:to>
      <xdr:col>69</xdr:col>
      <xdr:colOff>142875</xdr:colOff>
      <xdr:row>34</xdr:row>
      <xdr:rowOff>127508</xdr:rowOff>
    </xdr:to>
    <xdr:sp macro="" textlink="">
      <xdr:nvSpPr>
        <xdr:cNvPr id="328" name="楕円 327"/>
        <xdr:cNvSpPr/>
      </xdr:nvSpPr>
      <xdr:spPr>
        <a:xfrm>
          <a:off x="13843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137685</xdr:rowOff>
    </xdr:from>
    <xdr:ext cx="762000" cy="259045"/>
    <xdr:sp macro="" textlink="">
      <xdr:nvSpPr>
        <xdr:cNvPr id="329" name="テキスト ボックス 328"/>
        <xdr:cNvSpPr txBox="1"/>
      </xdr:nvSpPr>
      <xdr:spPr>
        <a:xfrm>
          <a:off x="13512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0" name="楕円 329"/>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1" name="テキスト ボックス 330"/>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合併</a:t>
          </a:r>
          <a:r>
            <a:rPr lang="ja-JP" altLang="en-US" sz="1100" b="0" i="0" baseline="0">
              <a:solidFill>
                <a:schemeClr val="dk1"/>
              </a:solidFill>
              <a:effectLst/>
              <a:latin typeface="+mn-lt"/>
              <a:ea typeface="+mn-ea"/>
              <a:cs typeface="+mn-cs"/>
            </a:rPr>
            <a:t>直後に</a:t>
          </a:r>
          <a:r>
            <a:rPr lang="ja-JP" altLang="ja-JP" sz="1100" b="0" i="0" baseline="0">
              <a:solidFill>
                <a:schemeClr val="dk1"/>
              </a:solidFill>
              <a:effectLst/>
              <a:latin typeface="+mn-lt"/>
              <a:ea typeface="+mn-ea"/>
              <a:cs typeface="+mn-cs"/>
            </a:rPr>
            <a:t>大型整備事業が集中したことによ</a:t>
          </a:r>
          <a:r>
            <a:rPr lang="ja-JP" altLang="en-US" sz="1100" b="0" i="0" baseline="0">
              <a:solidFill>
                <a:schemeClr val="dk1"/>
              </a:solidFill>
              <a:effectLst/>
              <a:latin typeface="+mn-lt"/>
              <a:ea typeface="+mn-ea"/>
              <a:cs typeface="+mn-cs"/>
            </a:rPr>
            <a:t>る地方債発行の増大が影響しており、ここ数年は地方債発行</a:t>
          </a:r>
          <a:r>
            <a:rPr lang="ja-JP" altLang="ja-JP" sz="1100" b="0" i="0" baseline="0">
              <a:solidFill>
                <a:schemeClr val="dk1"/>
              </a:solidFill>
              <a:effectLst/>
              <a:latin typeface="+mn-lt"/>
              <a:ea typeface="+mn-ea"/>
              <a:cs typeface="+mn-cs"/>
            </a:rPr>
            <a:t>額を元利償還金額より抑える方針</a:t>
          </a:r>
          <a:r>
            <a:rPr lang="ja-JP" altLang="en-US" sz="1100" b="0" i="0" baseline="0">
              <a:solidFill>
                <a:schemeClr val="dk1"/>
              </a:solidFill>
              <a:effectLst/>
              <a:latin typeface="+mn-lt"/>
              <a:ea typeface="+mn-ea"/>
              <a:cs typeface="+mn-cs"/>
            </a:rPr>
            <a:t>のもと、公債費の圧縮に努め、令和２年度から減少に転じて、前年度比の１．６ポイントの減となったが、依然として</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大幅に</a:t>
          </a:r>
          <a:r>
            <a:rPr lang="ja-JP" altLang="ja-JP" sz="1100" b="0" i="0" baseline="0">
              <a:solidFill>
                <a:schemeClr val="dk1"/>
              </a:solidFill>
              <a:effectLst/>
              <a:latin typeface="+mn-lt"/>
              <a:ea typeface="+mn-ea"/>
              <a:cs typeface="+mn-cs"/>
            </a:rPr>
            <a:t>上回っている。今後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公共施設等総合管理計画に基づき、</a:t>
          </a:r>
          <a:r>
            <a:rPr lang="ja-JP" altLang="ja-JP" sz="1100" b="0" i="0" baseline="0">
              <a:solidFill>
                <a:schemeClr val="dk1"/>
              </a:solidFill>
              <a:effectLst/>
              <a:latin typeface="+mn-lt"/>
              <a:ea typeface="+mn-ea"/>
              <a:cs typeface="+mn-cs"/>
            </a:rPr>
            <a:t>公共施設の統廃合、</a:t>
          </a:r>
          <a:r>
            <a:rPr lang="ja-JP" altLang="en-US" sz="1100" b="0" i="0" baseline="0">
              <a:solidFill>
                <a:schemeClr val="dk1"/>
              </a:solidFill>
              <a:effectLst/>
              <a:latin typeface="+mn-lt"/>
              <a:ea typeface="+mn-ea"/>
              <a:cs typeface="+mn-cs"/>
            </a:rPr>
            <a:t>施設の経年劣化状況等を比較・分析しながら、中長期的な視点から施設整備を行うことで、町債発行を抑制し</a:t>
          </a:r>
          <a:r>
            <a:rPr lang="ja-JP" altLang="ja-JP" sz="1100" b="0" i="0" baseline="0">
              <a:solidFill>
                <a:schemeClr val="dk1"/>
              </a:solidFill>
              <a:effectLst/>
              <a:latin typeface="+mn-lt"/>
              <a:ea typeface="+mn-ea"/>
              <a:cs typeface="+mn-cs"/>
            </a:rPr>
            <a:t>、公債費の</a:t>
          </a:r>
          <a:r>
            <a:rPr lang="ja-JP" altLang="en-US" sz="1100" b="0" i="0" baseline="0">
              <a:solidFill>
                <a:schemeClr val="dk1"/>
              </a:solidFill>
              <a:effectLst/>
              <a:latin typeface="+mn-lt"/>
              <a:ea typeface="+mn-ea"/>
              <a:cs typeface="+mn-cs"/>
            </a:rPr>
            <a:t>縮減に努める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136144</xdr:rowOff>
    </xdr:from>
    <xdr:to>
      <xdr:col>24</xdr:col>
      <xdr:colOff>25400</xdr:colOff>
      <xdr:row>81</xdr:row>
      <xdr:rowOff>37846</xdr:rowOff>
    </xdr:to>
    <xdr:cxnSp macro="">
      <xdr:nvCxnSpPr>
        <xdr:cNvPr id="361" name="直線コネクタ 360"/>
        <xdr:cNvCxnSpPr/>
      </xdr:nvCxnSpPr>
      <xdr:spPr>
        <a:xfrm flipV="1">
          <a:off x="3987800" y="138521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140715</xdr:rowOff>
    </xdr:from>
    <xdr:to>
      <xdr:col>19</xdr:col>
      <xdr:colOff>187325</xdr:colOff>
      <xdr:row>81</xdr:row>
      <xdr:rowOff>37846</xdr:rowOff>
    </xdr:to>
    <xdr:cxnSp macro="">
      <xdr:nvCxnSpPr>
        <xdr:cNvPr id="364" name="直線コネクタ 363"/>
        <xdr:cNvCxnSpPr/>
      </xdr:nvCxnSpPr>
      <xdr:spPr>
        <a:xfrm>
          <a:off x="3098800" y="1385671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62992</xdr:rowOff>
    </xdr:from>
    <xdr:to>
      <xdr:col>15</xdr:col>
      <xdr:colOff>98425</xdr:colOff>
      <xdr:row>80</xdr:row>
      <xdr:rowOff>140715</xdr:rowOff>
    </xdr:to>
    <xdr:cxnSp macro="">
      <xdr:nvCxnSpPr>
        <xdr:cNvPr id="367" name="直線コネクタ 366"/>
        <xdr:cNvCxnSpPr/>
      </xdr:nvCxnSpPr>
      <xdr:spPr>
        <a:xfrm>
          <a:off x="2209800" y="137789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58420</xdr:rowOff>
    </xdr:from>
    <xdr:to>
      <xdr:col>11</xdr:col>
      <xdr:colOff>9525</xdr:colOff>
      <xdr:row>80</xdr:row>
      <xdr:rowOff>62992</xdr:rowOff>
    </xdr:to>
    <xdr:cxnSp macro="">
      <xdr:nvCxnSpPr>
        <xdr:cNvPr id="370" name="直線コネクタ 369"/>
        <xdr:cNvCxnSpPr/>
      </xdr:nvCxnSpPr>
      <xdr:spPr>
        <a:xfrm>
          <a:off x="1320800" y="13774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85344</xdr:rowOff>
    </xdr:from>
    <xdr:to>
      <xdr:col>24</xdr:col>
      <xdr:colOff>76200</xdr:colOff>
      <xdr:row>81</xdr:row>
      <xdr:rowOff>15494</xdr:rowOff>
    </xdr:to>
    <xdr:sp macro="" textlink="">
      <xdr:nvSpPr>
        <xdr:cNvPr id="380" name="楕円 379"/>
        <xdr:cNvSpPr/>
      </xdr:nvSpPr>
      <xdr:spPr>
        <a:xfrm>
          <a:off x="4775200" y="138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57421</xdr:rowOff>
    </xdr:from>
    <xdr:ext cx="762000" cy="259045"/>
    <xdr:sp macro="" textlink="">
      <xdr:nvSpPr>
        <xdr:cNvPr id="381" name="公債費該当値テキスト"/>
        <xdr:cNvSpPr txBox="1"/>
      </xdr:nvSpPr>
      <xdr:spPr>
        <a:xfrm>
          <a:off x="49149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158496</xdr:rowOff>
    </xdr:from>
    <xdr:to>
      <xdr:col>20</xdr:col>
      <xdr:colOff>38100</xdr:colOff>
      <xdr:row>81</xdr:row>
      <xdr:rowOff>88646</xdr:rowOff>
    </xdr:to>
    <xdr:sp macro="" textlink="">
      <xdr:nvSpPr>
        <xdr:cNvPr id="382" name="楕円 381"/>
        <xdr:cNvSpPr/>
      </xdr:nvSpPr>
      <xdr:spPr>
        <a:xfrm>
          <a:off x="39370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73423</xdr:rowOff>
    </xdr:from>
    <xdr:ext cx="736600" cy="259045"/>
    <xdr:sp macro="" textlink="">
      <xdr:nvSpPr>
        <xdr:cNvPr id="383" name="テキスト ボックス 382"/>
        <xdr:cNvSpPr txBox="1"/>
      </xdr:nvSpPr>
      <xdr:spPr>
        <a:xfrm>
          <a:off x="3606800" y="13960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89915</xdr:rowOff>
    </xdr:from>
    <xdr:to>
      <xdr:col>15</xdr:col>
      <xdr:colOff>149225</xdr:colOff>
      <xdr:row>81</xdr:row>
      <xdr:rowOff>20065</xdr:rowOff>
    </xdr:to>
    <xdr:sp macro="" textlink="">
      <xdr:nvSpPr>
        <xdr:cNvPr id="384" name="楕円 383"/>
        <xdr:cNvSpPr/>
      </xdr:nvSpPr>
      <xdr:spPr>
        <a:xfrm>
          <a:off x="30480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4842</xdr:rowOff>
    </xdr:from>
    <xdr:ext cx="762000" cy="259045"/>
    <xdr:sp macro="" textlink="">
      <xdr:nvSpPr>
        <xdr:cNvPr id="385" name="テキスト ボックス 384"/>
        <xdr:cNvSpPr txBox="1"/>
      </xdr:nvSpPr>
      <xdr:spPr>
        <a:xfrm>
          <a:off x="2717800" y="138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12192</xdr:rowOff>
    </xdr:from>
    <xdr:to>
      <xdr:col>11</xdr:col>
      <xdr:colOff>60325</xdr:colOff>
      <xdr:row>80</xdr:row>
      <xdr:rowOff>113792</xdr:rowOff>
    </xdr:to>
    <xdr:sp macro="" textlink="">
      <xdr:nvSpPr>
        <xdr:cNvPr id="386" name="楕円 385"/>
        <xdr:cNvSpPr/>
      </xdr:nvSpPr>
      <xdr:spPr>
        <a:xfrm>
          <a:off x="21590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98569</xdr:rowOff>
    </xdr:from>
    <xdr:ext cx="762000" cy="259045"/>
    <xdr:sp macro="" textlink="">
      <xdr:nvSpPr>
        <xdr:cNvPr id="387" name="テキスト ボックス 386"/>
        <xdr:cNvSpPr txBox="1"/>
      </xdr:nvSpPr>
      <xdr:spPr>
        <a:xfrm>
          <a:off x="1828800" y="1381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xdr:rowOff>
    </xdr:from>
    <xdr:to>
      <xdr:col>6</xdr:col>
      <xdr:colOff>171450</xdr:colOff>
      <xdr:row>80</xdr:row>
      <xdr:rowOff>109220</xdr:rowOff>
    </xdr:to>
    <xdr:sp macro="" textlink="">
      <xdr:nvSpPr>
        <xdr:cNvPr id="388" name="楕円 387"/>
        <xdr:cNvSpPr/>
      </xdr:nvSpPr>
      <xdr:spPr>
        <a:xfrm>
          <a:off x="1270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93997</xdr:rowOff>
    </xdr:from>
    <xdr:ext cx="762000" cy="259045"/>
    <xdr:sp macro="" textlink="">
      <xdr:nvSpPr>
        <xdr:cNvPr id="389" name="テキスト ボックス 388"/>
        <xdr:cNvSpPr txBox="1"/>
      </xdr:nvSpPr>
      <xdr:spPr>
        <a:xfrm>
          <a:off x="939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令和２年度は、新型コロナウイルス感染症の影響で物件費・補助費等の減少があり、前年度比から１．５</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しかしながら、</a:t>
          </a:r>
          <a:r>
            <a:rPr lang="ja-JP" altLang="en-US" sz="1100" b="0" i="0" baseline="0">
              <a:solidFill>
                <a:schemeClr val="dk1"/>
              </a:solidFill>
              <a:effectLst/>
              <a:latin typeface="+mn-lt"/>
              <a:ea typeface="+mn-ea"/>
              <a:cs typeface="+mn-cs"/>
            </a:rPr>
            <a:t>公債費が減少傾向に転じる中、</a:t>
          </a:r>
          <a:r>
            <a:rPr lang="ja-JP" altLang="ja-JP" sz="1100" b="0" i="0" baseline="0">
              <a:solidFill>
                <a:schemeClr val="dk1"/>
              </a:solidFill>
              <a:effectLst/>
              <a:latin typeface="+mn-lt"/>
              <a:ea typeface="+mn-ea"/>
              <a:cs typeface="+mn-cs"/>
            </a:rPr>
            <a:t>人件費</a:t>
          </a:r>
          <a:r>
            <a:rPr lang="ja-JP" altLang="en-US" sz="1100" b="0" i="0" baseline="0">
              <a:solidFill>
                <a:schemeClr val="dk1"/>
              </a:solidFill>
              <a:effectLst/>
              <a:latin typeface="+mn-lt"/>
              <a:ea typeface="+mn-ea"/>
              <a:cs typeface="+mn-cs"/>
            </a:rPr>
            <a:t>が年々増加傾向にあり、</a:t>
          </a:r>
          <a:r>
            <a:rPr lang="ja-JP" altLang="ja-JP" sz="1100" b="0" i="0" baseline="0">
              <a:solidFill>
                <a:schemeClr val="dk1"/>
              </a:solidFill>
              <a:effectLst/>
              <a:latin typeface="+mn-lt"/>
              <a:ea typeface="+mn-ea"/>
              <a:cs typeface="+mn-cs"/>
            </a:rPr>
            <a:t>類似団体平均を大きく上回っている</a:t>
          </a:r>
          <a:r>
            <a:rPr lang="ja-JP" altLang="en-US" sz="1100" b="0" i="0" baseline="0">
              <a:solidFill>
                <a:schemeClr val="dk1"/>
              </a:solidFill>
              <a:effectLst/>
              <a:latin typeface="+mn-lt"/>
              <a:ea typeface="+mn-ea"/>
              <a:cs typeface="+mn-cs"/>
            </a:rPr>
            <a:t>ことから</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本数値については、</a:t>
          </a:r>
          <a:r>
            <a:rPr lang="ja-JP" altLang="ja-JP" sz="1100" b="0" i="0" baseline="0">
              <a:solidFill>
                <a:schemeClr val="dk1"/>
              </a:solidFill>
              <a:effectLst/>
              <a:latin typeface="+mn-lt"/>
              <a:ea typeface="+mn-ea"/>
              <a:cs typeface="+mn-cs"/>
            </a:rPr>
            <a:t>今後も注視していく必要</a:t>
          </a:r>
          <a:r>
            <a:rPr lang="ja-JP" altLang="en-US" sz="1100" b="0" i="0" baseline="0">
              <a:solidFill>
                <a:schemeClr val="dk1"/>
              </a:solidFill>
              <a:effectLst/>
              <a:latin typeface="+mn-lt"/>
              <a:ea typeface="+mn-ea"/>
              <a:cs typeface="+mn-cs"/>
            </a:rPr>
            <a:t>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21844</xdr:rowOff>
    </xdr:to>
    <xdr:cxnSp macro="">
      <xdr:nvCxnSpPr>
        <xdr:cNvPr id="420" name="直線コネクタ 419"/>
        <xdr:cNvCxnSpPr/>
      </xdr:nvCxnSpPr>
      <xdr:spPr>
        <a:xfrm flipV="1">
          <a:off x="15671800" y="129834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21844</xdr:rowOff>
    </xdr:to>
    <xdr:cxnSp macro="">
      <xdr:nvCxnSpPr>
        <xdr:cNvPr id="423" name="直線コネクタ 422"/>
        <xdr:cNvCxnSpPr/>
      </xdr:nvCxnSpPr>
      <xdr:spPr>
        <a:xfrm>
          <a:off x="14782800" y="13015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75</xdr:row>
      <xdr:rowOff>156718</xdr:rowOff>
    </xdr:to>
    <xdr:cxnSp macro="">
      <xdr:nvCxnSpPr>
        <xdr:cNvPr id="426" name="直線コネクタ 425"/>
        <xdr:cNvCxnSpPr/>
      </xdr:nvCxnSpPr>
      <xdr:spPr>
        <a:xfrm>
          <a:off x="13893800" y="129331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74422</xdr:rowOff>
    </xdr:to>
    <xdr:cxnSp macro="">
      <xdr:nvCxnSpPr>
        <xdr:cNvPr id="429" name="直線コネクタ 428"/>
        <xdr:cNvCxnSpPr/>
      </xdr:nvCxnSpPr>
      <xdr:spPr>
        <a:xfrm>
          <a:off x="13004800" y="12892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39" name="楕円 438"/>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40" name="公債費以外該当値テキスト"/>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1" name="楕円 440"/>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42" name="テキスト ボックス 441"/>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3" name="楕円 442"/>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44" name="テキスト ボックス 443"/>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45" name="楕円 444"/>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135399</xdr:rowOff>
    </xdr:from>
    <xdr:ext cx="762000" cy="259045"/>
    <xdr:sp macro="" textlink="">
      <xdr:nvSpPr>
        <xdr:cNvPr id="446" name="テキスト ボックス 445"/>
        <xdr:cNvSpPr txBox="1"/>
      </xdr:nvSpPr>
      <xdr:spPr>
        <a:xfrm>
          <a:off x="13512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47" name="楕円 446"/>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48" name="テキスト ボックス 447"/>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81503</xdr:rowOff>
    </xdr:from>
    <xdr:to>
      <xdr:col>29</xdr:col>
      <xdr:colOff>127000</xdr:colOff>
      <xdr:row>14</xdr:row>
      <xdr:rowOff>133706</xdr:rowOff>
    </xdr:to>
    <xdr:cxnSp macro="">
      <xdr:nvCxnSpPr>
        <xdr:cNvPr id="48" name="直線コネクタ 47"/>
        <xdr:cNvCxnSpPr/>
      </xdr:nvCxnSpPr>
      <xdr:spPr bwMode="auto">
        <a:xfrm flipV="1">
          <a:off x="5003800" y="2357978"/>
          <a:ext cx="647700" cy="22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21698</xdr:rowOff>
    </xdr:from>
    <xdr:ext cx="762000" cy="259045"/>
    <xdr:sp macro="" textlink="">
      <xdr:nvSpPr>
        <xdr:cNvPr id="49" name="人口1人当たり決算額の推移平均値テキスト130"/>
        <xdr:cNvSpPr txBox="1"/>
      </xdr:nvSpPr>
      <xdr:spPr>
        <a:xfrm>
          <a:off x="5740400" y="2983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28476</xdr:rowOff>
    </xdr:from>
    <xdr:to>
      <xdr:col>26</xdr:col>
      <xdr:colOff>50800</xdr:colOff>
      <xdr:row>14</xdr:row>
      <xdr:rowOff>133706</xdr:rowOff>
    </xdr:to>
    <xdr:cxnSp macro="">
      <xdr:nvCxnSpPr>
        <xdr:cNvPr id="51" name="直線コネクタ 50"/>
        <xdr:cNvCxnSpPr/>
      </xdr:nvCxnSpPr>
      <xdr:spPr bwMode="auto">
        <a:xfrm>
          <a:off x="4305300" y="2476401"/>
          <a:ext cx="698500" cy="10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168953</xdr:rowOff>
    </xdr:from>
    <xdr:ext cx="736600" cy="259045"/>
    <xdr:sp macro="" textlink="">
      <xdr:nvSpPr>
        <xdr:cNvPr id="53" name="テキスト ボックス 52"/>
        <xdr:cNvSpPr txBox="1"/>
      </xdr:nvSpPr>
      <xdr:spPr>
        <a:xfrm>
          <a:off x="4622800" y="313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28476</xdr:rowOff>
    </xdr:from>
    <xdr:to>
      <xdr:col>22</xdr:col>
      <xdr:colOff>114300</xdr:colOff>
      <xdr:row>14</xdr:row>
      <xdr:rowOff>170346</xdr:rowOff>
    </xdr:to>
    <xdr:cxnSp macro="">
      <xdr:nvCxnSpPr>
        <xdr:cNvPr id="54" name="直線コネクタ 53"/>
        <xdr:cNvCxnSpPr/>
      </xdr:nvCxnSpPr>
      <xdr:spPr bwMode="auto">
        <a:xfrm flipV="1">
          <a:off x="3606800" y="2476401"/>
          <a:ext cx="698500" cy="141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170346</xdr:rowOff>
    </xdr:from>
    <xdr:to>
      <xdr:col>18</xdr:col>
      <xdr:colOff>177800</xdr:colOff>
      <xdr:row>15</xdr:row>
      <xdr:rowOff>38123</xdr:rowOff>
    </xdr:to>
    <xdr:cxnSp macro="">
      <xdr:nvCxnSpPr>
        <xdr:cNvPr id="57" name="直線コネクタ 56"/>
        <xdr:cNvCxnSpPr/>
      </xdr:nvCxnSpPr>
      <xdr:spPr bwMode="auto">
        <a:xfrm flipV="1">
          <a:off x="2908300" y="2618271"/>
          <a:ext cx="698500" cy="39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77340</xdr:rowOff>
    </xdr:from>
    <xdr:ext cx="762000" cy="259045"/>
    <xdr:sp macro="" textlink="">
      <xdr:nvSpPr>
        <xdr:cNvPr id="59" name="テキスト ボックス 58"/>
        <xdr:cNvSpPr txBox="1"/>
      </xdr:nvSpPr>
      <xdr:spPr>
        <a:xfrm>
          <a:off x="32258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82862</xdr:rowOff>
    </xdr:from>
    <xdr:ext cx="762000" cy="259045"/>
    <xdr:sp macro="" textlink="">
      <xdr:nvSpPr>
        <xdr:cNvPr id="61" name="テキスト ボックス 60"/>
        <xdr:cNvSpPr txBox="1"/>
      </xdr:nvSpPr>
      <xdr:spPr>
        <a:xfrm>
          <a:off x="25273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30703</xdr:rowOff>
    </xdr:from>
    <xdr:to>
      <xdr:col>29</xdr:col>
      <xdr:colOff>177800</xdr:colOff>
      <xdr:row>13</xdr:row>
      <xdr:rowOff>132303</xdr:rowOff>
    </xdr:to>
    <xdr:sp macro="" textlink="">
      <xdr:nvSpPr>
        <xdr:cNvPr id="67" name="楕円 66"/>
        <xdr:cNvSpPr/>
      </xdr:nvSpPr>
      <xdr:spPr bwMode="auto">
        <a:xfrm>
          <a:off x="5600700" y="230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47230</xdr:rowOff>
    </xdr:from>
    <xdr:ext cx="762000" cy="259045"/>
    <xdr:sp macro="" textlink="">
      <xdr:nvSpPr>
        <xdr:cNvPr id="68" name="人口1人当たり決算額の推移該当値テキスト130"/>
        <xdr:cNvSpPr txBox="1"/>
      </xdr:nvSpPr>
      <xdr:spPr>
        <a:xfrm>
          <a:off x="5740400" y="215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82906</xdr:rowOff>
    </xdr:from>
    <xdr:to>
      <xdr:col>26</xdr:col>
      <xdr:colOff>101600</xdr:colOff>
      <xdr:row>15</xdr:row>
      <xdr:rowOff>13056</xdr:rowOff>
    </xdr:to>
    <xdr:sp macro="" textlink="">
      <xdr:nvSpPr>
        <xdr:cNvPr id="69" name="楕円 68"/>
        <xdr:cNvSpPr/>
      </xdr:nvSpPr>
      <xdr:spPr bwMode="auto">
        <a:xfrm>
          <a:off x="4953000" y="2530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23233</xdr:rowOff>
    </xdr:from>
    <xdr:ext cx="736600" cy="259045"/>
    <xdr:sp macro="" textlink="">
      <xdr:nvSpPr>
        <xdr:cNvPr id="70" name="テキスト ボックス 69"/>
        <xdr:cNvSpPr txBox="1"/>
      </xdr:nvSpPr>
      <xdr:spPr>
        <a:xfrm>
          <a:off x="4622800" y="229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149126</xdr:rowOff>
    </xdr:from>
    <xdr:to>
      <xdr:col>22</xdr:col>
      <xdr:colOff>165100</xdr:colOff>
      <xdr:row>14</xdr:row>
      <xdr:rowOff>79276</xdr:rowOff>
    </xdr:to>
    <xdr:sp macro="" textlink="">
      <xdr:nvSpPr>
        <xdr:cNvPr id="71" name="楕円 70"/>
        <xdr:cNvSpPr/>
      </xdr:nvSpPr>
      <xdr:spPr bwMode="auto">
        <a:xfrm>
          <a:off x="4254500" y="2425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89453</xdr:rowOff>
    </xdr:from>
    <xdr:ext cx="762000" cy="259045"/>
    <xdr:sp macro="" textlink="">
      <xdr:nvSpPr>
        <xdr:cNvPr id="72" name="テキスト ボックス 71"/>
        <xdr:cNvSpPr txBox="1"/>
      </xdr:nvSpPr>
      <xdr:spPr>
        <a:xfrm>
          <a:off x="3924300" y="219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119546</xdr:rowOff>
    </xdr:from>
    <xdr:to>
      <xdr:col>19</xdr:col>
      <xdr:colOff>38100</xdr:colOff>
      <xdr:row>15</xdr:row>
      <xdr:rowOff>49696</xdr:rowOff>
    </xdr:to>
    <xdr:sp macro="" textlink="">
      <xdr:nvSpPr>
        <xdr:cNvPr id="73" name="楕円 72"/>
        <xdr:cNvSpPr/>
      </xdr:nvSpPr>
      <xdr:spPr bwMode="auto">
        <a:xfrm>
          <a:off x="3556000" y="2567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59873</xdr:rowOff>
    </xdr:from>
    <xdr:ext cx="762000" cy="259045"/>
    <xdr:sp macro="" textlink="">
      <xdr:nvSpPr>
        <xdr:cNvPr id="74" name="テキスト ボックス 73"/>
        <xdr:cNvSpPr txBox="1"/>
      </xdr:nvSpPr>
      <xdr:spPr>
        <a:xfrm>
          <a:off x="3225800" y="233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158773</xdr:rowOff>
    </xdr:from>
    <xdr:to>
      <xdr:col>15</xdr:col>
      <xdr:colOff>101600</xdr:colOff>
      <xdr:row>15</xdr:row>
      <xdr:rowOff>88923</xdr:rowOff>
    </xdr:to>
    <xdr:sp macro="" textlink="">
      <xdr:nvSpPr>
        <xdr:cNvPr id="75" name="楕円 74"/>
        <xdr:cNvSpPr/>
      </xdr:nvSpPr>
      <xdr:spPr bwMode="auto">
        <a:xfrm>
          <a:off x="2857500" y="260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99100</xdr:rowOff>
    </xdr:from>
    <xdr:ext cx="762000" cy="259045"/>
    <xdr:sp macro="" textlink="">
      <xdr:nvSpPr>
        <xdr:cNvPr id="76" name="テキスト ボックス 75"/>
        <xdr:cNvSpPr txBox="1"/>
      </xdr:nvSpPr>
      <xdr:spPr>
        <a:xfrm>
          <a:off x="2527300" y="237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330372</xdr:rowOff>
    </xdr:from>
    <xdr:to>
      <xdr:col>29</xdr:col>
      <xdr:colOff>127000</xdr:colOff>
      <xdr:row>34</xdr:row>
      <xdr:rowOff>27902</xdr:rowOff>
    </xdr:to>
    <xdr:cxnSp macro="">
      <xdr:nvCxnSpPr>
        <xdr:cNvPr id="111" name="直線コネクタ 110"/>
        <xdr:cNvCxnSpPr/>
      </xdr:nvCxnSpPr>
      <xdr:spPr bwMode="auto">
        <a:xfrm flipV="1">
          <a:off x="5003800" y="6254922"/>
          <a:ext cx="647700" cy="4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27902</xdr:rowOff>
    </xdr:from>
    <xdr:to>
      <xdr:col>26</xdr:col>
      <xdr:colOff>50800</xdr:colOff>
      <xdr:row>34</xdr:row>
      <xdr:rowOff>126706</xdr:rowOff>
    </xdr:to>
    <xdr:cxnSp macro="">
      <xdr:nvCxnSpPr>
        <xdr:cNvPr id="114" name="直線コネクタ 113"/>
        <xdr:cNvCxnSpPr/>
      </xdr:nvCxnSpPr>
      <xdr:spPr bwMode="auto">
        <a:xfrm flipV="1">
          <a:off x="4305300" y="6295352"/>
          <a:ext cx="698500" cy="9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126706</xdr:rowOff>
    </xdr:from>
    <xdr:to>
      <xdr:col>22</xdr:col>
      <xdr:colOff>114300</xdr:colOff>
      <xdr:row>34</xdr:row>
      <xdr:rowOff>198797</xdr:rowOff>
    </xdr:to>
    <xdr:cxnSp macro="">
      <xdr:nvCxnSpPr>
        <xdr:cNvPr id="117" name="直線コネクタ 116"/>
        <xdr:cNvCxnSpPr/>
      </xdr:nvCxnSpPr>
      <xdr:spPr bwMode="auto">
        <a:xfrm flipV="1">
          <a:off x="3606800" y="6394156"/>
          <a:ext cx="698500" cy="7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198797</xdr:rowOff>
    </xdr:from>
    <xdr:to>
      <xdr:col>18</xdr:col>
      <xdr:colOff>177800</xdr:colOff>
      <xdr:row>34</xdr:row>
      <xdr:rowOff>225020</xdr:rowOff>
    </xdr:to>
    <xdr:cxnSp macro="">
      <xdr:nvCxnSpPr>
        <xdr:cNvPr id="120" name="直線コネクタ 119"/>
        <xdr:cNvCxnSpPr/>
      </xdr:nvCxnSpPr>
      <xdr:spPr bwMode="auto">
        <a:xfrm flipV="1">
          <a:off x="2908300" y="6466247"/>
          <a:ext cx="698500" cy="2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279572</xdr:rowOff>
    </xdr:from>
    <xdr:to>
      <xdr:col>29</xdr:col>
      <xdr:colOff>177800</xdr:colOff>
      <xdr:row>34</xdr:row>
      <xdr:rowOff>38272</xdr:rowOff>
    </xdr:to>
    <xdr:sp macro="" textlink="">
      <xdr:nvSpPr>
        <xdr:cNvPr id="130" name="楕円 129"/>
        <xdr:cNvSpPr/>
      </xdr:nvSpPr>
      <xdr:spPr bwMode="auto">
        <a:xfrm>
          <a:off x="5600700" y="620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124649</xdr:rowOff>
    </xdr:from>
    <xdr:ext cx="762000" cy="259045"/>
    <xdr:sp macro="" textlink="">
      <xdr:nvSpPr>
        <xdr:cNvPr id="131" name="人口1人当たり決算額の推移該当値テキスト445"/>
        <xdr:cNvSpPr txBox="1"/>
      </xdr:nvSpPr>
      <xdr:spPr>
        <a:xfrm>
          <a:off x="5740400" y="604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320002</xdr:rowOff>
    </xdr:from>
    <xdr:to>
      <xdr:col>26</xdr:col>
      <xdr:colOff>101600</xdr:colOff>
      <xdr:row>34</xdr:row>
      <xdr:rowOff>78702</xdr:rowOff>
    </xdr:to>
    <xdr:sp macro="" textlink="">
      <xdr:nvSpPr>
        <xdr:cNvPr id="132" name="楕円 131"/>
        <xdr:cNvSpPr/>
      </xdr:nvSpPr>
      <xdr:spPr bwMode="auto">
        <a:xfrm>
          <a:off x="4953000" y="6244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88879</xdr:rowOff>
    </xdr:from>
    <xdr:ext cx="736600" cy="259045"/>
    <xdr:sp macro="" textlink="">
      <xdr:nvSpPr>
        <xdr:cNvPr id="133" name="テキスト ボックス 132"/>
        <xdr:cNvSpPr txBox="1"/>
      </xdr:nvSpPr>
      <xdr:spPr>
        <a:xfrm>
          <a:off x="4622800" y="601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75906</xdr:rowOff>
    </xdr:from>
    <xdr:to>
      <xdr:col>22</xdr:col>
      <xdr:colOff>165100</xdr:colOff>
      <xdr:row>34</xdr:row>
      <xdr:rowOff>177506</xdr:rowOff>
    </xdr:to>
    <xdr:sp macro="" textlink="">
      <xdr:nvSpPr>
        <xdr:cNvPr id="134" name="楕円 133"/>
        <xdr:cNvSpPr/>
      </xdr:nvSpPr>
      <xdr:spPr bwMode="auto">
        <a:xfrm>
          <a:off x="4254500" y="6343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187683</xdr:rowOff>
    </xdr:from>
    <xdr:ext cx="762000" cy="259045"/>
    <xdr:sp macro="" textlink="">
      <xdr:nvSpPr>
        <xdr:cNvPr id="135" name="テキスト ボックス 134"/>
        <xdr:cNvSpPr txBox="1"/>
      </xdr:nvSpPr>
      <xdr:spPr>
        <a:xfrm>
          <a:off x="3924300" y="61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147997</xdr:rowOff>
    </xdr:from>
    <xdr:to>
      <xdr:col>19</xdr:col>
      <xdr:colOff>38100</xdr:colOff>
      <xdr:row>34</xdr:row>
      <xdr:rowOff>249597</xdr:rowOff>
    </xdr:to>
    <xdr:sp macro="" textlink="">
      <xdr:nvSpPr>
        <xdr:cNvPr id="136" name="楕円 135"/>
        <xdr:cNvSpPr/>
      </xdr:nvSpPr>
      <xdr:spPr bwMode="auto">
        <a:xfrm>
          <a:off x="3556000" y="641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259774</xdr:rowOff>
    </xdr:from>
    <xdr:ext cx="762000" cy="259045"/>
    <xdr:sp macro="" textlink="">
      <xdr:nvSpPr>
        <xdr:cNvPr id="137" name="テキスト ボックス 136"/>
        <xdr:cNvSpPr txBox="1"/>
      </xdr:nvSpPr>
      <xdr:spPr>
        <a:xfrm>
          <a:off x="3225800" y="6184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174220</xdr:rowOff>
    </xdr:from>
    <xdr:to>
      <xdr:col>15</xdr:col>
      <xdr:colOff>101600</xdr:colOff>
      <xdr:row>34</xdr:row>
      <xdr:rowOff>275820</xdr:rowOff>
    </xdr:to>
    <xdr:sp macro="" textlink="">
      <xdr:nvSpPr>
        <xdr:cNvPr id="138" name="楕円 137"/>
        <xdr:cNvSpPr/>
      </xdr:nvSpPr>
      <xdr:spPr bwMode="auto">
        <a:xfrm>
          <a:off x="2857500" y="6441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285997</xdr:rowOff>
    </xdr:from>
    <xdr:ext cx="762000" cy="259045"/>
    <xdr:sp macro="" textlink="">
      <xdr:nvSpPr>
        <xdr:cNvPr id="139" name="テキスト ボックス 138"/>
        <xdr:cNvSpPr txBox="1"/>
      </xdr:nvSpPr>
      <xdr:spPr>
        <a:xfrm>
          <a:off x="2527300" y="62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8156</xdr:rowOff>
    </xdr:from>
    <xdr:to>
      <xdr:col>24</xdr:col>
      <xdr:colOff>63500</xdr:colOff>
      <xdr:row>33</xdr:row>
      <xdr:rowOff>15890</xdr:rowOff>
    </xdr:to>
    <xdr:cxnSp macro="">
      <xdr:nvCxnSpPr>
        <xdr:cNvPr id="61" name="直線コネクタ 60"/>
        <xdr:cNvCxnSpPr/>
      </xdr:nvCxnSpPr>
      <xdr:spPr>
        <a:xfrm flipV="1">
          <a:off x="3797300" y="5494556"/>
          <a:ext cx="838200" cy="17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15890</xdr:rowOff>
    </xdr:from>
    <xdr:to>
      <xdr:col>19</xdr:col>
      <xdr:colOff>177800</xdr:colOff>
      <xdr:row>33</xdr:row>
      <xdr:rowOff>88295</xdr:rowOff>
    </xdr:to>
    <xdr:cxnSp macro="">
      <xdr:nvCxnSpPr>
        <xdr:cNvPr id="64" name="直線コネクタ 63"/>
        <xdr:cNvCxnSpPr/>
      </xdr:nvCxnSpPr>
      <xdr:spPr>
        <a:xfrm flipV="1">
          <a:off x="2908300" y="5673740"/>
          <a:ext cx="889000" cy="7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88295</xdr:rowOff>
    </xdr:from>
    <xdr:to>
      <xdr:col>15</xdr:col>
      <xdr:colOff>50800</xdr:colOff>
      <xdr:row>34</xdr:row>
      <xdr:rowOff>20752</xdr:rowOff>
    </xdr:to>
    <xdr:cxnSp macro="">
      <xdr:nvCxnSpPr>
        <xdr:cNvPr id="67" name="直線コネクタ 66"/>
        <xdr:cNvCxnSpPr/>
      </xdr:nvCxnSpPr>
      <xdr:spPr>
        <a:xfrm flipV="1">
          <a:off x="2019300" y="5746145"/>
          <a:ext cx="889000" cy="10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20752</xdr:rowOff>
    </xdr:from>
    <xdr:to>
      <xdr:col>10</xdr:col>
      <xdr:colOff>114300</xdr:colOff>
      <xdr:row>34</xdr:row>
      <xdr:rowOff>84318</xdr:rowOff>
    </xdr:to>
    <xdr:cxnSp macro="">
      <xdr:nvCxnSpPr>
        <xdr:cNvPr id="70" name="直線コネクタ 69"/>
        <xdr:cNvCxnSpPr/>
      </xdr:nvCxnSpPr>
      <xdr:spPr>
        <a:xfrm flipV="1">
          <a:off x="1130300" y="5850052"/>
          <a:ext cx="889000" cy="6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128806</xdr:rowOff>
    </xdr:from>
    <xdr:to>
      <xdr:col>24</xdr:col>
      <xdr:colOff>114300</xdr:colOff>
      <xdr:row>32</xdr:row>
      <xdr:rowOff>58956</xdr:rowOff>
    </xdr:to>
    <xdr:sp macro="" textlink="">
      <xdr:nvSpPr>
        <xdr:cNvPr id="80" name="楕円 79"/>
        <xdr:cNvSpPr/>
      </xdr:nvSpPr>
      <xdr:spPr>
        <a:xfrm>
          <a:off x="4584700" y="54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151683</xdr:rowOff>
    </xdr:from>
    <xdr:ext cx="599010" cy="259045"/>
    <xdr:sp macro="" textlink="">
      <xdr:nvSpPr>
        <xdr:cNvPr id="81" name="人件費該当値テキスト"/>
        <xdr:cNvSpPr txBox="1"/>
      </xdr:nvSpPr>
      <xdr:spPr>
        <a:xfrm>
          <a:off x="4686300" y="529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136540</xdr:rowOff>
    </xdr:from>
    <xdr:to>
      <xdr:col>20</xdr:col>
      <xdr:colOff>38100</xdr:colOff>
      <xdr:row>33</xdr:row>
      <xdr:rowOff>66690</xdr:rowOff>
    </xdr:to>
    <xdr:sp macro="" textlink="">
      <xdr:nvSpPr>
        <xdr:cNvPr id="82" name="楕円 81"/>
        <xdr:cNvSpPr/>
      </xdr:nvSpPr>
      <xdr:spPr>
        <a:xfrm>
          <a:off x="3746500" y="56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83217</xdr:rowOff>
    </xdr:from>
    <xdr:ext cx="599010" cy="259045"/>
    <xdr:sp macro="" textlink="">
      <xdr:nvSpPr>
        <xdr:cNvPr id="83" name="テキスト ボックス 82"/>
        <xdr:cNvSpPr txBox="1"/>
      </xdr:nvSpPr>
      <xdr:spPr>
        <a:xfrm>
          <a:off x="3497795" y="539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37495</xdr:rowOff>
    </xdr:from>
    <xdr:to>
      <xdr:col>15</xdr:col>
      <xdr:colOff>101600</xdr:colOff>
      <xdr:row>33</xdr:row>
      <xdr:rowOff>139095</xdr:rowOff>
    </xdr:to>
    <xdr:sp macro="" textlink="">
      <xdr:nvSpPr>
        <xdr:cNvPr id="84" name="楕円 83"/>
        <xdr:cNvSpPr/>
      </xdr:nvSpPr>
      <xdr:spPr>
        <a:xfrm>
          <a:off x="2857500" y="56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155622</xdr:rowOff>
    </xdr:from>
    <xdr:ext cx="599010" cy="259045"/>
    <xdr:sp macro="" textlink="">
      <xdr:nvSpPr>
        <xdr:cNvPr id="85" name="テキスト ボックス 84"/>
        <xdr:cNvSpPr txBox="1"/>
      </xdr:nvSpPr>
      <xdr:spPr>
        <a:xfrm>
          <a:off x="2608795" y="547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141402</xdr:rowOff>
    </xdr:from>
    <xdr:to>
      <xdr:col>10</xdr:col>
      <xdr:colOff>165100</xdr:colOff>
      <xdr:row>34</xdr:row>
      <xdr:rowOff>71552</xdr:rowOff>
    </xdr:to>
    <xdr:sp macro="" textlink="">
      <xdr:nvSpPr>
        <xdr:cNvPr id="86" name="楕円 85"/>
        <xdr:cNvSpPr/>
      </xdr:nvSpPr>
      <xdr:spPr>
        <a:xfrm>
          <a:off x="1968500" y="57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88079</xdr:rowOff>
    </xdr:from>
    <xdr:ext cx="599010" cy="259045"/>
    <xdr:sp macro="" textlink="">
      <xdr:nvSpPr>
        <xdr:cNvPr id="87" name="テキスト ボックス 86"/>
        <xdr:cNvSpPr txBox="1"/>
      </xdr:nvSpPr>
      <xdr:spPr>
        <a:xfrm>
          <a:off x="1719795" y="557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33518</xdr:rowOff>
    </xdr:from>
    <xdr:to>
      <xdr:col>6</xdr:col>
      <xdr:colOff>38100</xdr:colOff>
      <xdr:row>34</xdr:row>
      <xdr:rowOff>135118</xdr:rowOff>
    </xdr:to>
    <xdr:sp macro="" textlink="">
      <xdr:nvSpPr>
        <xdr:cNvPr id="88" name="楕円 87"/>
        <xdr:cNvSpPr/>
      </xdr:nvSpPr>
      <xdr:spPr>
        <a:xfrm>
          <a:off x="1079500" y="586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151645</xdr:rowOff>
    </xdr:from>
    <xdr:ext cx="599010" cy="259045"/>
    <xdr:sp macro="" textlink="">
      <xdr:nvSpPr>
        <xdr:cNvPr id="89" name="テキスト ボックス 88"/>
        <xdr:cNvSpPr txBox="1"/>
      </xdr:nvSpPr>
      <xdr:spPr>
        <a:xfrm>
          <a:off x="830795" y="563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61202</xdr:rowOff>
    </xdr:from>
    <xdr:to>
      <xdr:col>24</xdr:col>
      <xdr:colOff>63500</xdr:colOff>
      <xdr:row>55</xdr:row>
      <xdr:rowOff>116318</xdr:rowOff>
    </xdr:to>
    <xdr:cxnSp macro="">
      <xdr:nvCxnSpPr>
        <xdr:cNvPr id="118" name="直線コネクタ 117"/>
        <xdr:cNvCxnSpPr/>
      </xdr:nvCxnSpPr>
      <xdr:spPr>
        <a:xfrm flipV="1">
          <a:off x="3797300" y="9490952"/>
          <a:ext cx="838200" cy="5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113716</xdr:rowOff>
    </xdr:from>
    <xdr:to>
      <xdr:col>19</xdr:col>
      <xdr:colOff>177800</xdr:colOff>
      <xdr:row>55</xdr:row>
      <xdr:rowOff>116318</xdr:rowOff>
    </xdr:to>
    <xdr:cxnSp macro="">
      <xdr:nvCxnSpPr>
        <xdr:cNvPr id="121" name="直線コネクタ 120"/>
        <xdr:cNvCxnSpPr/>
      </xdr:nvCxnSpPr>
      <xdr:spPr>
        <a:xfrm>
          <a:off x="2908300" y="9543466"/>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169842</xdr:rowOff>
    </xdr:from>
    <xdr:ext cx="599010" cy="259045"/>
    <xdr:sp macro="" textlink="">
      <xdr:nvSpPr>
        <xdr:cNvPr id="123" name="テキスト ボックス 122"/>
        <xdr:cNvSpPr txBox="1"/>
      </xdr:nvSpPr>
      <xdr:spPr>
        <a:xfrm>
          <a:off x="3497795" y="977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101383</xdr:rowOff>
    </xdr:from>
    <xdr:to>
      <xdr:col>15</xdr:col>
      <xdr:colOff>50800</xdr:colOff>
      <xdr:row>55</xdr:row>
      <xdr:rowOff>113716</xdr:rowOff>
    </xdr:to>
    <xdr:cxnSp macro="">
      <xdr:nvCxnSpPr>
        <xdr:cNvPr id="124" name="直線コネクタ 123"/>
        <xdr:cNvCxnSpPr/>
      </xdr:nvCxnSpPr>
      <xdr:spPr>
        <a:xfrm>
          <a:off x="2019300" y="9531133"/>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64171</xdr:rowOff>
    </xdr:from>
    <xdr:to>
      <xdr:col>10</xdr:col>
      <xdr:colOff>114300</xdr:colOff>
      <xdr:row>55</xdr:row>
      <xdr:rowOff>101383</xdr:rowOff>
    </xdr:to>
    <xdr:cxnSp macro="">
      <xdr:nvCxnSpPr>
        <xdr:cNvPr id="127" name="直線コネクタ 126"/>
        <xdr:cNvCxnSpPr/>
      </xdr:nvCxnSpPr>
      <xdr:spPr>
        <a:xfrm>
          <a:off x="1130300" y="9493921"/>
          <a:ext cx="889000" cy="3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10402</xdr:rowOff>
    </xdr:from>
    <xdr:to>
      <xdr:col>24</xdr:col>
      <xdr:colOff>114300</xdr:colOff>
      <xdr:row>55</xdr:row>
      <xdr:rowOff>112002</xdr:rowOff>
    </xdr:to>
    <xdr:sp macro="" textlink="">
      <xdr:nvSpPr>
        <xdr:cNvPr id="137" name="楕円 136"/>
        <xdr:cNvSpPr/>
      </xdr:nvSpPr>
      <xdr:spPr>
        <a:xfrm>
          <a:off x="4584700" y="944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33279</xdr:rowOff>
    </xdr:from>
    <xdr:ext cx="599010" cy="259045"/>
    <xdr:sp macro="" textlink="">
      <xdr:nvSpPr>
        <xdr:cNvPr id="138" name="物件費該当値テキスト"/>
        <xdr:cNvSpPr txBox="1"/>
      </xdr:nvSpPr>
      <xdr:spPr>
        <a:xfrm>
          <a:off x="4686300" y="929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65518</xdr:rowOff>
    </xdr:from>
    <xdr:to>
      <xdr:col>20</xdr:col>
      <xdr:colOff>38100</xdr:colOff>
      <xdr:row>55</xdr:row>
      <xdr:rowOff>167118</xdr:rowOff>
    </xdr:to>
    <xdr:sp macro="" textlink="">
      <xdr:nvSpPr>
        <xdr:cNvPr id="139" name="楕円 138"/>
        <xdr:cNvSpPr/>
      </xdr:nvSpPr>
      <xdr:spPr>
        <a:xfrm>
          <a:off x="3746500" y="94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12195</xdr:rowOff>
    </xdr:from>
    <xdr:ext cx="599010" cy="259045"/>
    <xdr:sp macro="" textlink="">
      <xdr:nvSpPr>
        <xdr:cNvPr id="140" name="テキスト ボックス 139"/>
        <xdr:cNvSpPr txBox="1"/>
      </xdr:nvSpPr>
      <xdr:spPr>
        <a:xfrm>
          <a:off x="3497795" y="927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62916</xdr:rowOff>
    </xdr:from>
    <xdr:to>
      <xdr:col>15</xdr:col>
      <xdr:colOff>101600</xdr:colOff>
      <xdr:row>55</xdr:row>
      <xdr:rowOff>164516</xdr:rowOff>
    </xdr:to>
    <xdr:sp macro="" textlink="">
      <xdr:nvSpPr>
        <xdr:cNvPr id="141" name="楕円 140"/>
        <xdr:cNvSpPr/>
      </xdr:nvSpPr>
      <xdr:spPr>
        <a:xfrm>
          <a:off x="2857500" y="94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9593</xdr:rowOff>
    </xdr:from>
    <xdr:ext cx="599010" cy="259045"/>
    <xdr:sp macro="" textlink="">
      <xdr:nvSpPr>
        <xdr:cNvPr id="142" name="テキスト ボックス 141"/>
        <xdr:cNvSpPr txBox="1"/>
      </xdr:nvSpPr>
      <xdr:spPr>
        <a:xfrm>
          <a:off x="2608795" y="926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50583</xdr:rowOff>
    </xdr:from>
    <xdr:to>
      <xdr:col>10</xdr:col>
      <xdr:colOff>165100</xdr:colOff>
      <xdr:row>55</xdr:row>
      <xdr:rowOff>152183</xdr:rowOff>
    </xdr:to>
    <xdr:sp macro="" textlink="">
      <xdr:nvSpPr>
        <xdr:cNvPr id="143" name="楕円 142"/>
        <xdr:cNvSpPr/>
      </xdr:nvSpPr>
      <xdr:spPr>
        <a:xfrm>
          <a:off x="1968500" y="948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168710</xdr:rowOff>
    </xdr:from>
    <xdr:ext cx="599010" cy="259045"/>
    <xdr:sp macro="" textlink="">
      <xdr:nvSpPr>
        <xdr:cNvPr id="144" name="テキスト ボックス 143"/>
        <xdr:cNvSpPr txBox="1"/>
      </xdr:nvSpPr>
      <xdr:spPr>
        <a:xfrm>
          <a:off x="1719795" y="925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13371</xdr:rowOff>
    </xdr:from>
    <xdr:to>
      <xdr:col>6</xdr:col>
      <xdr:colOff>38100</xdr:colOff>
      <xdr:row>55</xdr:row>
      <xdr:rowOff>114971</xdr:rowOff>
    </xdr:to>
    <xdr:sp macro="" textlink="">
      <xdr:nvSpPr>
        <xdr:cNvPr id="145" name="楕円 144"/>
        <xdr:cNvSpPr/>
      </xdr:nvSpPr>
      <xdr:spPr>
        <a:xfrm>
          <a:off x="1079500" y="944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131498</xdr:rowOff>
    </xdr:from>
    <xdr:ext cx="599010" cy="259045"/>
    <xdr:sp macro="" textlink="">
      <xdr:nvSpPr>
        <xdr:cNvPr id="146" name="テキスト ボックス 145"/>
        <xdr:cNvSpPr txBox="1"/>
      </xdr:nvSpPr>
      <xdr:spPr>
        <a:xfrm>
          <a:off x="830795" y="921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96062</xdr:rowOff>
    </xdr:from>
    <xdr:to>
      <xdr:col>24</xdr:col>
      <xdr:colOff>63500</xdr:colOff>
      <xdr:row>78</xdr:row>
      <xdr:rowOff>141897</xdr:rowOff>
    </xdr:to>
    <xdr:cxnSp macro="">
      <xdr:nvCxnSpPr>
        <xdr:cNvPr id="175" name="直線コネクタ 174"/>
        <xdr:cNvCxnSpPr/>
      </xdr:nvCxnSpPr>
      <xdr:spPr>
        <a:xfrm>
          <a:off x="3797300" y="13469162"/>
          <a:ext cx="8382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96062</xdr:rowOff>
    </xdr:from>
    <xdr:to>
      <xdr:col>19</xdr:col>
      <xdr:colOff>177800</xdr:colOff>
      <xdr:row>78</xdr:row>
      <xdr:rowOff>127558</xdr:rowOff>
    </xdr:to>
    <xdr:cxnSp macro="">
      <xdr:nvCxnSpPr>
        <xdr:cNvPr id="178" name="直線コネクタ 177"/>
        <xdr:cNvCxnSpPr/>
      </xdr:nvCxnSpPr>
      <xdr:spPr>
        <a:xfrm flipV="1">
          <a:off x="2908300" y="13469162"/>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127558</xdr:rowOff>
    </xdr:from>
    <xdr:to>
      <xdr:col>15</xdr:col>
      <xdr:colOff>50800</xdr:colOff>
      <xdr:row>78</xdr:row>
      <xdr:rowOff>129884</xdr:rowOff>
    </xdr:to>
    <xdr:cxnSp macro="">
      <xdr:nvCxnSpPr>
        <xdr:cNvPr id="181" name="直線コネクタ 180"/>
        <xdr:cNvCxnSpPr/>
      </xdr:nvCxnSpPr>
      <xdr:spPr>
        <a:xfrm flipV="1">
          <a:off x="2019300" y="13500658"/>
          <a:ext cx="889000" cy="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129884</xdr:rowOff>
    </xdr:from>
    <xdr:to>
      <xdr:col>10</xdr:col>
      <xdr:colOff>114300</xdr:colOff>
      <xdr:row>78</xdr:row>
      <xdr:rowOff>131598</xdr:rowOff>
    </xdr:to>
    <xdr:cxnSp macro="">
      <xdr:nvCxnSpPr>
        <xdr:cNvPr id="184" name="直線コネクタ 183"/>
        <xdr:cNvCxnSpPr/>
      </xdr:nvCxnSpPr>
      <xdr:spPr>
        <a:xfrm flipV="1">
          <a:off x="1130300" y="1350298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91097</xdr:rowOff>
    </xdr:from>
    <xdr:to>
      <xdr:col>24</xdr:col>
      <xdr:colOff>114300</xdr:colOff>
      <xdr:row>79</xdr:row>
      <xdr:rowOff>21247</xdr:rowOff>
    </xdr:to>
    <xdr:sp macro="" textlink="">
      <xdr:nvSpPr>
        <xdr:cNvPr id="194" name="楕円 193"/>
        <xdr:cNvSpPr/>
      </xdr:nvSpPr>
      <xdr:spPr>
        <a:xfrm>
          <a:off x="4584700" y="1346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6024</xdr:rowOff>
    </xdr:from>
    <xdr:ext cx="469744" cy="259045"/>
    <xdr:sp macro="" textlink="">
      <xdr:nvSpPr>
        <xdr:cNvPr id="195" name="維持補修費該当値テキスト"/>
        <xdr:cNvSpPr txBox="1"/>
      </xdr:nvSpPr>
      <xdr:spPr>
        <a:xfrm>
          <a:off x="4686300" y="1337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45262</xdr:rowOff>
    </xdr:from>
    <xdr:to>
      <xdr:col>20</xdr:col>
      <xdr:colOff>38100</xdr:colOff>
      <xdr:row>78</xdr:row>
      <xdr:rowOff>146862</xdr:rowOff>
    </xdr:to>
    <xdr:sp macro="" textlink="">
      <xdr:nvSpPr>
        <xdr:cNvPr id="196" name="楕円 195"/>
        <xdr:cNvSpPr/>
      </xdr:nvSpPr>
      <xdr:spPr>
        <a:xfrm>
          <a:off x="3746500" y="1341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137989</xdr:rowOff>
    </xdr:from>
    <xdr:ext cx="469744" cy="259045"/>
    <xdr:sp macro="" textlink="">
      <xdr:nvSpPr>
        <xdr:cNvPr id="197" name="テキスト ボックス 196"/>
        <xdr:cNvSpPr txBox="1"/>
      </xdr:nvSpPr>
      <xdr:spPr>
        <a:xfrm>
          <a:off x="3562428" y="1351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76758</xdr:rowOff>
    </xdr:from>
    <xdr:to>
      <xdr:col>15</xdr:col>
      <xdr:colOff>101600</xdr:colOff>
      <xdr:row>79</xdr:row>
      <xdr:rowOff>6908</xdr:rowOff>
    </xdr:to>
    <xdr:sp macro="" textlink="">
      <xdr:nvSpPr>
        <xdr:cNvPr id="198" name="楕円 197"/>
        <xdr:cNvSpPr/>
      </xdr:nvSpPr>
      <xdr:spPr>
        <a:xfrm>
          <a:off x="2857500" y="134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169485</xdr:rowOff>
    </xdr:from>
    <xdr:ext cx="469744" cy="259045"/>
    <xdr:sp macro="" textlink="">
      <xdr:nvSpPr>
        <xdr:cNvPr id="199" name="テキスト ボックス 198"/>
        <xdr:cNvSpPr txBox="1"/>
      </xdr:nvSpPr>
      <xdr:spPr>
        <a:xfrm>
          <a:off x="2673428" y="1354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79084</xdr:rowOff>
    </xdr:from>
    <xdr:to>
      <xdr:col>10</xdr:col>
      <xdr:colOff>165100</xdr:colOff>
      <xdr:row>79</xdr:row>
      <xdr:rowOff>9234</xdr:rowOff>
    </xdr:to>
    <xdr:sp macro="" textlink="">
      <xdr:nvSpPr>
        <xdr:cNvPr id="200" name="楕円 199"/>
        <xdr:cNvSpPr/>
      </xdr:nvSpPr>
      <xdr:spPr>
        <a:xfrm>
          <a:off x="1968500" y="134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361</xdr:rowOff>
    </xdr:from>
    <xdr:ext cx="469744" cy="259045"/>
    <xdr:sp macro="" textlink="">
      <xdr:nvSpPr>
        <xdr:cNvPr id="201" name="テキスト ボックス 200"/>
        <xdr:cNvSpPr txBox="1"/>
      </xdr:nvSpPr>
      <xdr:spPr>
        <a:xfrm>
          <a:off x="1784428" y="135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80798</xdr:rowOff>
    </xdr:from>
    <xdr:to>
      <xdr:col>6</xdr:col>
      <xdr:colOff>38100</xdr:colOff>
      <xdr:row>79</xdr:row>
      <xdr:rowOff>10948</xdr:rowOff>
    </xdr:to>
    <xdr:sp macro="" textlink="">
      <xdr:nvSpPr>
        <xdr:cNvPr id="202" name="楕円 201"/>
        <xdr:cNvSpPr/>
      </xdr:nvSpPr>
      <xdr:spPr>
        <a:xfrm>
          <a:off x="1079500" y="1345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2075</xdr:rowOff>
    </xdr:from>
    <xdr:ext cx="469744" cy="259045"/>
    <xdr:sp macro="" textlink="">
      <xdr:nvSpPr>
        <xdr:cNvPr id="203" name="テキスト ボックス 202"/>
        <xdr:cNvSpPr txBox="1"/>
      </xdr:nvSpPr>
      <xdr:spPr>
        <a:xfrm>
          <a:off x="895428" y="135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160452</xdr:rowOff>
    </xdr:from>
    <xdr:to>
      <xdr:col>24</xdr:col>
      <xdr:colOff>63500</xdr:colOff>
      <xdr:row>99</xdr:row>
      <xdr:rowOff>14376</xdr:rowOff>
    </xdr:to>
    <xdr:cxnSp macro="">
      <xdr:nvCxnSpPr>
        <xdr:cNvPr id="233" name="直線コネクタ 232"/>
        <xdr:cNvCxnSpPr/>
      </xdr:nvCxnSpPr>
      <xdr:spPr>
        <a:xfrm flipV="1">
          <a:off x="3797300" y="16962552"/>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14376</xdr:rowOff>
    </xdr:from>
    <xdr:to>
      <xdr:col>19</xdr:col>
      <xdr:colOff>177800</xdr:colOff>
      <xdr:row>99</xdr:row>
      <xdr:rowOff>35370</xdr:rowOff>
    </xdr:to>
    <xdr:cxnSp macro="">
      <xdr:nvCxnSpPr>
        <xdr:cNvPr id="236" name="直線コネクタ 235"/>
        <xdr:cNvCxnSpPr/>
      </xdr:nvCxnSpPr>
      <xdr:spPr>
        <a:xfrm flipV="1">
          <a:off x="2908300" y="16987926"/>
          <a:ext cx="8890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164795</xdr:rowOff>
    </xdr:from>
    <xdr:to>
      <xdr:col>15</xdr:col>
      <xdr:colOff>50800</xdr:colOff>
      <xdr:row>99</xdr:row>
      <xdr:rowOff>35370</xdr:rowOff>
    </xdr:to>
    <xdr:cxnSp macro="">
      <xdr:nvCxnSpPr>
        <xdr:cNvPr id="239" name="直線コネクタ 238"/>
        <xdr:cNvCxnSpPr/>
      </xdr:nvCxnSpPr>
      <xdr:spPr>
        <a:xfrm>
          <a:off x="2019300" y="16966895"/>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126048</xdr:rowOff>
    </xdr:from>
    <xdr:to>
      <xdr:col>10</xdr:col>
      <xdr:colOff>114300</xdr:colOff>
      <xdr:row>98</xdr:row>
      <xdr:rowOff>164795</xdr:rowOff>
    </xdr:to>
    <xdr:cxnSp macro="">
      <xdr:nvCxnSpPr>
        <xdr:cNvPr id="242" name="直線コネクタ 241"/>
        <xdr:cNvCxnSpPr/>
      </xdr:nvCxnSpPr>
      <xdr:spPr>
        <a:xfrm>
          <a:off x="1130300" y="16928148"/>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109652</xdr:rowOff>
    </xdr:from>
    <xdr:to>
      <xdr:col>24</xdr:col>
      <xdr:colOff>114300</xdr:colOff>
      <xdr:row>99</xdr:row>
      <xdr:rowOff>39802</xdr:rowOff>
    </xdr:to>
    <xdr:sp macro="" textlink="">
      <xdr:nvSpPr>
        <xdr:cNvPr id="252" name="楕円 251"/>
        <xdr:cNvSpPr/>
      </xdr:nvSpPr>
      <xdr:spPr>
        <a:xfrm>
          <a:off x="4584700" y="169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24579</xdr:rowOff>
    </xdr:from>
    <xdr:ext cx="534377" cy="259045"/>
    <xdr:sp macro="" textlink="">
      <xdr:nvSpPr>
        <xdr:cNvPr id="253" name="扶助費該当値テキスト"/>
        <xdr:cNvSpPr txBox="1"/>
      </xdr:nvSpPr>
      <xdr:spPr>
        <a:xfrm>
          <a:off x="4686300" y="1682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135026</xdr:rowOff>
    </xdr:from>
    <xdr:to>
      <xdr:col>20</xdr:col>
      <xdr:colOff>38100</xdr:colOff>
      <xdr:row>99</xdr:row>
      <xdr:rowOff>65176</xdr:rowOff>
    </xdr:to>
    <xdr:sp macro="" textlink="">
      <xdr:nvSpPr>
        <xdr:cNvPr id="254" name="楕円 253"/>
        <xdr:cNvSpPr/>
      </xdr:nvSpPr>
      <xdr:spPr>
        <a:xfrm>
          <a:off x="3746500" y="1693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56303</xdr:rowOff>
    </xdr:from>
    <xdr:ext cx="534377" cy="259045"/>
    <xdr:sp macro="" textlink="">
      <xdr:nvSpPr>
        <xdr:cNvPr id="255" name="テキスト ボックス 254"/>
        <xdr:cNvSpPr txBox="1"/>
      </xdr:nvSpPr>
      <xdr:spPr>
        <a:xfrm>
          <a:off x="3530111" y="1702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156020</xdr:rowOff>
    </xdr:from>
    <xdr:to>
      <xdr:col>15</xdr:col>
      <xdr:colOff>101600</xdr:colOff>
      <xdr:row>99</xdr:row>
      <xdr:rowOff>86170</xdr:rowOff>
    </xdr:to>
    <xdr:sp macro="" textlink="">
      <xdr:nvSpPr>
        <xdr:cNvPr id="256" name="楕円 255"/>
        <xdr:cNvSpPr/>
      </xdr:nvSpPr>
      <xdr:spPr>
        <a:xfrm>
          <a:off x="2857500" y="169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77297</xdr:rowOff>
    </xdr:from>
    <xdr:ext cx="534377" cy="259045"/>
    <xdr:sp macro="" textlink="">
      <xdr:nvSpPr>
        <xdr:cNvPr id="257" name="テキスト ボックス 256"/>
        <xdr:cNvSpPr txBox="1"/>
      </xdr:nvSpPr>
      <xdr:spPr>
        <a:xfrm>
          <a:off x="2641111" y="170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113995</xdr:rowOff>
    </xdr:from>
    <xdr:to>
      <xdr:col>10</xdr:col>
      <xdr:colOff>165100</xdr:colOff>
      <xdr:row>99</xdr:row>
      <xdr:rowOff>44145</xdr:rowOff>
    </xdr:to>
    <xdr:sp macro="" textlink="">
      <xdr:nvSpPr>
        <xdr:cNvPr id="258" name="楕円 257"/>
        <xdr:cNvSpPr/>
      </xdr:nvSpPr>
      <xdr:spPr>
        <a:xfrm>
          <a:off x="1968500" y="169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35272</xdr:rowOff>
    </xdr:from>
    <xdr:ext cx="534377" cy="259045"/>
    <xdr:sp macro="" textlink="">
      <xdr:nvSpPr>
        <xdr:cNvPr id="259" name="テキスト ボックス 258"/>
        <xdr:cNvSpPr txBox="1"/>
      </xdr:nvSpPr>
      <xdr:spPr>
        <a:xfrm>
          <a:off x="1752111" y="1700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75248</xdr:rowOff>
    </xdr:from>
    <xdr:to>
      <xdr:col>6</xdr:col>
      <xdr:colOff>38100</xdr:colOff>
      <xdr:row>99</xdr:row>
      <xdr:rowOff>5398</xdr:rowOff>
    </xdr:to>
    <xdr:sp macro="" textlink="">
      <xdr:nvSpPr>
        <xdr:cNvPr id="260" name="楕円 259"/>
        <xdr:cNvSpPr/>
      </xdr:nvSpPr>
      <xdr:spPr>
        <a:xfrm>
          <a:off x="1079500" y="16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167975</xdr:rowOff>
    </xdr:from>
    <xdr:ext cx="534377" cy="259045"/>
    <xdr:sp macro="" textlink="">
      <xdr:nvSpPr>
        <xdr:cNvPr id="261" name="テキスト ボックス 260"/>
        <xdr:cNvSpPr txBox="1"/>
      </xdr:nvSpPr>
      <xdr:spPr>
        <a:xfrm>
          <a:off x="863111" y="169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92443</xdr:rowOff>
    </xdr:from>
    <xdr:to>
      <xdr:col>55</xdr:col>
      <xdr:colOff>0</xdr:colOff>
      <xdr:row>38</xdr:row>
      <xdr:rowOff>119526</xdr:rowOff>
    </xdr:to>
    <xdr:cxnSp macro="">
      <xdr:nvCxnSpPr>
        <xdr:cNvPr id="290" name="直線コネクタ 289"/>
        <xdr:cNvCxnSpPr/>
      </xdr:nvCxnSpPr>
      <xdr:spPr>
        <a:xfrm flipV="1">
          <a:off x="9639300" y="6436093"/>
          <a:ext cx="838200" cy="19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119526</xdr:rowOff>
    </xdr:from>
    <xdr:to>
      <xdr:col>50</xdr:col>
      <xdr:colOff>114300</xdr:colOff>
      <xdr:row>38</xdr:row>
      <xdr:rowOff>122496</xdr:rowOff>
    </xdr:to>
    <xdr:cxnSp macro="">
      <xdr:nvCxnSpPr>
        <xdr:cNvPr id="293" name="直線コネクタ 292"/>
        <xdr:cNvCxnSpPr/>
      </xdr:nvCxnSpPr>
      <xdr:spPr>
        <a:xfrm flipV="1">
          <a:off x="8750300" y="6634626"/>
          <a:ext cx="8890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122496</xdr:rowOff>
    </xdr:from>
    <xdr:to>
      <xdr:col>45</xdr:col>
      <xdr:colOff>177800</xdr:colOff>
      <xdr:row>38</xdr:row>
      <xdr:rowOff>127491</xdr:rowOff>
    </xdr:to>
    <xdr:cxnSp macro="">
      <xdr:nvCxnSpPr>
        <xdr:cNvPr id="296" name="直線コネクタ 295"/>
        <xdr:cNvCxnSpPr/>
      </xdr:nvCxnSpPr>
      <xdr:spPr>
        <a:xfrm flipV="1">
          <a:off x="7861300" y="6637596"/>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125795</xdr:rowOff>
    </xdr:from>
    <xdr:to>
      <xdr:col>41</xdr:col>
      <xdr:colOff>50800</xdr:colOff>
      <xdr:row>38</xdr:row>
      <xdr:rowOff>127491</xdr:rowOff>
    </xdr:to>
    <xdr:cxnSp macro="">
      <xdr:nvCxnSpPr>
        <xdr:cNvPr id="299" name="直線コネクタ 298"/>
        <xdr:cNvCxnSpPr/>
      </xdr:nvCxnSpPr>
      <xdr:spPr>
        <a:xfrm>
          <a:off x="6972300" y="6640895"/>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41643</xdr:rowOff>
    </xdr:from>
    <xdr:to>
      <xdr:col>55</xdr:col>
      <xdr:colOff>50800</xdr:colOff>
      <xdr:row>37</xdr:row>
      <xdr:rowOff>143243</xdr:rowOff>
    </xdr:to>
    <xdr:sp macro="" textlink="">
      <xdr:nvSpPr>
        <xdr:cNvPr id="309" name="楕円 308"/>
        <xdr:cNvSpPr/>
      </xdr:nvSpPr>
      <xdr:spPr>
        <a:xfrm>
          <a:off x="10426700" y="63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128020</xdr:rowOff>
    </xdr:from>
    <xdr:ext cx="599010" cy="259045"/>
    <xdr:sp macro="" textlink="">
      <xdr:nvSpPr>
        <xdr:cNvPr id="310" name="補助費等該当値テキスト"/>
        <xdr:cNvSpPr txBox="1"/>
      </xdr:nvSpPr>
      <xdr:spPr>
        <a:xfrm>
          <a:off x="10528300" y="630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68726</xdr:rowOff>
    </xdr:from>
    <xdr:to>
      <xdr:col>50</xdr:col>
      <xdr:colOff>165100</xdr:colOff>
      <xdr:row>38</xdr:row>
      <xdr:rowOff>170326</xdr:rowOff>
    </xdr:to>
    <xdr:sp macro="" textlink="">
      <xdr:nvSpPr>
        <xdr:cNvPr id="311" name="楕円 310"/>
        <xdr:cNvSpPr/>
      </xdr:nvSpPr>
      <xdr:spPr>
        <a:xfrm>
          <a:off x="9588500" y="658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161453</xdr:rowOff>
    </xdr:from>
    <xdr:ext cx="534377" cy="259045"/>
    <xdr:sp macro="" textlink="">
      <xdr:nvSpPr>
        <xdr:cNvPr id="312" name="テキスト ボックス 311"/>
        <xdr:cNvSpPr txBox="1"/>
      </xdr:nvSpPr>
      <xdr:spPr>
        <a:xfrm>
          <a:off x="9372111" y="66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71696</xdr:rowOff>
    </xdr:from>
    <xdr:to>
      <xdr:col>46</xdr:col>
      <xdr:colOff>38100</xdr:colOff>
      <xdr:row>39</xdr:row>
      <xdr:rowOff>1846</xdr:rowOff>
    </xdr:to>
    <xdr:sp macro="" textlink="">
      <xdr:nvSpPr>
        <xdr:cNvPr id="313" name="楕円 312"/>
        <xdr:cNvSpPr/>
      </xdr:nvSpPr>
      <xdr:spPr>
        <a:xfrm>
          <a:off x="8699500" y="65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164423</xdr:rowOff>
    </xdr:from>
    <xdr:ext cx="534377" cy="259045"/>
    <xdr:sp macro="" textlink="">
      <xdr:nvSpPr>
        <xdr:cNvPr id="314" name="テキスト ボックス 313"/>
        <xdr:cNvSpPr txBox="1"/>
      </xdr:nvSpPr>
      <xdr:spPr>
        <a:xfrm>
          <a:off x="8483111" y="66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76691</xdr:rowOff>
    </xdr:from>
    <xdr:to>
      <xdr:col>41</xdr:col>
      <xdr:colOff>101600</xdr:colOff>
      <xdr:row>39</xdr:row>
      <xdr:rowOff>6841</xdr:rowOff>
    </xdr:to>
    <xdr:sp macro="" textlink="">
      <xdr:nvSpPr>
        <xdr:cNvPr id="315" name="楕円 314"/>
        <xdr:cNvSpPr/>
      </xdr:nvSpPr>
      <xdr:spPr>
        <a:xfrm>
          <a:off x="7810500" y="659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169418</xdr:rowOff>
    </xdr:from>
    <xdr:ext cx="534377" cy="259045"/>
    <xdr:sp macro="" textlink="">
      <xdr:nvSpPr>
        <xdr:cNvPr id="316" name="テキスト ボックス 315"/>
        <xdr:cNvSpPr txBox="1"/>
      </xdr:nvSpPr>
      <xdr:spPr>
        <a:xfrm>
          <a:off x="7594111" y="668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74995</xdr:rowOff>
    </xdr:from>
    <xdr:to>
      <xdr:col>36</xdr:col>
      <xdr:colOff>165100</xdr:colOff>
      <xdr:row>39</xdr:row>
      <xdr:rowOff>5145</xdr:rowOff>
    </xdr:to>
    <xdr:sp macro="" textlink="">
      <xdr:nvSpPr>
        <xdr:cNvPr id="317" name="楕円 316"/>
        <xdr:cNvSpPr/>
      </xdr:nvSpPr>
      <xdr:spPr>
        <a:xfrm>
          <a:off x="6921500" y="659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167722</xdr:rowOff>
    </xdr:from>
    <xdr:ext cx="534377" cy="259045"/>
    <xdr:sp macro="" textlink="">
      <xdr:nvSpPr>
        <xdr:cNvPr id="318" name="テキスト ボックス 317"/>
        <xdr:cNvSpPr txBox="1"/>
      </xdr:nvSpPr>
      <xdr:spPr>
        <a:xfrm>
          <a:off x="6705111" y="668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24316</xdr:rowOff>
    </xdr:from>
    <xdr:to>
      <xdr:col>55</xdr:col>
      <xdr:colOff>0</xdr:colOff>
      <xdr:row>58</xdr:row>
      <xdr:rowOff>62564</xdr:rowOff>
    </xdr:to>
    <xdr:cxnSp macro="">
      <xdr:nvCxnSpPr>
        <xdr:cNvPr id="345" name="直線コネクタ 344"/>
        <xdr:cNvCxnSpPr/>
      </xdr:nvCxnSpPr>
      <xdr:spPr>
        <a:xfrm flipV="1">
          <a:off x="9639300" y="9968416"/>
          <a:ext cx="838200" cy="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58682</xdr:rowOff>
    </xdr:from>
    <xdr:to>
      <xdr:col>50</xdr:col>
      <xdr:colOff>114300</xdr:colOff>
      <xdr:row>58</xdr:row>
      <xdr:rowOff>62564</xdr:rowOff>
    </xdr:to>
    <xdr:cxnSp macro="">
      <xdr:nvCxnSpPr>
        <xdr:cNvPr id="348" name="直線コネクタ 347"/>
        <xdr:cNvCxnSpPr/>
      </xdr:nvCxnSpPr>
      <xdr:spPr>
        <a:xfrm>
          <a:off x="8750300" y="10002782"/>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58682</xdr:rowOff>
    </xdr:from>
    <xdr:to>
      <xdr:col>45</xdr:col>
      <xdr:colOff>177800</xdr:colOff>
      <xdr:row>58</xdr:row>
      <xdr:rowOff>66712</xdr:rowOff>
    </xdr:to>
    <xdr:cxnSp macro="">
      <xdr:nvCxnSpPr>
        <xdr:cNvPr id="351" name="直線コネクタ 350"/>
        <xdr:cNvCxnSpPr/>
      </xdr:nvCxnSpPr>
      <xdr:spPr>
        <a:xfrm flipV="1">
          <a:off x="7861300" y="10002782"/>
          <a:ext cx="8890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45643</xdr:rowOff>
    </xdr:from>
    <xdr:to>
      <xdr:col>41</xdr:col>
      <xdr:colOff>50800</xdr:colOff>
      <xdr:row>58</xdr:row>
      <xdr:rowOff>66712</xdr:rowOff>
    </xdr:to>
    <xdr:cxnSp macro="">
      <xdr:nvCxnSpPr>
        <xdr:cNvPr id="354" name="直線コネクタ 353"/>
        <xdr:cNvCxnSpPr/>
      </xdr:nvCxnSpPr>
      <xdr:spPr>
        <a:xfrm>
          <a:off x="6972300" y="9989743"/>
          <a:ext cx="889000" cy="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144966</xdr:rowOff>
    </xdr:from>
    <xdr:to>
      <xdr:col>55</xdr:col>
      <xdr:colOff>50800</xdr:colOff>
      <xdr:row>58</xdr:row>
      <xdr:rowOff>75116</xdr:rowOff>
    </xdr:to>
    <xdr:sp macro="" textlink="">
      <xdr:nvSpPr>
        <xdr:cNvPr id="364" name="楕円 363"/>
        <xdr:cNvSpPr/>
      </xdr:nvSpPr>
      <xdr:spPr>
        <a:xfrm>
          <a:off x="10426700" y="99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104343</xdr:rowOff>
    </xdr:from>
    <xdr:ext cx="599010" cy="259045"/>
    <xdr:sp macro="" textlink="">
      <xdr:nvSpPr>
        <xdr:cNvPr id="365" name="普通建設事業費該当値テキスト"/>
        <xdr:cNvSpPr txBox="1"/>
      </xdr:nvSpPr>
      <xdr:spPr>
        <a:xfrm>
          <a:off x="10528300" y="970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11764</xdr:rowOff>
    </xdr:from>
    <xdr:to>
      <xdr:col>50</xdr:col>
      <xdr:colOff>165100</xdr:colOff>
      <xdr:row>58</xdr:row>
      <xdr:rowOff>113364</xdr:rowOff>
    </xdr:to>
    <xdr:sp macro="" textlink="">
      <xdr:nvSpPr>
        <xdr:cNvPr id="366" name="楕円 365"/>
        <xdr:cNvSpPr/>
      </xdr:nvSpPr>
      <xdr:spPr>
        <a:xfrm>
          <a:off x="9588500" y="99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129891</xdr:rowOff>
    </xdr:from>
    <xdr:ext cx="599010" cy="259045"/>
    <xdr:sp macro="" textlink="">
      <xdr:nvSpPr>
        <xdr:cNvPr id="367" name="テキスト ボックス 366"/>
        <xdr:cNvSpPr txBox="1"/>
      </xdr:nvSpPr>
      <xdr:spPr>
        <a:xfrm>
          <a:off x="9339795" y="973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7882</xdr:rowOff>
    </xdr:from>
    <xdr:to>
      <xdr:col>46</xdr:col>
      <xdr:colOff>38100</xdr:colOff>
      <xdr:row>58</xdr:row>
      <xdr:rowOff>109482</xdr:rowOff>
    </xdr:to>
    <xdr:sp macro="" textlink="">
      <xdr:nvSpPr>
        <xdr:cNvPr id="368" name="楕円 367"/>
        <xdr:cNvSpPr/>
      </xdr:nvSpPr>
      <xdr:spPr>
        <a:xfrm>
          <a:off x="8699500" y="99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126009</xdr:rowOff>
    </xdr:from>
    <xdr:ext cx="599010" cy="259045"/>
    <xdr:sp macro="" textlink="">
      <xdr:nvSpPr>
        <xdr:cNvPr id="369" name="テキスト ボックス 368"/>
        <xdr:cNvSpPr txBox="1"/>
      </xdr:nvSpPr>
      <xdr:spPr>
        <a:xfrm>
          <a:off x="8450795" y="972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15912</xdr:rowOff>
    </xdr:from>
    <xdr:to>
      <xdr:col>41</xdr:col>
      <xdr:colOff>101600</xdr:colOff>
      <xdr:row>58</xdr:row>
      <xdr:rowOff>117512</xdr:rowOff>
    </xdr:to>
    <xdr:sp macro="" textlink="">
      <xdr:nvSpPr>
        <xdr:cNvPr id="370" name="楕円 369"/>
        <xdr:cNvSpPr/>
      </xdr:nvSpPr>
      <xdr:spPr>
        <a:xfrm>
          <a:off x="7810500" y="99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134039</xdr:rowOff>
    </xdr:from>
    <xdr:ext cx="599010" cy="259045"/>
    <xdr:sp macro="" textlink="">
      <xdr:nvSpPr>
        <xdr:cNvPr id="371" name="テキスト ボックス 370"/>
        <xdr:cNvSpPr txBox="1"/>
      </xdr:nvSpPr>
      <xdr:spPr>
        <a:xfrm>
          <a:off x="7561795" y="973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166293</xdr:rowOff>
    </xdr:from>
    <xdr:to>
      <xdr:col>36</xdr:col>
      <xdr:colOff>165100</xdr:colOff>
      <xdr:row>58</xdr:row>
      <xdr:rowOff>96443</xdr:rowOff>
    </xdr:to>
    <xdr:sp macro="" textlink="">
      <xdr:nvSpPr>
        <xdr:cNvPr id="372" name="楕円 371"/>
        <xdr:cNvSpPr/>
      </xdr:nvSpPr>
      <xdr:spPr>
        <a:xfrm>
          <a:off x="6921500" y="99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112970</xdr:rowOff>
    </xdr:from>
    <xdr:ext cx="599010" cy="259045"/>
    <xdr:sp macro="" textlink="">
      <xdr:nvSpPr>
        <xdr:cNvPr id="373" name="テキスト ボックス 372"/>
        <xdr:cNvSpPr txBox="1"/>
      </xdr:nvSpPr>
      <xdr:spPr>
        <a:xfrm>
          <a:off x="6672795" y="971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158930</xdr:rowOff>
    </xdr:from>
    <xdr:to>
      <xdr:col>55</xdr:col>
      <xdr:colOff>0</xdr:colOff>
      <xdr:row>79</xdr:row>
      <xdr:rowOff>35446</xdr:rowOff>
    </xdr:to>
    <xdr:cxnSp macro="">
      <xdr:nvCxnSpPr>
        <xdr:cNvPr id="402" name="直線コネクタ 401"/>
        <xdr:cNvCxnSpPr/>
      </xdr:nvCxnSpPr>
      <xdr:spPr>
        <a:xfrm>
          <a:off x="9639300" y="13532030"/>
          <a:ext cx="838200" cy="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158930</xdr:rowOff>
    </xdr:from>
    <xdr:to>
      <xdr:col>50</xdr:col>
      <xdr:colOff>114300</xdr:colOff>
      <xdr:row>78</xdr:row>
      <xdr:rowOff>167726</xdr:rowOff>
    </xdr:to>
    <xdr:cxnSp macro="">
      <xdr:nvCxnSpPr>
        <xdr:cNvPr id="405" name="直線コネクタ 404"/>
        <xdr:cNvCxnSpPr/>
      </xdr:nvCxnSpPr>
      <xdr:spPr>
        <a:xfrm flipV="1">
          <a:off x="8750300" y="13532030"/>
          <a:ext cx="8890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161424</xdr:rowOff>
    </xdr:from>
    <xdr:to>
      <xdr:col>45</xdr:col>
      <xdr:colOff>177800</xdr:colOff>
      <xdr:row>78</xdr:row>
      <xdr:rowOff>167726</xdr:rowOff>
    </xdr:to>
    <xdr:cxnSp macro="">
      <xdr:nvCxnSpPr>
        <xdr:cNvPr id="408" name="直線コネクタ 407"/>
        <xdr:cNvCxnSpPr/>
      </xdr:nvCxnSpPr>
      <xdr:spPr>
        <a:xfrm>
          <a:off x="7861300" y="13534524"/>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134877</xdr:rowOff>
    </xdr:from>
    <xdr:to>
      <xdr:col>41</xdr:col>
      <xdr:colOff>50800</xdr:colOff>
      <xdr:row>78</xdr:row>
      <xdr:rowOff>161424</xdr:rowOff>
    </xdr:to>
    <xdr:cxnSp macro="">
      <xdr:nvCxnSpPr>
        <xdr:cNvPr id="411" name="直線コネクタ 410"/>
        <xdr:cNvCxnSpPr/>
      </xdr:nvCxnSpPr>
      <xdr:spPr>
        <a:xfrm>
          <a:off x="6972300" y="13507977"/>
          <a:ext cx="889000" cy="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156096</xdr:rowOff>
    </xdr:from>
    <xdr:to>
      <xdr:col>55</xdr:col>
      <xdr:colOff>50800</xdr:colOff>
      <xdr:row>79</xdr:row>
      <xdr:rowOff>86246</xdr:rowOff>
    </xdr:to>
    <xdr:sp macro="" textlink="">
      <xdr:nvSpPr>
        <xdr:cNvPr id="421" name="楕円 420"/>
        <xdr:cNvSpPr/>
      </xdr:nvSpPr>
      <xdr:spPr>
        <a:xfrm>
          <a:off x="10426700" y="135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469744" cy="259045"/>
    <xdr:sp macro="" textlink="">
      <xdr:nvSpPr>
        <xdr:cNvPr id="422" name="普通建設事業費 （ うち新規整備　）該当値テキスト"/>
        <xdr:cNvSpPr txBox="1"/>
      </xdr:nvSpPr>
      <xdr:spPr>
        <a:xfrm>
          <a:off x="10528300" y="1347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108130</xdr:rowOff>
    </xdr:from>
    <xdr:to>
      <xdr:col>50</xdr:col>
      <xdr:colOff>165100</xdr:colOff>
      <xdr:row>79</xdr:row>
      <xdr:rowOff>38280</xdr:rowOff>
    </xdr:to>
    <xdr:sp macro="" textlink="">
      <xdr:nvSpPr>
        <xdr:cNvPr id="423" name="楕円 422"/>
        <xdr:cNvSpPr/>
      </xdr:nvSpPr>
      <xdr:spPr>
        <a:xfrm>
          <a:off x="9588500" y="1348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54807</xdr:rowOff>
    </xdr:from>
    <xdr:ext cx="534377" cy="259045"/>
    <xdr:sp macro="" textlink="">
      <xdr:nvSpPr>
        <xdr:cNvPr id="424" name="テキスト ボックス 423"/>
        <xdr:cNvSpPr txBox="1"/>
      </xdr:nvSpPr>
      <xdr:spPr>
        <a:xfrm>
          <a:off x="9372111" y="132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116926</xdr:rowOff>
    </xdr:from>
    <xdr:to>
      <xdr:col>46</xdr:col>
      <xdr:colOff>38100</xdr:colOff>
      <xdr:row>79</xdr:row>
      <xdr:rowOff>47076</xdr:rowOff>
    </xdr:to>
    <xdr:sp macro="" textlink="">
      <xdr:nvSpPr>
        <xdr:cNvPr id="425" name="楕円 424"/>
        <xdr:cNvSpPr/>
      </xdr:nvSpPr>
      <xdr:spPr>
        <a:xfrm>
          <a:off x="8699500" y="1349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63603</xdr:rowOff>
    </xdr:from>
    <xdr:ext cx="534377" cy="259045"/>
    <xdr:sp macro="" textlink="">
      <xdr:nvSpPr>
        <xdr:cNvPr id="426" name="テキスト ボックス 425"/>
        <xdr:cNvSpPr txBox="1"/>
      </xdr:nvSpPr>
      <xdr:spPr>
        <a:xfrm>
          <a:off x="8483111" y="1326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110624</xdr:rowOff>
    </xdr:from>
    <xdr:to>
      <xdr:col>41</xdr:col>
      <xdr:colOff>101600</xdr:colOff>
      <xdr:row>79</xdr:row>
      <xdr:rowOff>40774</xdr:rowOff>
    </xdr:to>
    <xdr:sp macro="" textlink="">
      <xdr:nvSpPr>
        <xdr:cNvPr id="427" name="楕円 426"/>
        <xdr:cNvSpPr/>
      </xdr:nvSpPr>
      <xdr:spPr>
        <a:xfrm>
          <a:off x="7810500" y="134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31901</xdr:rowOff>
    </xdr:from>
    <xdr:ext cx="534377" cy="259045"/>
    <xdr:sp macro="" textlink="">
      <xdr:nvSpPr>
        <xdr:cNvPr id="428" name="テキスト ボックス 427"/>
        <xdr:cNvSpPr txBox="1"/>
      </xdr:nvSpPr>
      <xdr:spPr>
        <a:xfrm>
          <a:off x="7594111" y="1357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84077</xdr:rowOff>
    </xdr:from>
    <xdr:to>
      <xdr:col>36</xdr:col>
      <xdr:colOff>165100</xdr:colOff>
      <xdr:row>79</xdr:row>
      <xdr:rowOff>14227</xdr:rowOff>
    </xdr:to>
    <xdr:sp macro="" textlink="">
      <xdr:nvSpPr>
        <xdr:cNvPr id="429" name="楕円 428"/>
        <xdr:cNvSpPr/>
      </xdr:nvSpPr>
      <xdr:spPr>
        <a:xfrm>
          <a:off x="6921500" y="1345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30754</xdr:rowOff>
    </xdr:from>
    <xdr:ext cx="534377" cy="259045"/>
    <xdr:sp macro="" textlink="">
      <xdr:nvSpPr>
        <xdr:cNvPr id="430" name="テキスト ボックス 429"/>
        <xdr:cNvSpPr txBox="1"/>
      </xdr:nvSpPr>
      <xdr:spPr>
        <a:xfrm>
          <a:off x="6705111" y="1323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90407</xdr:rowOff>
    </xdr:from>
    <xdr:to>
      <xdr:col>55</xdr:col>
      <xdr:colOff>0</xdr:colOff>
      <xdr:row>98</xdr:row>
      <xdr:rowOff>62219</xdr:rowOff>
    </xdr:to>
    <xdr:cxnSp macro="">
      <xdr:nvCxnSpPr>
        <xdr:cNvPr id="459" name="直線コネクタ 458"/>
        <xdr:cNvCxnSpPr/>
      </xdr:nvCxnSpPr>
      <xdr:spPr>
        <a:xfrm flipV="1">
          <a:off x="9639300" y="16721057"/>
          <a:ext cx="838200" cy="14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50298</xdr:rowOff>
    </xdr:from>
    <xdr:to>
      <xdr:col>50</xdr:col>
      <xdr:colOff>114300</xdr:colOff>
      <xdr:row>98</xdr:row>
      <xdr:rowOff>62219</xdr:rowOff>
    </xdr:to>
    <xdr:cxnSp macro="">
      <xdr:nvCxnSpPr>
        <xdr:cNvPr id="462" name="直線コネクタ 461"/>
        <xdr:cNvCxnSpPr/>
      </xdr:nvCxnSpPr>
      <xdr:spPr>
        <a:xfrm>
          <a:off x="8750300" y="16852398"/>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50298</xdr:rowOff>
    </xdr:from>
    <xdr:to>
      <xdr:col>45</xdr:col>
      <xdr:colOff>177800</xdr:colOff>
      <xdr:row>98</xdr:row>
      <xdr:rowOff>76233</xdr:rowOff>
    </xdr:to>
    <xdr:cxnSp macro="">
      <xdr:nvCxnSpPr>
        <xdr:cNvPr id="465" name="直線コネクタ 464"/>
        <xdr:cNvCxnSpPr/>
      </xdr:nvCxnSpPr>
      <xdr:spPr>
        <a:xfrm flipV="1">
          <a:off x="7861300" y="16852398"/>
          <a:ext cx="889000" cy="2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5173</xdr:rowOff>
    </xdr:from>
    <xdr:ext cx="534377" cy="259045"/>
    <xdr:sp macro="" textlink="">
      <xdr:nvSpPr>
        <xdr:cNvPr id="467" name="テキスト ボックス 466"/>
        <xdr:cNvSpPr txBox="1"/>
      </xdr:nvSpPr>
      <xdr:spPr>
        <a:xfrm>
          <a:off x="8483111" y="169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38616</xdr:rowOff>
    </xdr:from>
    <xdr:to>
      <xdr:col>41</xdr:col>
      <xdr:colOff>50800</xdr:colOff>
      <xdr:row>98</xdr:row>
      <xdr:rowOff>76233</xdr:rowOff>
    </xdr:to>
    <xdr:cxnSp macro="">
      <xdr:nvCxnSpPr>
        <xdr:cNvPr id="468" name="直線コネクタ 467"/>
        <xdr:cNvCxnSpPr/>
      </xdr:nvCxnSpPr>
      <xdr:spPr>
        <a:xfrm>
          <a:off x="6972300" y="16840716"/>
          <a:ext cx="889000" cy="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10408</xdr:rowOff>
    </xdr:from>
    <xdr:ext cx="534377" cy="259045"/>
    <xdr:sp macro="" textlink="">
      <xdr:nvSpPr>
        <xdr:cNvPr id="470" name="テキスト ボックス 469"/>
        <xdr:cNvSpPr txBox="1"/>
      </xdr:nvSpPr>
      <xdr:spPr>
        <a:xfrm>
          <a:off x="7594111" y="1698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39607</xdr:rowOff>
    </xdr:from>
    <xdr:to>
      <xdr:col>55</xdr:col>
      <xdr:colOff>50800</xdr:colOff>
      <xdr:row>97</xdr:row>
      <xdr:rowOff>141207</xdr:rowOff>
    </xdr:to>
    <xdr:sp macro="" textlink="">
      <xdr:nvSpPr>
        <xdr:cNvPr id="478" name="楕円 477"/>
        <xdr:cNvSpPr/>
      </xdr:nvSpPr>
      <xdr:spPr>
        <a:xfrm>
          <a:off x="10426700" y="166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62484</xdr:rowOff>
    </xdr:from>
    <xdr:ext cx="599010" cy="259045"/>
    <xdr:sp macro="" textlink="">
      <xdr:nvSpPr>
        <xdr:cNvPr id="479" name="普通建設事業費 （ うち更新整備　）該当値テキスト"/>
        <xdr:cNvSpPr txBox="1"/>
      </xdr:nvSpPr>
      <xdr:spPr>
        <a:xfrm>
          <a:off x="10528300" y="1652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11419</xdr:rowOff>
    </xdr:from>
    <xdr:to>
      <xdr:col>50</xdr:col>
      <xdr:colOff>165100</xdr:colOff>
      <xdr:row>98</xdr:row>
      <xdr:rowOff>113019</xdr:rowOff>
    </xdr:to>
    <xdr:sp macro="" textlink="">
      <xdr:nvSpPr>
        <xdr:cNvPr id="480" name="楕円 479"/>
        <xdr:cNvSpPr/>
      </xdr:nvSpPr>
      <xdr:spPr>
        <a:xfrm>
          <a:off x="9588500" y="1681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129546</xdr:rowOff>
    </xdr:from>
    <xdr:ext cx="599010" cy="259045"/>
    <xdr:sp macro="" textlink="">
      <xdr:nvSpPr>
        <xdr:cNvPr id="481" name="テキスト ボックス 480"/>
        <xdr:cNvSpPr txBox="1"/>
      </xdr:nvSpPr>
      <xdr:spPr>
        <a:xfrm>
          <a:off x="9339795" y="1658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170948</xdr:rowOff>
    </xdr:from>
    <xdr:to>
      <xdr:col>46</xdr:col>
      <xdr:colOff>38100</xdr:colOff>
      <xdr:row>98</xdr:row>
      <xdr:rowOff>101098</xdr:rowOff>
    </xdr:to>
    <xdr:sp macro="" textlink="">
      <xdr:nvSpPr>
        <xdr:cNvPr id="482" name="楕円 481"/>
        <xdr:cNvSpPr/>
      </xdr:nvSpPr>
      <xdr:spPr>
        <a:xfrm>
          <a:off x="8699500" y="16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117625</xdr:rowOff>
    </xdr:from>
    <xdr:ext cx="599010" cy="259045"/>
    <xdr:sp macro="" textlink="">
      <xdr:nvSpPr>
        <xdr:cNvPr id="483" name="テキスト ボックス 482"/>
        <xdr:cNvSpPr txBox="1"/>
      </xdr:nvSpPr>
      <xdr:spPr>
        <a:xfrm>
          <a:off x="8450795" y="165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25433</xdr:rowOff>
    </xdr:from>
    <xdr:to>
      <xdr:col>41</xdr:col>
      <xdr:colOff>101600</xdr:colOff>
      <xdr:row>98</xdr:row>
      <xdr:rowOff>127033</xdr:rowOff>
    </xdr:to>
    <xdr:sp macro="" textlink="">
      <xdr:nvSpPr>
        <xdr:cNvPr id="484" name="楕円 483"/>
        <xdr:cNvSpPr/>
      </xdr:nvSpPr>
      <xdr:spPr>
        <a:xfrm>
          <a:off x="7810500" y="168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143560</xdr:rowOff>
    </xdr:from>
    <xdr:ext cx="599010" cy="259045"/>
    <xdr:sp macro="" textlink="">
      <xdr:nvSpPr>
        <xdr:cNvPr id="485" name="テキスト ボックス 484"/>
        <xdr:cNvSpPr txBox="1"/>
      </xdr:nvSpPr>
      <xdr:spPr>
        <a:xfrm>
          <a:off x="7561795" y="1660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159266</xdr:rowOff>
    </xdr:from>
    <xdr:to>
      <xdr:col>36</xdr:col>
      <xdr:colOff>165100</xdr:colOff>
      <xdr:row>98</xdr:row>
      <xdr:rowOff>89416</xdr:rowOff>
    </xdr:to>
    <xdr:sp macro="" textlink="">
      <xdr:nvSpPr>
        <xdr:cNvPr id="486" name="楕円 485"/>
        <xdr:cNvSpPr/>
      </xdr:nvSpPr>
      <xdr:spPr>
        <a:xfrm>
          <a:off x="6921500" y="16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105943</xdr:rowOff>
    </xdr:from>
    <xdr:ext cx="599010" cy="259045"/>
    <xdr:sp macro="" textlink="">
      <xdr:nvSpPr>
        <xdr:cNvPr id="487" name="テキスト ボックス 486"/>
        <xdr:cNvSpPr txBox="1"/>
      </xdr:nvSpPr>
      <xdr:spPr>
        <a:xfrm>
          <a:off x="6672795" y="1656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158133</xdr:rowOff>
    </xdr:from>
    <xdr:to>
      <xdr:col>85</xdr:col>
      <xdr:colOff>127000</xdr:colOff>
      <xdr:row>39</xdr:row>
      <xdr:rowOff>34772</xdr:rowOff>
    </xdr:to>
    <xdr:cxnSp macro="">
      <xdr:nvCxnSpPr>
        <xdr:cNvPr id="516" name="直線コネクタ 515"/>
        <xdr:cNvCxnSpPr/>
      </xdr:nvCxnSpPr>
      <xdr:spPr>
        <a:xfrm>
          <a:off x="15481300" y="6673233"/>
          <a:ext cx="838200" cy="4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148570</xdr:rowOff>
    </xdr:from>
    <xdr:ext cx="534377" cy="259045"/>
    <xdr:sp macro="" textlink="">
      <xdr:nvSpPr>
        <xdr:cNvPr id="517" name="災害復旧事業費平均値テキスト"/>
        <xdr:cNvSpPr txBox="1"/>
      </xdr:nvSpPr>
      <xdr:spPr>
        <a:xfrm>
          <a:off x="16370300" y="649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154174</xdr:rowOff>
    </xdr:from>
    <xdr:to>
      <xdr:col>81</xdr:col>
      <xdr:colOff>50800</xdr:colOff>
      <xdr:row>38</xdr:row>
      <xdr:rowOff>158133</xdr:rowOff>
    </xdr:to>
    <xdr:cxnSp macro="">
      <xdr:nvCxnSpPr>
        <xdr:cNvPr id="519" name="直線コネクタ 518"/>
        <xdr:cNvCxnSpPr/>
      </xdr:nvCxnSpPr>
      <xdr:spPr>
        <a:xfrm>
          <a:off x="14592300" y="6669274"/>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154174</xdr:rowOff>
    </xdr:from>
    <xdr:to>
      <xdr:col>76</xdr:col>
      <xdr:colOff>114300</xdr:colOff>
      <xdr:row>39</xdr:row>
      <xdr:rowOff>17856</xdr:rowOff>
    </xdr:to>
    <xdr:cxnSp macro="">
      <xdr:nvCxnSpPr>
        <xdr:cNvPr id="522" name="直線コネクタ 521"/>
        <xdr:cNvCxnSpPr/>
      </xdr:nvCxnSpPr>
      <xdr:spPr>
        <a:xfrm flipV="1">
          <a:off x="13703300" y="6669274"/>
          <a:ext cx="889000" cy="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49302</xdr:rowOff>
    </xdr:from>
    <xdr:ext cx="469744" cy="259045"/>
    <xdr:sp macro="" textlink="">
      <xdr:nvSpPr>
        <xdr:cNvPr id="524" name="テキスト ボックス 523"/>
        <xdr:cNvSpPr txBox="1"/>
      </xdr:nvSpPr>
      <xdr:spPr>
        <a:xfrm>
          <a:off x="14357428" y="673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17856</xdr:rowOff>
    </xdr:from>
    <xdr:to>
      <xdr:col>71</xdr:col>
      <xdr:colOff>177800</xdr:colOff>
      <xdr:row>39</xdr:row>
      <xdr:rowOff>22539</xdr:rowOff>
    </xdr:to>
    <xdr:cxnSp macro="">
      <xdr:nvCxnSpPr>
        <xdr:cNvPr id="525" name="直線コネクタ 524"/>
        <xdr:cNvCxnSpPr/>
      </xdr:nvCxnSpPr>
      <xdr:spPr>
        <a:xfrm flipV="1">
          <a:off x="12814300" y="6704406"/>
          <a:ext cx="889000" cy="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155422</xdr:rowOff>
    </xdr:from>
    <xdr:to>
      <xdr:col>85</xdr:col>
      <xdr:colOff>177800</xdr:colOff>
      <xdr:row>39</xdr:row>
      <xdr:rowOff>85572</xdr:rowOff>
    </xdr:to>
    <xdr:sp macro="" textlink="">
      <xdr:nvSpPr>
        <xdr:cNvPr id="535" name="楕円 534"/>
        <xdr:cNvSpPr/>
      </xdr:nvSpPr>
      <xdr:spPr>
        <a:xfrm>
          <a:off x="162687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104120</xdr:rowOff>
    </xdr:from>
    <xdr:ext cx="469744" cy="259045"/>
    <xdr:sp macro="" textlink="">
      <xdr:nvSpPr>
        <xdr:cNvPr id="536" name="災害復旧事業費該当値テキスト"/>
        <xdr:cNvSpPr txBox="1"/>
      </xdr:nvSpPr>
      <xdr:spPr>
        <a:xfrm>
          <a:off x="16370300" y="661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107333</xdr:rowOff>
    </xdr:from>
    <xdr:to>
      <xdr:col>81</xdr:col>
      <xdr:colOff>101600</xdr:colOff>
      <xdr:row>39</xdr:row>
      <xdr:rowOff>37483</xdr:rowOff>
    </xdr:to>
    <xdr:sp macro="" textlink="">
      <xdr:nvSpPr>
        <xdr:cNvPr id="537" name="楕円 536"/>
        <xdr:cNvSpPr/>
      </xdr:nvSpPr>
      <xdr:spPr>
        <a:xfrm>
          <a:off x="15430500" y="662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54010</xdr:rowOff>
    </xdr:from>
    <xdr:ext cx="534377" cy="259045"/>
    <xdr:sp macro="" textlink="">
      <xdr:nvSpPr>
        <xdr:cNvPr id="538" name="テキスト ボックス 537"/>
        <xdr:cNvSpPr txBox="1"/>
      </xdr:nvSpPr>
      <xdr:spPr>
        <a:xfrm>
          <a:off x="15214111" y="639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103374</xdr:rowOff>
    </xdr:from>
    <xdr:to>
      <xdr:col>76</xdr:col>
      <xdr:colOff>165100</xdr:colOff>
      <xdr:row>39</xdr:row>
      <xdr:rowOff>33524</xdr:rowOff>
    </xdr:to>
    <xdr:sp macro="" textlink="">
      <xdr:nvSpPr>
        <xdr:cNvPr id="539" name="楕円 538"/>
        <xdr:cNvSpPr/>
      </xdr:nvSpPr>
      <xdr:spPr>
        <a:xfrm>
          <a:off x="14541500" y="66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50051</xdr:rowOff>
    </xdr:from>
    <xdr:ext cx="534377" cy="259045"/>
    <xdr:sp macro="" textlink="">
      <xdr:nvSpPr>
        <xdr:cNvPr id="540" name="テキスト ボックス 539"/>
        <xdr:cNvSpPr txBox="1"/>
      </xdr:nvSpPr>
      <xdr:spPr>
        <a:xfrm>
          <a:off x="14325111" y="63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138506</xdr:rowOff>
    </xdr:from>
    <xdr:to>
      <xdr:col>72</xdr:col>
      <xdr:colOff>38100</xdr:colOff>
      <xdr:row>39</xdr:row>
      <xdr:rowOff>68656</xdr:rowOff>
    </xdr:to>
    <xdr:sp macro="" textlink="">
      <xdr:nvSpPr>
        <xdr:cNvPr id="541" name="楕円 540"/>
        <xdr:cNvSpPr/>
      </xdr:nvSpPr>
      <xdr:spPr>
        <a:xfrm>
          <a:off x="13652500" y="66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59783</xdr:rowOff>
    </xdr:from>
    <xdr:ext cx="469744" cy="259045"/>
    <xdr:sp macro="" textlink="">
      <xdr:nvSpPr>
        <xdr:cNvPr id="542" name="テキスト ボックス 541"/>
        <xdr:cNvSpPr txBox="1"/>
      </xdr:nvSpPr>
      <xdr:spPr>
        <a:xfrm>
          <a:off x="13468428" y="67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143189</xdr:rowOff>
    </xdr:from>
    <xdr:to>
      <xdr:col>67</xdr:col>
      <xdr:colOff>101600</xdr:colOff>
      <xdr:row>39</xdr:row>
      <xdr:rowOff>73339</xdr:rowOff>
    </xdr:to>
    <xdr:sp macro="" textlink="">
      <xdr:nvSpPr>
        <xdr:cNvPr id="543" name="楕円 542"/>
        <xdr:cNvSpPr/>
      </xdr:nvSpPr>
      <xdr:spPr>
        <a:xfrm>
          <a:off x="12763500" y="665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64466</xdr:rowOff>
    </xdr:from>
    <xdr:ext cx="469744" cy="259045"/>
    <xdr:sp macro="" textlink="">
      <xdr:nvSpPr>
        <xdr:cNvPr id="544" name="テキスト ボックス 543"/>
        <xdr:cNvSpPr txBox="1"/>
      </xdr:nvSpPr>
      <xdr:spPr>
        <a:xfrm>
          <a:off x="12579428" y="67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137802</xdr:rowOff>
    </xdr:from>
    <xdr:to>
      <xdr:col>85</xdr:col>
      <xdr:colOff>127000</xdr:colOff>
      <xdr:row>71</xdr:row>
      <xdr:rowOff>148781</xdr:rowOff>
    </xdr:to>
    <xdr:cxnSp macro="">
      <xdr:nvCxnSpPr>
        <xdr:cNvPr id="618" name="直線コネクタ 617"/>
        <xdr:cNvCxnSpPr/>
      </xdr:nvCxnSpPr>
      <xdr:spPr>
        <a:xfrm>
          <a:off x="15481300" y="12310752"/>
          <a:ext cx="838200" cy="1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137802</xdr:rowOff>
    </xdr:from>
    <xdr:to>
      <xdr:col>81</xdr:col>
      <xdr:colOff>50800</xdr:colOff>
      <xdr:row>72</xdr:row>
      <xdr:rowOff>10695</xdr:rowOff>
    </xdr:to>
    <xdr:cxnSp macro="">
      <xdr:nvCxnSpPr>
        <xdr:cNvPr id="621" name="直線コネクタ 620"/>
        <xdr:cNvCxnSpPr/>
      </xdr:nvCxnSpPr>
      <xdr:spPr>
        <a:xfrm flipV="1">
          <a:off x="14592300" y="12310752"/>
          <a:ext cx="889000" cy="4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10695</xdr:rowOff>
    </xdr:from>
    <xdr:to>
      <xdr:col>76</xdr:col>
      <xdr:colOff>114300</xdr:colOff>
      <xdr:row>72</xdr:row>
      <xdr:rowOff>93494</xdr:rowOff>
    </xdr:to>
    <xdr:cxnSp macro="">
      <xdr:nvCxnSpPr>
        <xdr:cNvPr id="624" name="直線コネクタ 623"/>
        <xdr:cNvCxnSpPr/>
      </xdr:nvCxnSpPr>
      <xdr:spPr>
        <a:xfrm flipV="1">
          <a:off x="13703300" y="12355095"/>
          <a:ext cx="8890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93494</xdr:rowOff>
    </xdr:from>
    <xdr:to>
      <xdr:col>71</xdr:col>
      <xdr:colOff>177800</xdr:colOff>
      <xdr:row>72</xdr:row>
      <xdr:rowOff>117818</xdr:rowOff>
    </xdr:to>
    <xdr:cxnSp macro="">
      <xdr:nvCxnSpPr>
        <xdr:cNvPr id="627" name="直線コネクタ 626"/>
        <xdr:cNvCxnSpPr/>
      </xdr:nvCxnSpPr>
      <xdr:spPr>
        <a:xfrm flipV="1">
          <a:off x="12814300" y="12437894"/>
          <a:ext cx="8890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9875</xdr:rowOff>
    </xdr:from>
    <xdr:ext cx="534377" cy="259045"/>
    <xdr:sp macro="" textlink="">
      <xdr:nvSpPr>
        <xdr:cNvPr id="629" name="テキスト ボックス 628"/>
        <xdr:cNvSpPr txBox="1"/>
      </xdr:nvSpPr>
      <xdr:spPr>
        <a:xfrm>
          <a:off x="13436111" y="1304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97981</xdr:rowOff>
    </xdr:from>
    <xdr:to>
      <xdr:col>85</xdr:col>
      <xdr:colOff>177800</xdr:colOff>
      <xdr:row>72</xdr:row>
      <xdr:rowOff>28131</xdr:rowOff>
    </xdr:to>
    <xdr:sp macro="" textlink="">
      <xdr:nvSpPr>
        <xdr:cNvPr id="637" name="楕円 636"/>
        <xdr:cNvSpPr/>
      </xdr:nvSpPr>
      <xdr:spPr>
        <a:xfrm>
          <a:off x="16268700" y="122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120858</xdr:rowOff>
    </xdr:from>
    <xdr:ext cx="599010" cy="259045"/>
    <xdr:sp macro="" textlink="">
      <xdr:nvSpPr>
        <xdr:cNvPr id="638" name="公債費該当値テキスト"/>
        <xdr:cNvSpPr txBox="1"/>
      </xdr:nvSpPr>
      <xdr:spPr>
        <a:xfrm>
          <a:off x="16370300" y="1212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87002</xdr:rowOff>
    </xdr:from>
    <xdr:to>
      <xdr:col>81</xdr:col>
      <xdr:colOff>101600</xdr:colOff>
      <xdr:row>72</xdr:row>
      <xdr:rowOff>17152</xdr:rowOff>
    </xdr:to>
    <xdr:sp macro="" textlink="">
      <xdr:nvSpPr>
        <xdr:cNvPr id="639" name="楕円 638"/>
        <xdr:cNvSpPr/>
      </xdr:nvSpPr>
      <xdr:spPr>
        <a:xfrm>
          <a:off x="15430500" y="122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33679</xdr:rowOff>
    </xdr:from>
    <xdr:ext cx="599010" cy="259045"/>
    <xdr:sp macro="" textlink="">
      <xdr:nvSpPr>
        <xdr:cNvPr id="640" name="テキスト ボックス 639"/>
        <xdr:cNvSpPr txBox="1"/>
      </xdr:nvSpPr>
      <xdr:spPr>
        <a:xfrm>
          <a:off x="15181795" y="1203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131345</xdr:rowOff>
    </xdr:from>
    <xdr:to>
      <xdr:col>76</xdr:col>
      <xdr:colOff>165100</xdr:colOff>
      <xdr:row>72</xdr:row>
      <xdr:rowOff>61495</xdr:rowOff>
    </xdr:to>
    <xdr:sp macro="" textlink="">
      <xdr:nvSpPr>
        <xdr:cNvPr id="641" name="楕円 640"/>
        <xdr:cNvSpPr/>
      </xdr:nvSpPr>
      <xdr:spPr>
        <a:xfrm>
          <a:off x="14541500" y="123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78022</xdr:rowOff>
    </xdr:from>
    <xdr:ext cx="599010" cy="259045"/>
    <xdr:sp macro="" textlink="">
      <xdr:nvSpPr>
        <xdr:cNvPr id="642" name="テキスト ボックス 641"/>
        <xdr:cNvSpPr txBox="1"/>
      </xdr:nvSpPr>
      <xdr:spPr>
        <a:xfrm>
          <a:off x="14292795" y="1207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42694</xdr:rowOff>
    </xdr:from>
    <xdr:to>
      <xdr:col>72</xdr:col>
      <xdr:colOff>38100</xdr:colOff>
      <xdr:row>72</xdr:row>
      <xdr:rowOff>144294</xdr:rowOff>
    </xdr:to>
    <xdr:sp macro="" textlink="">
      <xdr:nvSpPr>
        <xdr:cNvPr id="643" name="楕円 642"/>
        <xdr:cNvSpPr/>
      </xdr:nvSpPr>
      <xdr:spPr>
        <a:xfrm>
          <a:off x="13652500" y="1238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160821</xdr:rowOff>
    </xdr:from>
    <xdr:ext cx="599010" cy="259045"/>
    <xdr:sp macro="" textlink="">
      <xdr:nvSpPr>
        <xdr:cNvPr id="644" name="テキスト ボックス 643"/>
        <xdr:cNvSpPr txBox="1"/>
      </xdr:nvSpPr>
      <xdr:spPr>
        <a:xfrm>
          <a:off x="13403795" y="1216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67018</xdr:rowOff>
    </xdr:from>
    <xdr:to>
      <xdr:col>67</xdr:col>
      <xdr:colOff>101600</xdr:colOff>
      <xdr:row>72</xdr:row>
      <xdr:rowOff>168618</xdr:rowOff>
    </xdr:to>
    <xdr:sp macro="" textlink="">
      <xdr:nvSpPr>
        <xdr:cNvPr id="645" name="楕円 644"/>
        <xdr:cNvSpPr/>
      </xdr:nvSpPr>
      <xdr:spPr>
        <a:xfrm>
          <a:off x="12763500" y="124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13695</xdr:rowOff>
    </xdr:from>
    <xdr:ext cx="599010" cy="259045"/>
    <xdr:sp macro="" textlink="">
      <xdr:nvSpPr>
        <xdr:cNvPr id="646" name="テキスト ボックス 645"/>
        <xdr:cNvSpPr txBox="1"/>
      </xdr:nvSpPr>
      <xdr:spPr>
        <a:xfrm>
          <a:off x="12514795" y="121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110989</xdr:rowOff>
    </xdr:from>
    <xdr:to>
      <xdr:col>85</xdr:col>
      <xdr:colOff>127000</xdr:colOff>
      <xdr:row>99</xdr:row>
      <xdr:rowOff>23768</xdr:rowOff>
    </xdr:to>
    <xdr:cxnSp macro="">
      <xdr:nvCxnSpPr>
        <xdr:cNvPr id="677" name="直線コネクタ 676"/>
        <xdr:cNvCxnSpPr/>
      </xdr:nvCxnSpPr>
      <xdr:spPr>
        <a:xfrm flipV="1">
          <a:off x="15481300" y="16913089"/>
          <a:ext cx="838200" cy="8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22617</xdr:rowOff>
    </xdr:from>
    <xdr:to>
      <xdr:col>81</xdr:col>
      <xdr:colOff>50800</xdr:colOff>
      <xdr:row>99</xdr:row>
      <xdr:rowOff>23768</xdr:rowOff>
    </xdr:to>
    <xdr:cxnSp macro="">
      <xdr:nvCxnSpPr>
        <xdr:cNvPr id="680" name="直線コネクタ 679"/>
        <xdr:cNvCxnSpPr/>
      </xdr:nvCxnSpPr>
      <xdr:spPr>
        <a:xfrm>
          <a:off x="14592300" y="16996167"/>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22617</xdr:rowOff>
    </xdr:from>
    <xdr:to>
      <xdr:col>76</xdr:col>
      <xdr:colOff>114300</xdr:colOff>
      <xdr:row>99</xdr:row>
      <xdr:rowOff>28094</xdr:rowOff>
    </xdr:to>
    <xdr:cxnSp macro="">
      <xdr:nvCxnSpPr>
        <xdr:cNvPr id="683" name="直線コネクタ 682"/>
        <xdr:cNvCxnSpPr/>
      </xdr:nvCxnSpPr>
      <xdr:spPr>
        <a:xfrm flipV="1">
          <a:off x="13703300" y="16996167"/>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28094</xdr:rowOff>
    </xdr:from>
    <xdr:to>
      <xdr:col>71</xdr:col>
      <xdr:colOff>177800</xdr:colOff>
      <xdr:row>99</xdr:row>
      <xdr:rowOff>74954</xdr:rowOff>
    </xdr:to>
    <xdr:cxnSp macro="">
      <xdr:nvCxnSpPr>
        <xdr:cNvPr id="686" name="直線コネクタ 685"/>
        <xdr:cNvCxnSpPr/>
      </xdr:nvCxnSpPr>
      <xdr:spPr>
        <a:xfrm flipV="1">
          <a:off x="12814300" y="17001644"/>
          <a:ext cx="889000" cy="4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60189</xdr:rowOff>
    </xdr:from>
    <xdr:to>
      <xdr:col>85</xdr:col>
      <xdr:colOff>177800</xdr:colOff>
      <xdr:row>98</xdr:row>
      <xdr:rowOff>161789</xdr:rowOff>
    </xdr:to>
    <xdr:sp macro="" textlink="">
      <xdr:nvSpPr>
        <xdr:cNvPr id="696" name="楕円 695"/>
        <xdr:cNvSpPr/>
      </xdr:nvSpPr>
      <xdr:spPr>
        <a:xfrm>
          <a:off x="16268700" y="168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83066</xdr:rowOff>
    </xdr:from>
    <xdr:ext cx="534377" cy="259045"/>
    <xdr:sp macro="" textlink="">
      <xdr:nvSpPr>
        <xdr:cNvPr id="697" name="積立金該当値テキスト"/>
        <xdr:cNvSpPr txBox="1"/>
      </xdr:nvSpPr>
      <xdr:spPr>
        <a:xfrm>
          <a:off x="16370300" y="1671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144418</xdr:rowOff>
    </xdr:from>
    <xdr:to>
      <xdr:col>81</xdr:col>
      <xdr:colOff>101600</xdr:colOff>
      <xdr:row>99</xdr:row>
      <xdr:rowOff>74568</xdr:rowOff>
    </xdr:to>
    <xdr:sp macro="" textlink="">
      <xdr:nvSpPr>
        <xdr:cNvPr id="698" name="楕円 697"/>
        <xdr:cNvSpPr/>
      </xdr:nvSpPr>
      <xdr:spPr>
        <a:xfrm>
          <a:off x="15430500" y="16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65695</xdr:rowOff>
    </xdr:from>
    <xdr:ext cx="534377" cy="259045"/>
    <xdr:sp macro="" textlink="">
      <xdr:nvSpPr>
        <xdr:cNvPr id="699" name="テキスト ボックス 698"/>
        <xdr:cNvSpPr txBox="1"/>
      </xdr:nvSpPr>
      <xdr:spPr>
        <a:xfrm>
          <a:off x="15214111" y="1703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143267</xdr:rowOff>
    </xdr:from>
    <xdr:to>
      <xdr:col>76</xdr:col>
      <xdr:colOff>165100</xdr:colOff>
      <xdr:row>99</xdr:row>
      <xdr:rowOff>73417</xdr:rowOff>
    </xdr:to>
    <xdr:sp macro="" textlink="">
      <xdr:nvSpPr>
        <xdr:cNvPr id="700" name="楕円 699"/>
        <xdr:cNvSpPr/>
      </xdr:nvSpPr>
      <xdr:spPr>
        <a:xfrm>
          <a:off x="14541500" y="1694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64544</xdr:rowOff>
    </xdr:from>
    <xdr:ext cx="534377" cy="259045"/>
    <xdr:sp macro="" textlink="">
      <xdr:nvSpPr>
        <xdr:cNvPr id="701" name="テキスト ボックス 700"/>
        <xdr:cNvSpPr txBox="1"/>
      </xdr:nvSpPr>
      <xdr:spPr>
        <a:xfrm>
          <a:off x="14325111" y="1703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148744</xdr:rowOff>
    </xdr:from>
    <xdr:to>
      <xdr:col>72</xdr:col>
      <xdr:colOff>38100</xdr:colOff>
      <xdr:row>99</xdr:row>
      <xdr:rowOff>78894</xdr:rowOff>
    </xdr:to>
    <xdr:sp macro="" textlink="">
      <xdr:nvSpPr>
        <xdr:cNvPr id="702" name="楕円 701"/>
        <xdr:cNvSpPr/>
      </xdr:nvSpPr>
      <xdr:spPr>
        <a:xfrm>
          <a:off x="13652500" y="1695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70021</xdr:rowOff>
    </xdr:from>
    <xdr:ext cx="534377" cy="259045"/>
    <xdr:sp macro="" textlink="">
      <xdr:nvSpPr>
        <xdr:cNvPr id="703" name="テキスト ボックス 702"/>
        <xdr:cNvSpPr txBox="1"/>
      </xdr:nvSpPr>
      <xdr:spPr>
        <a:xfrm>
          <a:off x="13436111" y="170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24154</xdr:rowOff>
    </xdr:from>
    <xdr:to>
      <xdr:col>67</xdr:col>
      <xdr:colOff>101600</xdr:colOff>
      <xdr:row>99</xdr:row>
      <xdr:rowOff>125754</xdr:rowOff>
    </xdr:to>
    <xdr:sp macro="" textlink="">
      <xdr:nvSpPr>
        <xdr:cNvPr id="704" name="楕円 703"/>
        <xdr:cNvSpPr/>
      </xdr:nvSpPr>
      <xdr:spPr>
        <a:xfrm>
          <a:off x="12763500" y="1699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116881</xdr:rowOff>
    </xdr:from>
    <xdr:ext cx="469744" cy="259045"/>
    <xdr:sp macro="" textlink="">
      <xdr:nvSpPr>
        <xdr:cNvPr id="705" name="テキスト ボックス 704"/>
        <xdr:cNvSpPr txBox="1"/>
      </xdr:nvSpPr>
      <xdr:spPr>
        <a:xfrm>
          <a:off x="12579428" y="17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165532</xdr:rowOff>
    </xdr:from>
    <xdr:to>
      <xdr:col>116</xdr:col>
      <xdr:colOff>63500</xdr:colOff>
      <xdr:row>59</xdr:row>
      <xdr:rowOff>44450</xdr:rowOff>
    </xdr:to>
    <xdr:cxnSp macro="">
      <xdr:nvCxnSpPr>
        <xdr:cNvPr id="793" name="直線コネクタ 792"/>
        <xdr:cNvCxnSpPr/>
      </xdr:nvCxnSpPr>
      <xdr:spPr>
        <a:xfrm flipV="1">
          <a:off x="21323300" y="10109632"/>
          <a:ext cx="8382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102671</xdr:rowOff>
    </xdr:from>
    <xdr:ext cx="469744" cy="259045"/>
    <xdr:sp macro="" textlink="">
      <xdr:nvSpPr>
        <xdr:cNvPr id="794" name="貸付金平均値テキスト"/>
        <xdr:cNvSpPr txBox="1"/>
      </xdr:nvSpPr>
      <xdr:spPr>
        <a:xfrm>
          <a:off x="22212300" y="1004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114732</xdr:rowOff>
    </xdr:from>
    <xdr:to>
      <xdr:col>116</xdr:col>
      <xdr:colOff>114300</xdr:colOff>
      <xdr:row>59</xdr:row>
      <xdr:rowOff>44882</xdr:rowOff>
    </xdr:to>
    <xdr:sp macro="" textlink="">
      <xdr:nvSpPr>
        <xdr:cNvPr id="812" name="楕円 811"/>
        <xdr:cNvSpPr/>
      </xdr:nvSpPr>
      <xdr:spPr>
        <a:xfrm>
          <a:off x="221107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74109</xdr:rowOff>
    </xdr:from>
    <xdr:ext cx="469744" cy="259045"/>
    <xdr:sp macro="" textlink="">
      <xdr:nvSpPr>
        <xdr:cNvPr id="813" name="貸付金該当値テキスト"/>
        <xdr:cNvSpPr txBox="1"/>
      </xdr:nvSpPr>
      <xdr:spPr>
        <a:xfrm>
          <a:off x="22212300" y="984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26467</xdr:rowOff>
    </xdr:from>
    <xdr:to>
      <xdr:col>116</xdr:col>
      <xdr:colOff>63500</xdr:colOff>
      <xdr:row>71</xdr:row>
      <xdr:rowOff>73776</xdr:rowOff>
    </xdr:to>
    <xdr:cxnSp macro="">
      <xdr:nvCxnSpPr>
        <xdr:cNvPr id="853" name="直線コネクタ 852"/>
        <xdr:cNvCxnSpPr/>
      </xdr:nvCxnSpPr>
      <xdr:spPr>
        <a:xfrm flipV="1">
          <a:off x="21323300" y="12199417"/>
          <a:ext cx="838200" cy="4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73776</xdr:rowOff>
    </xdr:from>
    <xdr:to>
      <xdr:col>111</xdr:col>
      <xdr:colOff>177800</xdr:colOff>
      <xdr:row>72</xdr:row>
      <xdr:rowOff>33956</xdr:rowOff>
    </xdr:to>
    <xdr:cxnSp macro="">
      <xdr:nvCxnSpPr>
        <xdr:cNvPr id="856" name="直線コネクタ 855"/>
        <xdr:cNvCxnSpPr/>
      </xdr:nvCxnSpPr>
      <xdr:spPr>
        <a:xfrm flipV="1">
          <a:off x="20434300" y="12246726"/>
          <a:ext cx="889000" cy="13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33956</xdr:rowOff>
    </xdr:from>
    <xdr:to>
      <xdr:col>107</xdr:col>
      <xdr:colOff>50800</xdr:colOff>
      <xdr:row>72</xdr:row>
      <xdr:rowOff>99586</xdr:rowOff>
    </xdr:to>
    <xdr:cxnSp macro="">
      <xdr:nvCxnSpPr>
        <xdr:cNvPr id="859" name="直線コネクタ 858"/>
        <xdr:cNvCxnSpPr/>
      </xdr:nvCxnSpPr>
      <xdr:spPr>
        <a:xfrm flipV="1">
          <a:off x="19545300" y="12378356"/>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99586</xdr:rowOff>
    </xdr:from>
    <xdr:to>
      <xdr:col>102</xdr:col>
      <xdr:colOff>114300</xdr:colOff>
      <xdr:row>73</xdr:row>
      <xdr:rowOff>82463</xdr:rowOff>
    </xdr:to>
    <xdr:cxnSp macro="">
      <xdr:nvCxnSpPr>
        <xdr:cNvPr id="862" name="直線コネクタ 861"/>
        <xdr:cNvCxnSpPr/>
      </xdr:nvCxnSpPr>
      <xdr:spPr>
        <a:xfrm flipV="1">
          <a:off x="18656300" y="12443986"/>
          <a:ext cx="889000" cy="15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147117</xdr:rowOff>
    </xdr:from>
    <xdr:to>
      <xdr:col>116</xdr:col>
      <xdr:colOff>114300</xdr:colOff>
      <xdr:row>71</xdr:row>
      <xdr:rowOff>77267</xdr:rowOff>
    </xdr:to>
    <xdr:sp macro="" textlink="">
      <xdr:nvSpPr>
        <xdr:cNvPr id="872" name="楕円 871"/>
        <xdr:cNvSpPr/>
      </xdr:nvSpPr>
      <xdr:spPr>
        <a:xfrm>
          <a:off x="22110700" y="1214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100144</xdr:rowOff>
    </xdr:from>
    <xdr:ext cx="599010" cy="259045"/>
    <xdr:sp macro="" textlink="">
      <xdr:nvSpPr>
        <xdr:cNvPr id="873" name="繰出金該当値テキスト"/>
        <xdr:cNvSpPr txBox="1"/>
      </xdr:nvSpPr>
      <xdr:spPr>
        <a:xfrm>
          <a:off x="22212300" y="1210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22976</xdr:rowOff>
    </xdr:from>
    <xdr:to>
      <xdr:col>112</xdr:col>
      <xdr:colOff>38100</xdr:colOff>
      <xdr:row>71</xdr:row>
      <xdr:rowOff>124576</xdr:rowOff>
    </xdr:to>
    <xdr:sp macro="" textlink="">
      <xdr:nvSpPr>
        <xdr:cNvPr id="874" name="楕円 873"/>
        <xdr:cNvSpPr/>
      </xdr:nvSpPr>
      <xdr:spPr>
        <a:xfrm>
          <a:off x="21272500" y="1219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141103</xdr:rowOff>
    </xdr:from>
    <xdr:ext cx="599010" cy="259045"/>
    <xdr:sp macro="" textlink="">
      <xdr:nvSpPr>
        <xdr:cNvPr id="875" name="テキスト ボックス 874"/>
        <xdr:cNvSpPr txBox="1"/>
      </xdr:nvSpPr>
      <xdr:spPr>
        <a:xfrm>
          <a:off x="21023795" y="1197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154606</xdr:rowOff>
    </xdr:from>
    <xdr:to>
      <xdr:col>107</xdr:col>
      <xdr:colOff>101600</xdr:colOff>
      <xdr:row>72</xdr:row>
      <xdr:rowOff>84756</xdr:rowOff>
    </xdr:to>
    <xdr:sp macro="" textlink="">
      <xdr:nvSpPr>
        <xdr:cNvPr id="876" name="楕円 875"/>
        <xdr:cNvSpPr/>
      </xdr:nvSpPr>
      <xdr:spPr>
        <a:xfrm>
          <a:off x="20383500" y="1232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101283</xdr:rowOff>
    </xdr:from>
    <xdr:ext cx="599010" cy="259045"/>
    <xdr:sp macro="" textlink="">
      <xdr:nvSpPr>
        <xdr:cNvPr id="877" name="テキスト ボックス 876"/>
        <xdr:cNvSpPr txBox="1"/>
      </xdr:nvSpPr>
      <xdr:spPr>
        <a:xfrm>
          <a:off x="20134795" y="1210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48786</xdr:rowOff>
    </xdr:from>
    <xdr:to>
      <xdr:col>102</xdr:col>
      <xdr:colOff>165100</xdr:colOff>
      <xdr:row>72</xdr:row>
      <xdr:rowOff>150386</xdr:rowOff>
    </xdr:to>
    <xdr:sp macro="" textlink="">
      <xdr:nvSpPr>
        <xdr:cNvPr id="878" name="楕円 877"/>
        <xdr:cNvSpPr/>
      </xdr:nvSpPr>
      <xdr:spPr>
        <a:xfrm>
          <a:off x="19494500" y="123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166913</xdr:rowOff>
    </xdr:from>
    <xdr:ext cx="599010" cy="259045"/>
    <xdr:sp macro="" textlink="">
      <xdr:nvSpPr>
        <xdr:cNvPr id="879" name="テキスト ボックス 878"/>
        <xdr:cNvSpPr txBox="1"/>
      </xdr:nvSpPr>
      <xdr:spPr>
        <a:xfrm>
          <a:off x="19245795" y="1216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31663</xdr:rowOff>
    </xdr:from>
    <xdr:to>
      <xdr:col>98</xdr:col>
      <xdr:colOff>38100</xdr:colOff>
      <xdr:row>73</xdr:row>
      <xdr:rowOff>133263</xdr:rowOff>
    </xdr:to>
    <xdr:sp macro="" textlink="">
      <xdr:nvSpPr>
        <xdr:cNvPr id="880" name="楕円 879"/>
        <xdr:cNvSpPr/>
      </xdr:nvSpPr>
      <xdr:spPr>
        <a:xfrm>
          <a:off x="18605500" y="125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149790</xdr:rowOff>
    </xdr:from>
    <xdr:ext cx="599010" cy="259045"/>
    <xdr:sp macro="" textlink="">
      <xdr:nvSpPr>
        <xdr:cNvPr id="881" name="テキスト ボックス 880"/>
        <xdr:cNvSpPr txBox="1"/>
      </xdr:nvSpPr>
      <xdr:spPr>
        <a:xfrm>
          <a:off x="18356795" y="1232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類似団体と比較して</a:t>
          </a:r>
          <a:r>
            <a:rPr kumimoji="1" lang="ja-JP" altLang="ja-JP" sz="1100">
              <a:solidFill>
                <a:schemeClr val="dk1"/>
              </a:solidFill>
              <a:effectLst/>
              <a:latin typeface="+mn-lt"/>
              <a:ea typeface="+mn-ea"/>
              <a:cs typeface="+mn-cs"/>
            </a:rPr>
            <a:t>人件費、繰出金、物件費、公債費</a:t>
          </a:r>
          <a:r>
            <a:rPr kumimoji="1" lang="ja-JP" altLang="en-US" sz="1100">
              <a:solidFill>
                <a:schemeClr val="dk1"/>
              </a:solidFill>
              <a:effectLst/>
              <a:latin typeface="+mn-lt"/>
              <a:ea typeface="+mn-ea"/>
              <a:cs typeface="+mn-cs"/>
            </a:rPr>
            <a:t>、普通建設事業（うち更新事業）が大きく上回っている</a:t>
          </a:r>
          <a:r>
            <a:rPr kumimoji="1" lang="ja-JP" altLang="ja-JP" sz="1100">
              <a:solidFill>
                <a:schemeClr val="dk1"/>
              </a:solidFill>
              <a:effectLst/>
              <a:latin typeface="+mn-lt"/>
              <a:ea typeface="+mn-ea"/>
              <a:cs typeface="+mn-cs"/>
            </a:rPr>
            <a:t>。人件費は、全域離島</a:t>
          </a:r>
          <a:r>
            <a:rPr kumimoji="1" lang="ja-JP" altLang="en-US" sz="1100">
              <a:solidFill>
                <a:schemeClr val="dk1"/>
              </a:solidFill>
              <a:effectLst/>
              <a:latin typeface="+mn-lt"/>
              <a:ea typeface="+mn-ea"/>
              <a:cs typeface="+mn-cs"/>
            </a:rPr>
            <a:t>の地勢条件によって、</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が他団体よりも多くなって</a:t>
          </a:r>
          <a:r>
            <a:rPr kumimoji="1" lang="ja-JP" altLang="en-US" sz="1100">
              <a:solidFill>
                <a:schemeClr val="dk1"/>
              </a:solidFill>
              <a:effectLst/>
              <a:latin typeface="+mn-lt"/>
              <a:ea typeface="+mn-ea"/>
              <a:cs typeface="+mn-cs"/>
            </a:rPr>
            <a:t>いるため、人件費コストが増大している。</a:t>
          </a:r>
          <a:endParaRPr kumimoji="1" lang="en-US" altLang="ja-JP" sz="110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物件費は、離島同士の合併</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行政サービス</a:t>
          </a:r>
          <a:r>
            <a:rPr lang="ja-JP" altLang="en-US" sz="1100" b="0" i="0" baseline="0">
              <a:solidFill>
                <a:schemeClr val="dk1"/>
              </a:solidFill>
              <a:effectLst/>
              <a:latin typeface="+mn-lt"/>
              <a:ea typeface="+mn-ea"/>
              <a:cs typeface="+mn-cs"/>
            </a:rPr>
            <a:t>の低下を防ぐため、公共・公用施設を多く保有していることから、類似団体より</a:t>
          </a:r>
          <a:r>
            <a:rPr lang="ja-JP" altLang="ja-JP" sz="1100" b="0" i="0" baseline="0">
              <a:solidFill>
                <a:schemeClr val="dk1"/>
              </a:solidFill>
              <a:effectLst/>
              <a:latin typeface="+mn-lt"/>
              <a:ea typeface="+mn-ea"/>
              <a:cs typeface="+mn-cs"/>
            </a:rPr>
            <a:t>公共施設の集約化が進んでいないこともあり、維持管理費等の抑制が難しい状況にある。</a:t>
          </a:r>
          <a:endParaRPr lang="ja-JP" altLang="ja-JP">
            <a:effectLst/>
          </a:endParaRPr>
        </a:p>
        <a:p>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合併</a:t>
          </a:r>
          <a:r>
            <a:rPr lang="ja-JP" altLang="en-US" sz="1100" b="0" i="0" baseline="0">
              <a:solidFill>
                <a:schemeClr val="dk1"/>
              </a:solidFill>
              <a:effectLst/>
              <a:latin typeface="+mn-lt"/>
              <a:ea typeface="+mn-ea"/>
              <a:cs typeface="+mn-cs"/>
            </a:rPr>
            <a:t>に伴う</a:t>
          </a:r>
          <a:r>
            <a:rPr lang="ja-JP" altLang="ja-JP" sz="1100" b="0" i="0" baseline="0">
              <a:solidFill>
                <a:schemeClr val="dk1"/>
              </a:solidFill>
              <a:effectLst/>
              <a:latin typeface="+mn-lt"/>
              <a:ea typeface="+mn-ea"/>
              <a:cs typeface="+mn-cs"/>
            </a:rPr>
            <a:t>大型整備事業が集中した影響</a:t>
          </a:r>
          <a:r>
            <a:rPr lang="ja-JP" altLang="en-US" sz="1100" b="0" i="0" baseline="0">
              <a:solidFill>
                <a:schemeClr val="dk1"/>
              </a:solidFill>
              <a:effectLst/>
              <a:latin typeface="+mn-lt"/>
              <a:ea typeface="+mn-ea"/>
              <a:cs typeface="+mn-cs"/>
            </a:rPr>
            <a:t>により、依然として高い数値となっているが、大型事業の元利償還が徐々に完了していることから、令和２年度からは減少傾向に転じている。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繰出金は、</a:t>
          </a:r>
          <a:r>
            <a:rPr lang="ja-JP" altLang="en-US" sz="1100" b="0" i="0" baseline="0">
              <a:solidFill>
                <a:schemeClr val="dk1"/>
              </a:solidFill>
              <a:effectLst/>
              <a:latin typeface="+mn-lt"/>
              <a:ea typeface="+mn-ea"/>
              <a:cs typeface="+mn-cs"/>
            </a:rPr>
            <a:t>船舶事業の航路維持費や</a:t>
          </a:r>
          <a:r>
            <a:rPr lang="ja-JP" altLang="ja-JP" sz="1100" b="0" i="0" baseline="0">
              <a:solidFill>
                <a:schemeClr val="dk1"/>
              </a:solidFill>
              <a:effectLst/>
              <a:latin typeface="+mn-lt"/>
              <a:ea typeface="+mn-ea"/>
              <a:cs typeface="+mn-cs"/>
            </a:rPr>
            <a:t>下水道施設の維持管理経費</a:t>
          </a:r>
          <a:r>
            <a:rPr lang="ja-JP" altLang="en-US" sz="1100" b="0" i="0" baseline="0">
              <a:solidFill>
                <a:schemeClr val="dk1"/>
              </a:solidFill>
              <a:effectLst/>
              <a:latin typeface="+mn-lt"/>
              <a:ea typeface="+mn-ea"/>
              <a:cs typeface="+mn-cs"/>
            </a:rPr>
            <a:t>などの生活インフラに係る企業会計への繰出金によって、コスト上昇している。</a:t>
          </a:r>
          <a:r>
            <a:rPr lang="ja-JP" altLang="ja-JP" sz="1100" b="0" i="0" baseline="0">
              <a:solidFill>
                <a:schemeClr val="dk1"/>
              </a:solidFill>
              <a:effectLst/>
              <a:latin typeface="+mn-lt"/>
              <a:ea typeface="+mn-ea"/>
              <a:cs typeface="+mn-cs"/>
            </a:rPr>
            <a:t>今後は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独立採算</a:t>
          </a:r>
          <a:r>
            <a:rPr lang="ja-JP" altLang="en-US" sz="1100" b="0" i="0" baseline="0">
              <a:solidFill>
                <a:schemeClr val="dk1"/>
              </a:solidFill>
              <a:effectLst/>
              <a:latin typeface="+mn-lt"/>
              <a:ea typeface="+mn-ea"/>
              <a:cs typeface="+mn-cs"/>
            </a:rPr>
            <a:t>の原則のもと、適切な原価計算に基づいた</a:t>
          </a:r>
          <a:r>
            <a:rPr lang="ja-JP" altLang="ja-JP" sz="1100" b="0" i="0" baseline="0">
              <a:solidFill>
                <a:schemeClr val="dk1"/>
              </a:solidFill>
              <a:effectLst/>
              <a:latin typeface="+mn-lt"/>
              <a:ea typeface="+mn-ea"/>
              <a:cs typeface="+mn-cs"/>
            </a:rPr>
            <a:t>料金の</a:t>
          </a:r>
          <a:r>
            <a:rPr lang="ja-JP" altLang="en-US" sz="1100" b="0" i="0" baseline="0">
              <a:solidFill>
                <a:schemeClr val="dk1"/>
              </a:solidFill>
              <a:effectLst/>
              <a:latin typeface="+mn-lt"/>
              <a:ea typeface="+mn-ea"/>
              <a:cs typeface="+mn-cs"/>
            </a:rPr>
            <a:t>改定</a:t>
          </a:r>
          <a:r>
            <a:rPr lang="ja-JP" altLang="ja-JP" sz="1100" b="0" i="0" baseline="0">
              <a:solidFill>
                <a:schemeClr val="dk1"/>
              </a:solidFill>
              <a:effectLst/>
              <a:latin typeface="+mn-lt"/>
              <a:ea typeface="+mn-ea"/>
              <a:cs typeface="+mn-cs"/>
            </a:rPr>
            <a:t>等により、経営健全化</a:t>
          </a:r>
          <a:r>
            <a:rPr lang="ja-JP" altLang="en-US" sz="1100" b="0" i="0" baseline="0">
              <a:solidFill>
                <a:schemeClr val="dk1"/>
              </a:solidFill>
              <a:effectLst/>
              <a:latin typeface="+mn-lt"/>
              <a:ea typeface="+mn-ea"/>
              <a:cs typeface="+mn-cs"/>
            </a:rPr>
            <a:t>を進めることで、繰出金の抑制に努める</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普通建設事業費（うち更新整備）は、最終処分場整備工事や防災情報伝達システム構築事業などの大型事業の実施によりコスト上昇した。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愛媛県上島町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6,556
6,265
30.38
8,259,553
8,139,918
46,936
4,148,145
9,980,764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74059</xdr:rowOff>
    </xdr:from>
    <xdr:to>
      <xdr:col>24</xdr:col>
      <xdr:colOff>63500</xdr:colOff>
      <xdr:row>35</xdr:row>
      <xdr:rowOff>108186</xdr:rowOff>
    </xdr:to>
    <xdr:cxnSp macro="">
      <xdr:nvCxnSpPr>
        <xdr:cNvPr id="63" name="直線コネクタ 62"/>
        <xdr:cNvCxnSpPr/>
      </xdr:nvCxnSpPr>
      <xdr:spPr>
        <a:xfrm>
          <a:off x="3797300" y="6074809"/>
          <a:ext cx="8382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29809</xdr:rowOff>
    </xdr:from>
    <xdr:to>
      <xdr:col>19</xdr:col>
      <xdr:colOff>177800</xdr:colOff>
      <xdr:row>35</xdr:row>
      <xdr:rowOff>74059</xdr:rowOff>
    </xdr:to>
    <xdr:cxnSp macro="">
      <xdr:nvCxnSpPr>
        <xdr:cNvPr id="66" name="直線コネクタ 65"/>
        <xdr:cNvCxnSpPr/>
      </xdr:nvCxnSpPr>
      <xdr:spPr>
        <a:xfrm>
          <a:off x="2908300" y="6030559"/>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29809</xdr:rowOff>
    </xdr:from>
    <xdr:to>
      <xdr:col>15</xdr:col>
      <xdr:colOff>50800</xdr:colOff>
      <xdr:row>36</xdr:row>
      <xdr:rowOff>65242</xdr:rowOff>
    </xdr:to>
    <xdr:cxnSp macro="">
      <xdr:nvCxnSpPr>
        <xdr:cNvPr id="69" name="直線コネクタ 68"/>
        <xdr:cNvCxnSpPr/>
      </xdr:nvCxnSpPr>
      <xdr:spPr>
        <a:xfrm flipV="1">
          <a:off x="2019300" y="6030559"/>
          <a:ext cx="8890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30952</xdr:rowOff>
    </xdr:from>
    <xdr:to>
      <xdr:col>10</xdr:col>
      <xdr:colOff>114300</xdr:colOff>
      <xdr:row>36</xdr:row>
      <xdr:rowOff>65242</xdr:rowOff>
    </xdr:to>
    <xdr:cxnSp macro="">
      <xdr:nvCxnSpPr>
        <xdr:cNvPr id="72" name="直線コネクタ 71"/>
        <xdr:cNvCxnSpPr/>
      </xdr:nvCxnSpPr>
      <xdr:spPr>
        <a:xfrm>
          <a:off x="1130300" y="62031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57386</xdr:rowOff>
    </xdr:from>
    <xdr:to>
      <xdr:col>24</xdr:col>
      <xdr:colOff>114300</xdr:colOff>
      <xdr:row>35</xdr:row>
      <xdr:rowOff>158986</xdr:rowOff>
    </xdr:to>
    <xdr:sp macro="" textlink="">
      <xdr:nvSpPr>
        <xdr:cNvPr id="82" name="楕円 81"/>
        <xdr:cNvSpPr/>
      </xdr:nvSpPr>
      <xdr:spPr>
        <a:xfrm>
          <a:off x="4584700" y="60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80263</xdr:rowOff>
    </xdr:from>
    <xdr:ext cx="534377" cy="259045"/>
    <xdr:sp macro="" textlink="">
      <xdr:nvSpPr>
        <xdr:cNvPr id="83" name="議会費該当値テキスト"/>
        <xdr:cNvSpPr txBox="1"/>
      </xdr:nvSpPr>
      <xdr:spPr>
        <a:xfrm>
          <a:off x="4686300" y="590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23259</xdr:rowOff>
    </xdr:from>
    <xdr:to>
      <xdr:col>20</xdr:col>
      <xdr:colOff>38100</xdr:colOff>
      <xdr:row>35</xdr:row>
      <xdr:rowOff>124859</xdr:rowOff>
    </xdr:to>
    <xdr:sp macro="" textlink="">
      <xdr:nvSpPr>
        <xdr:cNvPr id="84" name="楕円 83"/>
        <xdr:cNvSpPr/>
      </xdr:nvSpPr>
      <xdr:spPr>
        <a:xfrm>
          <a:off x="3746500" y="60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141386</xdr:rowOff>
    </xdr:from>
    <xdr:ext cx="534377" cy="259045"/>
    <xdr:sp macro="" textlink="">
      <xdr:nvSpPr>
        <xdr:cNvPr id="85" name="テキスト ボックス 84"/>
        <xdr:cNvSpPr txBox="1"/>
      </xdr:nvSpPr>
      <xdr:spPr>
        <a:xfrm>
          <a:off x="3530111" y="57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150459</xdr:rowOff>
    </xdr:from>
    <xdr:to>
      <xdr:col>15</xdr:col>
      <xdr:colOff>101600</xdr:colOff>
      <xdr:row>35</xdr:row>
      <xdr:rowOff>80609</xdr:rowOff>
    </xdr:to>
    <xdr:sp macro="" textlink="">
      <xdr:nvSpPr>
        <xdr:cNvPr id="86" name="楕円 85"/>
        <xdr:cNvSpPr/>
      </xdr:nvSpPr>
      <xdr:spPr>
        <a:xfrm>
          <a:off x="2857500" y="59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97136</xdr:rowOff>
    </xdr:from>
    <xdr:ext cx="534377" cy="259045"/>
    <xdr:sp macro="" textlink="">
      <xdr:nvSpPr>
        <xdr:cNvPr id="87" name="テキスト ボックス 86"/>
        <xdr:cNvSpPr txBox="1"/>
      </xdr:nvSpPr>
      <xdr:spPr>
        <a:xfrm>
          <a:off x="2641111" y="575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14442</xdr:rowOff>
    </xdr:from>
    <xdr:to>
      <xdr:col>10</xdr:col>
      <xdr:colOff>165100</xdr:colOff>
      <xdr:row>36</xdr:row>
      <xdr:rowOff>116042</xdr:rowOff>
    </xdr:to>
    <xdr:sp macro="" textlink="">
      <xdr:nvSpPr>
        <xdr:cNvPr id="88" name="楕円 87"/>
        <xdr:cNvSpPr/>
      </xdr:nvSpPr>
      <xdr:spPr>
        <a:xfrm>
          <a:off x="1968500" y="6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132569</xdr:rowOff>
    </xdr:from>
    <xdr:ext cx="469744" cy="259045"/>
    <xdr:sp macro="" textlink="">
      <xdr:nvSpPr>
        <xdr:cNvPr id="89" name="テキスト ボックス 88"/>
        <xdr:cNvSpPr txBox="1"/>
      </xdr:nvSpPr>
      <xdr:spPr>
        <a:xfrm>
          <a:off x="1784428" y="596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151602</xdr:rowOff>
    </xdr:from>
    <xdr:to>
      <xdr:col>6</xdr:col>
      <xdr:colOff>38100</xdr:colOff>
      <xdr:row>36</xdr:row>
      <xdr:rowOff>81752</xdr:rowOff>
    </xdr:to>
    <xdr:sp macro="" textlink="">
      <xdr:nvSpPr>
        <xdr:cNvPr id="90" name="楕円 89"/>
        <xdr:cNvSpPr/>
      </xdr:nvSpPr>
      <xdr:spPr>
        <a:xfrm>
          <a:off x="1079500" y="6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98279</xdr:rowOff>
    </xdr:from>
    <xdr:ext cx="469744" cy="259045"/>
    <xdr:sp macro="" textlink="">
      <xdr:nvSpPr>
        <xdr:cNvPr id="91" name="テキスト ボックス 90"/>
        <xdr:cNvSpPr txBox="1"/>
      </xdr:nvSpPr>
      <xdr:spPr>
        <a:xfrm>
          <a:off x="895428" y="592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104015</xdr:rowOff>
    </xdr:from>
    <xdr:to>
      <xdr:col>24</xdr:col>
      <xdr:colOff>63500</xdr:colOff>
      <xdr:row>58</xdr:row>
      <xdr:rowOff>76834</xdr:rowOff>
    </xdr:to>
    <xdr:cxnSp macro="">
      <xdr:nvCxnSpPr>
        <xdr:cNvPr id="122" name="直線コネクタ 121"/>
        <xdr:cNvCxnSpPr/>
      </xdr:nvCxnSpPr>
      <xdr:spPr>
        <a:xfrm flipV="1">
          <a:off x="3797300" y="9876665"/>
          <a:ext cx="838200" cy="14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83717</xdr:rowOff>
    </xdr:from>
    <xdr:ext cx="599010" cy="259045"/>
    <xdr:sp macro="" textlink="">
      <xdr:nvSpPr>
        <xdr:cNvPr id="123" name="総務費平均値テキスト"/>
        <xdr:cNvSpPr txBox="1"/>
      </xdr:nvSpPr>
      <xdr:spPr>
        <a:xfrm>
          <a:off x="4686300" y="9856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76326</xdr:rowOff>
    </xdr:from>
    <xdr:to>
      <xdr:col>19</xdr:col>
      <xdr:colOff>177800</xdr:colOff>
      <xdr:row>58</xdr:row>
      <xdr:rowOff>76834</xdr:rowOff>
    </xdr:to>
    <xdr:cxnSp macro="">
      <xdr:nvCxnSpPr>
        <xdr:cNvPr id="125" name="直線コネクタ 124"/>
        <xdr:cNvCxnSpPr/>
      </xdr:nvCxnSpPr>
      <xdr:spPr>
        <a:xfrm>
          <a:off x="2908300" y="10020426"/>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7" name="テキスト ボックス 126"/>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63070</xdr:rowOff>
    </xdr:from>
    <xdr:to>
      <xdr:col>15</xdr:col>
      <xdr:colOff>50800</xdr:colOff>
      <xdr:row>58</xdr:row>
      <xdr:rowOff>76326</xdr:rowOff>
    </xdr:to>
    <xdr:cxnSp macro="">
      <xdr:nvCxnSpPr>
        <xdr:cNvPr id="128" name="直線コネクタ 127"/>
        <xdr:cNvCxnSpPr/>
      </xdr:nvCxnSpPr>
      <xdr:spPr>
        <a:xfrm>
          <a:off x="2019300" y="10007170"/>
          <a:ext cx="889000" cy="1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988</xdr:rowOff>
    </xdr:from>
    <xdr:ext cx="599010" cy="259045"/>
    <xdr:sp macro="" textlink="">
      <xdr:nvSpPr>
        <xdr:cNvPr id="130" name="テキスト ボックス 129"/>
        <xdr:cNvSpPr txBox="1"/>
      </xdr:nvSpPr>
      <xdr:spPr>
        <a:xfrm>
          <a:off x="2608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24882</xdr:rowOff>
    </xdr:from>
    <xdr:to>
      <xdr:col>10</xdr:col>
      <xdr:colOff>114300</xdr:colOff>
      <xdr:row>58</xdr:row>
      <xdr:rowOff>63070</xdr:rowOff>
    </xdr:to>
    <xdr:cxnSp macro="">
      <xdr:nvCxnSpPr>
        <xdr:cNvPr id="131" name="直線コネクタ 130"/>
        <xdr:cNvCxnSpPr/>
      </xdr:nvCxnSpPr>
      <xdr:spPr>
        <a:xfrm>
          <a:off x="1130300" y="9968982"/>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166854</xdr:rowOff>
    </xdr:from>
    <xdr:ext cx="599010" cy="259045"/>
    <xdr:sp macro="" textlink="">
      <xdr:nvSpPr>
        <xdr:cNvPr id="133" name="テキスト ボックス 132"/>
        <xdr:cNvSpPr txBox="1"/>
      </xdr:nvSpPr>
      <xdr:spPr>
        <a:xfrm>
          <a:off x="1719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53215</xdr:rowOff>
    </xdr:from>
    <xdr:to>
      <xdr:col>24</xdr:col>
      <xdr:colOff>114300</xdr:colOff>
      <xdr:row>57</xdr:row>
      <xdr:rowOff>154815</xdr:rowOff>
    </xdr:to>
    <xdr:sp macro="" textlink="">
      <xdr:nvSpPr>
        <xdr:cNvPr id="141" name="楕円 140"/>
        <xdr:cNvSpPr/>
      </xdr:nvSpPr>
      <xdr:spPr>
        <a:xfrm>
          <a:off x="4584700" y="982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76092</xdr:rowOff>
    </xdr:from>
    <xdr:ext cx="599010" cy="259045"/>
    <xdr:sp macro="" textlink="">
      <xdr:nvSpPr>
        <xdr:cNvPr id="142" name="総務費該当値テキスト"/>
        <xdr:cNvSpPr txBox="1"/>
      </xdr:nvSpPr>
      <xdr:spPr>
        <a:xfrm>
          <a:off x="4686300" y="967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26034</xdr:rowOff>
    </xdr:from>
    <xdr:to>
      <xdr:col>20</xdr:col>
      <xdr:colOff>38100</xdr:colOff>
      <xdr:row>58</xdr:row>
      <xdr:rowOff>127634</xdr:rowOff>
    </xdr:to>
    <xdr:sp macro="" textlink="">
      <xdr:nvSpPr>
        <xdr:cNvPr id="143" name="楕円 142"/>
        <xdr:cNvSpPr/>
      </xdr:nvSpPr>
      <xdr:spPr>
        <a:xfrm>
          <a:off x="3746500" y="997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144161</xdr:rowOff>
    </xdr:from>
    <xdr:ext cx="599010" cy="259045"/>
    <xdr:sp macro="" textlink="">
      <xdr:nvSpPr>
        <xdr:cNvPr id="144" name="テキスト ボックス 143"/>
        <xdr:cNvSpPr txBox="1"/>
      </xdr:nvSpPr>
      <xdr:spPr>
        <a:xfrm>
          <a:off x="3497795" y="974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25526</xdr:rowOff>
    </xdr:from>
    <xdr:to>
      <xdr:col>15</xdr:col>
      <xdr:colOff>101600</xdr:colOff>
      <xdr:row>58</xdr:row>
      <xdr:rowOff>127126</xdr:rowOff>
    </xdr:to>
    <xdr:sp macro="" textlink="">
      <xdr:nvSpPr>
        <xdr:cNvPr id="145" name="楕円 144"/>
        <xdr:cNvSpPr/>
      </xdr:nvSpPr>
      <xdr:spPr>
        <a:xfrm>
          <a:off x="2857500" y="99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143653</xdr:rowOff>
    </xdr:from>
    <xdr:ext cx="599010" cy="259045"/>
    <xdr:sp macro="" textlink="">
      <xdr:nvSpPr>
        <xdr:cNvPr id="146" name="テキスト ボックス 145"/>
        <xdr:cNvSpPr txBox="1"/>
      </xdr:nvSpPr>
      <xdr:spPr>
        <a:xfrm>
          <a:off x="2608795" y="97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12270</xdr:rowOff>
    </xdr:from>
    <xdr:to>
      <xdr:col>10</xdr:col>
      <xdr:colOff>165100</xdr:colOff>
      <xdr:row>58</xdr:row>
      <xdr:rowOff>113870</xdr:rowOff>
    </xdr:to>
    <xdr:sp macro="" textlink="">
      <xdr:nvSpPr>
        <xdr:cNvPr id="147" name="楕円 146"/>
        <xdr:cNvSpPr/>
      </xdr:nvSpPr>
      <xdr:spPr>
        <a:xfrm>
          <a:off x="1968500" y="99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130397</xdr:rowOff>
    </xdr:from>
    <xdr:ext cx="599010" cy="259045"/>
    <xdr:sp macro="" textlink="">
      <xdr:nvSpPr>
        <xdr:cNvPr id="148" name="テキスト ボックス 147"/>
        <xdr:cNvSpPr txBox="1"/>
      </xdr:nvSpPr>
      <xdr:spPr>
        <a:xfrm>
          <a:off x="1719795" y="97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145532</xdr:rowOff>
    </xdr:from>
    <xdr:to>
      <xdr:col>6</xdr:col>
      <xdr:colOff>38100</xdr:colOff>
      <xdr:row>58</xdr:row>
      <xdr:rowOff>75682</xdr:rowOff>
    </xdr:to>
    <xdr:sp macro="" textlink="">
      <xdr:nvSpPr>
        <xdr:cNvPr id="149" name="楕円 148"/>
        <xdr:cNvSpPr/>
      </xdr:nvSpPr>
      <xdr:spPr>
        <a:xfrm>
          <a:off x="1079500" y="99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92209</xdr:rowOff>
    </xdr:from>
    <xdr:ext cx="599010" cy="259045"/>
    <xdr:sp macro="" textlink="">
      <xdr:nvSpPr>
        <xdr:cNvPr id="150" name="テキスト ボックス 149"/>
        <xdr:cNvSpPr txBox="1"/>
      </xdr:nvSpPr>
      <xdr:spPr>
        <a:xfrm>
          <a:off x="830795" y="96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48723</xdr:rowOff>
    </xdr:from>
    <xdr:to>
      <xdr:col>24</xdr:col>
      <xdr:colOff>63500</xdr:colOff>
      <xdr:row>75</xdr:row>
      <xdr:rowOff>86796</xdr:rowOff>
    </xdr:to>
    <xdr:cxnSp macro="">
      <xdr:nvCxnSpPr>
        <xdr:cNvPr id="176" name="直線コネクタ 175"/>
        <xdr:cNvCxnSpPr/>
      </xdr:nvCxnSpPr>
      <xdr:spPr>
        <a:xfrm flipV="1">
          <a:off x="3797300" y="12907473"/>
          <a:ext cx="838200" cy="3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86796</xdr:rowOff>
    </xdr:from>
    <xdr:to>
      <xdr:col>19</xdr:col>
      <xdr:colOff>177800</xdr:colOff>
      <xdr:row>76</xdr:row>
      <xdr:rowOff>3048</xdr:rowOff>
    </xdr:to>
    <xdr:cxnSp macro="">
      <xdr:nvCxnSpPr>
        <xdr:cNvPr id="179" name="直線コネクタ 178"/>
        <xdr:cNvCxnSpPr/>
      </xdr:nvCxnSpPr>
      <xdr:spPr>
        <a:xfrm flipV="1">
          <a:off x="2908300" y="12945546"/>
          <a:ext cx="889000" cy="8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2318</xdr:rowOff>
    </xdr:from>
    <xdr:to>
      <xdr:col>15</xdr:col>
      <xdr:colOff>50800</xdr:colOff>
      <xdr:row>76</xdr:row>
      <xdr:rowOff>3048</xdr:rowOff>
    </xdr:to>
    <xdr:cxnSp macro="">
      <xdr:nvCxnSpPr>
        <xdr:cNvPr id="182" name="直線コネクタ 181"/>
        <xdr:cNvCxnSpPr/>
      </xdr:nvCxnSpPr>
      <xdr:spPr>
        <a:xfrm>
          <a:off x="2019300" y="13032518"/>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2318</xdr:rowOff>
    </xdr:from>
    <xdr:to>
      <xdr:col>10</xdr:col>
      <xdr:colOff>114300</xdr:colOff>
      <xdr:row>76</xdr:row>
      <xdr:rowOff>32795</xdr:rowOff>
    </xdr:to>
    <xdr:cxnSp macro="">
      <xdr:nvCxnSpPr>
        <xdr:cNvPr id="185" name="直線コネクタ 184"/>
        <xdr:cNvCxnSpPr/>
      </xdr:nvCxnSpPr>
      <xdr:spPr>
        <a:xfrm flipV="1">
          <a:off x="1130300" y="13032518"/>
          <a:ext cx="889000" cy="3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169373</xdr:rowOff>
    </xdr:from>
    <xdr:to>
      <xdr:col>24</xdr:col>
      <xdr:colOff>114300</xdr:colOff>
      <xdr:row>75</xdr:row>
      <xdr:rowOff>99523</xdr:rowOff>
    </xdr:to>
    <xdr:sp macro="" textlink="">
      <xdr:nvSpPr>
        <xdr:cNvPr id="195" name="楕円 194"/>
        <xdr:cNvSpPr/>
      </xdr:nvSpPr>
      <xdr:spPr>
        <a:xfrm>
          <a:off x="4584700" y="1285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20800</xdr:rowOff>
    </xdr:from>
    <xdr:ext cx="599010" cy="259045"/>
    <xdr:sp macro="" textlink="">
      <xdr:nvSpPr>
        <xdr:cNvPr id="196" name="民生費該当値テキスト"/>
        <xdr:cNvSpPr txBox="1"/>
      </xdr:nvSpPr>
      <xdr:spPr>
        <a:xfrm>
          <a:off x="4686300" y="127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35996</xdr:rowOff>
    </xdr:from>
    <xdr:to>
      <xdr:col>20</xdr:col>
      <xdr:colOff>38100</xdr:colOff>
      <xdr:row>75</xdr:row>
      <xdr:rowOff>137596</xdr:rowOff>
    </xdr:to>
    <xdr:sp macro="" textlink="">
      <xdr:nvSpPr>
        <xdr:cNvPr id="197" name="楕円 196"/>
        <xdr:cNvSpPr/>
      </xdr:nvSpPr>
      <xdr:spPr>
        <a:xfrm>
          <a:off x="3746500" y="128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154123</xdr:rowOff>
    </xdr:from>
    <xdr:ext cx="599010" cy="259045"/>
    <xdr:sp macro="" textlink="">
      <xdr:nvSpPr>
        <xdr:cNvPr id="198" name="テキスト ボックス 197"/>
        <xdr:cNvSpPr txBox="1"/>
      </xdr:nvSpPr>
      <xdr:spPr>
        <a:xfrm>
          <a:off x="3497795" y="126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123699</xdr:rowOff>
    </xdr:from>
    <xdr:to>
      <xdr:col>15</xdr:col>
      <xdr:colOff>101600</xdr:colOff>
      <xdr:row>76</xdr:row>
      <xdr:rowOff>53848</xdr:rowOff>
    </xdr:to>
    <xdr:sp macro="" textlink="">
      <xdr:nvSpPr>
        <xdr:cNvPr id="199" name="楕円 198"/>
        <xdr:cNvSpPr/>
      </xdr:nvSpPr>
      <xdr:spPr>
        <a:xfrm>
          <a:off x="2857500" y="12982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70376</xdr:rowOff>
    </xdr:from>
    <xdr:ext cx="599010" cy="259045"/>
    <xdr:sp macro="" textlink="">
      <xdr:nvSpPr>
        <xdr:cNvPr id="200" name="テキスト ボックス 199"/>
        <xdr:cNvSpPr txBox="1"/>
      </xdr:nvSpPr>
      <xdr:spPr>
        <a:xfrm>
          <a:off x="2608795" y="1275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122967</xdr:rowOff>
    </xdr:from>
    <xdr:to>
      <xdr:col>10</xdr:col>
      <xdr:colOff>165100</xdr:colOff>
      <xdr:row>76</xdr:row>
      <xdr:rowOff>53116</xdr:rowOff>
    </xdr:to>
    <xdr:sp macro="" textlink="">
      <xdr:nvSpPr>
        <xdr:cNvPr id="201" name="楕円 200"/>
        <xdr:cNvSpPr/>
      </xdr:nvSpPr>
      <xdr:spPr>
        <a:xfrm>
          <a:off x="1968500" y="129817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69644</xdr:rowOff>
    </xdr:from>
    <xdr:ext cx="599010" cy="259045"/>
    <xdr:sp macro="" textlink="">
      <xdr:nvSpPr>
        <xdr:cNvPr id="202" name="テキスト ボックス 201"/>
        <xdr:cNvSpPr txBox="1"/>
      </xdr:nvSpPr>
      <xdr:spPr>
        <a:xfrm>
          <a:off x="1719795" y="1275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153445</xdr:rowOff>
    </xdr:from>
    <xdr:to>
      <xdr:col>6</xdr:col>
      <xdr:colOff>38100</xdr:colOff>
      <xdr:row>76</xdr:row>
      <xdr:rowOff>83595</xdr:rowOff>
    </xdr:to>
    <xdr:sp macro="" textlink="">
      <xdr:nvSpPr>
        <xdr:cNvPr id="203" name="楕円 202"/>
        <xdr:cNvSpPr/>
      </xdr:nvSpPr>
      <xdr:spPr>
        <a:xfrm>
          <a:off x="1079500" y="1301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74722</xdr:rowOff>
    </xdr:from>
    <xdr:ext cx="599010" cy="259045"/>
    <xdr:sp macro="" textlink="">
      <xdr:nvSpPr>
        <xdr:cNvPr id="204" name="テキスト ボックス 203"/>
        <xdr:cNvSpPr txBox="1"/>
      </xdr:nvSpPr>
      <xdr:spPr>
        <a:xfrm>
          <a:off x="830795" y="1310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59272</xdr:rowOff>
    </xdr:from>
    <xdr:to>
      <xdr:col>24</xdr:col>
      <xdr:colOff>63500</xdr:colOff>
      <xdr:row>94</xdr:row>
      <xdr:rowOff>44362</xdr:rowOff>
    </xdr:to>
    <xdr:cxnSp macro="">
      <xdr:nvCxnSpPr>
        <xdr:cNvPr id="229" name="直線コネクタ 228"/>
        <xdr:cNvCxnSpPr/>
      </xdr:nvCxnSpPr>
      <xdr:spPr>
        <a:xfrm flipV="1">
          <a:off x="3797300" y="16004122"/>
          <a:ext cx="838200" cy="1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124127</xdr:rowOff>
    </xdr:from>
    <xdr:to>
      <xdr:col>19</xdr:col>
      <xdr:colOff>177800</xdr:colOff>
      <xdr:row>94</xdr:row>
      <xdr:rowOff>44362</xdr:rowOff>
    </xdr:to>
    <xdr:cxnSp macro="">
      <xdr:nvCxnSpPr>
        <xdr:cNvPr id="232" name="直線コネクタ 231"/>
        <xdr:cNvCxnSpPr/>
      </xdr:nvCxnSpPr>
      <xdr:spPr>
        <a:xfrm>
          <a:off x="2908300" y="16068977"/>
          <a:ext cx="889000" cy="9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124127</xdr:rowOff>
    </xdr:from>
    <xdr:to>
      <xdr:col>15</xdr:col>
      <xdr:colOff>50800</xdr:colOff>
      <xdr:row>95</xdr:row>
      <xdr:rowOff>91174</xdr:rowOff>
    </xdr:to>
    <xdr:cxnSp macro="">
      <xdr:nvCxnSpPr>
        <xdr:cNvPr id="235" name="直線コネクタ 234"/>
        <xdr:cNvCxnSpPr/>
      </xdr:nvCxnSpPr>
      <xdr:spPr>
        <a:xfrm flipV="1">
          <a:off x="2019300" y="16068977"/>
          <a:ext cx="889000" cy="30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91174</xdr:rowOff>
    </xdr:from>
    <xdr:to>
      <xdr:col>10</xdr:col>
      <xdr:colOff>114300</xdr:colOff>
      <xdr:row>95</xdr:row>
      <xdr:rowOff>107800</xdr:rowOff>
    </xdr:to>
    <xdr:cxnSp macro="">
      <xdr:nvCxnSpPr>
        <xdr:cNvPr id="238" name="直線コネクタ 237"/>
        <xdr:cNvCxnSpPr/>
      </xdr:nvCxnSpPr>
      <xdr:spPr>
        <a:xfrm flipV="1">
          <a:off x="1130300" y="16378924"/>
          <a:ext cx="889000" cy="1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59234</xdr:rowOff>
    </xdr:from>
    <xdr:ext cx="534377" cy="259045"/>
    <xdr:sp macro="" textlink="">
      <xdr:nvSpPr>
        <xdr:cNvPr id="240" name="テキスト ボックス 239"/>
        <xdr:cNvSpPr txBox="1"/>
      </xdr:nvSpPr>
      <xdr:spPr>
        <a:xfrm>
          <a:off x="1752111" y="165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8472</xdr:rowOff>
    </xdr:from>
    <xdr:to>
      <xdr:col>24</xdr:col>
      <xdr:colOff>114300</xdr:colOff>
      <xdr:row>93</xdr:row>
      <xdr:rowOff>110072</xdr:rowOff>
    </xdr:to>
    <xdr:sp macro="" textlink="">
      <xdr:nvSpPr>
        <xdr:cNvPr id="248" name="楕円 247"/>
        <xdr:cNvSpPr/>
      </xdr:nvSpPr>
      <xdr:spPr>
        <a:xfrm>
          <a:off x="4584700" y="1595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31349</xdr:rowOff>
    </xdr:from>
    <xdr:ext cx="599010" cy="259045"/>
    <xdr:sp macro="" textlink="">
      <xdr:nvSpPr>
        <xdr:cNvPr id="249" name="衛生費該当値テキスト"/>
        <xdr:cNvSpPr txBox="1"/>
      </xdr:nvSpPr>
      <xdr:spPr>
        <a:xfrm>
          <a:off x="4686300" y="15804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165012</xdr:rowOff>
    </xdr:from>
    <xdr:to>
      <xdr:col>20</xdr:col>
      <xdr:colOff>38100</xdr:colOff>
      <xdr:row>94</xdr:row>
      <xdr:rowOff>95162</xdr:rowOff>
    </xdr:to>
    <xdr:sp macro="" textlink="">
      <xdr:nvSpPr>
        <xdr:cNvPr id="250" name="楕円 249"/>
        <xdr:cNvSpPr/>
      </xdr:nvSpPr>
      <xdr:spPr>
        <a:xfrm>
          <a:off x="3746500" y="161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111689</xdr:rowOff>
    </xdr:from>
    <xdr:ext cx="599010" cy="259045"/>
    <xdr:sp macro="" textlink="">
      <xdr:nvSpPr>
        <xdr:cNvPr id="251" name="テキスト ボックス 250"/>
        <xdr:cNvSpPr txBox="1"/>
      </xdr:nvSpPr>
      <xdr:spPr>
        <a:xfrm>
          <a:off x="3497795" y="1588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73327</xdr:rowOff>
    </xdr:from>
    <xdr:to>
      <xdr:col>15</xdr:col>
      <xdr:colOff>101600</xdr:colOff>
      <xdr:row>94</xdr:row>
      <xdr:rowOff>3477</xdr:rowOff>
    </xdr:to>
    <xdr:sp macro="" textlink="">
      <xdr:nvSpPr>
        <xdr:cNvPr id="252" name="楕円 251"/>
        <xdr:cNvSpPr/>
      </xdr:nvSpPr>
      <xdr:spPr>
        <a:xfrm>
          <a:off x="2857500" y="1601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20004</xdr:rowOff>
    </xdr:from>
    <xdr:ext cx="599010" cy="259045"/>
    <xdr:sp macro="" textlink="">
      <xdr:nvSpPr>
        <xdr:cNvPr id="253" name="テキスト ボックス 252"/>
        <xdr:cNvSpPr txBox="1"/>
      </xdr:nvSpPr>
      <xdr:spPr>
        <a:xfrm>
          <a:off x="2608795" y="1579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40374</xdr:rowOff>
    </xdr:from>
    <xdr:to>
      <xdr:col>10</xdr:col>
      <xdr:colOff>165100</xdr:colOff>
      <xdr:row>95</xdr:row>
      <xdr:rowOff>141974</xdr:rowOff>
    </xdr:to>
    <xdr:sp macro="" textlink="">
      <xdr:nvSpPr>
        <xdr:cNvPr id="254" name="楕円 253"/>
        <xdr:cNvSpPr/>
      </xdr:nvSpPr>
      <xdr:spPr>
        <a:xfrm>
          <a:off x="1968500" y="163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158501</xdr:rowOff>
    </xdr:from>
    <xdr:ext cx="534377" cy="259045"/>
    <xdr:sp macro="" textlink="">
      <xdr:nvSpPr>
        <xdr:cNvPr id="255" name="テキスト ボックス 254"/>
        <xdr:cNvSpPr txBox="1"/>
      </xdr:nvSpPr>
      <xdr:spPr>
        <a:xfrm>
          <a:off x="1752111" y="161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57000</xdr:rowOff>
    </xdr:from>
    <xdr:to>
      <xdr:col>6</xdr:col>
      <xdr:colOff>38100</xdr:colOff>
      <xdr:row>95</xdr:row>
      <xdr:rowOff>158600</xdr:rowOff>
    </xdr:to>
    <xdr:sp macro="" textlink="">
      <xdr:nvSpPr>
        <xdr:cNvPr id="256" name="楕円 255"/>
        <xdr:cNvSpPr/>
      </xdr:nvSpPr>
      <xdr:spPr>
        <a:xfrm>
          <a:off x="1079500" y="163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3677</xdr:rowOff>
    </xdr:from>
    <xdr:ext cx="534377" cy="259045"/>
    <xdr:sp macro="" textlink="">
      <xdr:nvSpPr>
        <xdr:cNvPr id="257" name="テキスト ボックス 256"/>
        <xdr:cNvSpPr txBox="1"/>
      </xdr:nvSpPr>
      <xdr:spPr>
        <a:xfrm>
          <a:off x="863111" y="161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83316</xdr:rowOff>
    </xdr:from>
    <xdr:to>
      <xdr:col>55</xdr:col>
      <xdr:colOff>0</xdr:colOff>
      <xdr:row>58</xdr:row>
      <xdr:rowOff>131494</xdr:rowOff>
    </xdr:to>
    <xdr:cxnSp macro="">
      <xdr:nvCxnSpPr>
        <xdr:cNvPr id="341" name="直線コネクタ 340"/>
        <xdr:cNvCxnSpPr/>
      </xdr:nvCxnSpPr>
      <xdr:spPr>
        <a:xfrm flipV="1">
          <a:off x="9639300" y="10027416"/>
          <a:ext cx="838200" cy="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131494</xdr:rowOff>
    </xdr:from>
    <xdr:to>
      <xdr:col>50</xdr:col>
      <xdr:colOff>114300</xdr:colOff>
      <xdr:row>58</xdr:row>
      <xdr:rowOff>143811</xdr:rowOff>
    </xdr:to>
    <xdr:cxnSp macro="">
      <xdr:nvCxnSpPr>
        <xdr:cNvPr id="344" name="直線コネクタ 343"/>
        <xdr:cNvCxnSpPr/>
      </xdr:nvCxnSpPr>
      <xdr:spPr>
        <a:xfrm flipV="1">
          <a:off x="8750300" y="10075594"/>
          <a:ext cx="889000" cy="1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134090</xdr:rowOff>
    </xdr:from>
    <xdr:to>
      <xdr:col>45</xdr:col>
      <xdr:colOff>177800</xdr:colOff>
      <xdr:row>58</xdr:row>
      <xdr:rowOff>143811</xdr:rowOff>
    </xdr:to>
    <xdr:cxnSp macro="">
      <xdr:nvCxnSpPr>
        <xdr:cNvPr id="347" name="直線コネクタ 346"/>
        <xdr:cNvCxnSpPr/>
      </xdr:nvCxnSpPr>
      <xdr:spPr>
        <a:xfrm>
          <a:off x="7861300" y="10078190"/>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134090</xdr:rowOff>
    </xdr:from>
    <xdr:to>
      <xdr:col>41</xdr:col>
      <xdr:colOff>50800</xdr:colOff>
      <xdr:row>58</xdr:row>
      <xdr:rowOff>139684</xdr:rowOff>
    </xdr:to>
    <xdr:cxnSp macro="">
      <xdr:nvCxnSpPr>
        <xdr:cNvPr id="350" name="直線コネクタ 349"/>
        <xdr:cNvCxnSpPr/>
      </xdr:nvCxnSpPr>
      <xdr:spPr>
        <a:xfrm flipV="1">
          <a:off x="6972300" y="10078190"/>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32516</xdr:rowOff>
    </xdr:from>
    <xdr:to>
      <xdr:col>55</xdr:col>
      <xdr:colOff>50800</xdr:colOff>
      <xdr:row>58</xdr:row>
      <xdr:rowOff>134116</xdr:rowOff>
    </xdr:to>
    <xdr:sp macro="" textlink="">
      <xdr:nvSpPr>
        <xdr:cNvPr id="360" name="楕円 359"/>
        <xdr:cNvSpPr/>
      </xdr:nvSpPr>
      <xdr:spPr>
        <a:xfrm>
          <a:off x="10426700" y="99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55393</xdr:rowOff>
    </xdr:from>
    <xdr:ext cx="599010" cy="259045"/>
    <xdr:sp macro="" textlink="">
      <xdr:nvSpPr>
        <xdr:cNvPr id="361" name="農林水産業費該当値テキスト"/>
        <xdr:cNvSpPr txBox="1"/>
      </xdr:nvSpPr>
      <xdr:spPr>
        <a:xfrm>
          <a:off x="10528300" y="982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80694</xdr:rowOff>
    </xdr:from>
    <xdr:to>
      <xdr:col>50</xdr:col>
      <xdr:colOff>165100</xdr:colOff>
      <xdr:row>59</xdr:row>
      <xdr:rowOff>10844</xdr:rowOff>
    </xdr:to>
    <xdr:sp macro="" textlink="">
      <xdr:nvSpPr>
        <xdr:cNvPr id="362" name="楕円 361"/>
        <xdr:cNvSpPr/>
      </xdr:nvSpPr>
      <xdr:spPr>
        <a:xfrm>
          <a:off x="9588500" y="1002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27371</xdr:rowOff>
    </xdr:from>
    <xdr:ext cx="534377" cy="259045"/>
    <xdr:sp macro="" textlink="">
      <xdr:nvSpPr>
        <xdr:cNvPr id="363" name="テキスト ボックス 362"/>
        <xdr:cNvSpPr txBox="1"/>
      </xdr:nvSpPr>
      <xdr:spPr>
        <a:xfrm>
          <a:off x="9372111" y="980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93011</xdr:rowOff>
    </xdr:from>
    <xdr:to>
      <xdr:col>46</xdr:col>
      <xdr:colOff>38100</xdr:colOff>
      <xdr:row>59</xdr:row>
      <xdr:rowOff>23161</xdr:rowOff>
    </xdr:to>
    <xdr:sp macro="" textlink="">
      <xdr:nvSpPr>
        <xdr:cNvPr id="364" name="楕円 363"/>
        <xdr:cNvSpPr/>
      </xdr:nvSpPr>
      <xdr:spPr>
        <a:xfrm>
          <a:off x="8699500" y="100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39688</xdr:rowOff>
    </xdr:from>
    <xdr:ext cx="534377" cy="259045"/>
    <xdr:sp macro="" textlink="">
      <xdr:nvSpPr>
        <xdr:cNvPr id="365" name="テキスト ボックス 364"/>
        <xdr:cNvSpPr txBox="1"/>
      </xdr:nvSpPr>
      <xdr:spPr>
        <a:xfrm>
          <a:off x="8483111" y="981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83290</xdr:rowOff>
    </xdr:from>
    <xdr:to>
      <xdr:col>41</xdr:col>
      <xdr:colOff>101600</xdr:colOff>
      <xdr:row>59</xdr:row>
      <xdr:rowOff>13440</xdr:rowOff>
    </xdr:to>
    <xdr:sp macro="" textlink="">
      <xdr:nvSpPr>
        <xdr:cNvPr id="366" name="楕円 365"/>
        <xdr:cNvSpPr/>
      </xdr:nvSpPr>
      <xdr:spPr>
        <a:xfrm>
          <a:off x="7810500" y="1002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29967</xdr:rowOff>
    </xdr:from>
    <xdr:ext cx="534377" cy="259045"/>
    <xdr:sp macro="" textlink="">
      <xdr:nvSpPr>
        <xdr:cNvPr id="367" name="テキスト ボックス 366"/>
        <xdr:cNvSpPr txBox="1"/>
      </xdr:nvSpPr>
      <xdr:spPr>
        <a:xfrm>
          <a:off x="7594111" y="98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88884</xdr:rowOff>
    </xdr:from>
    <xdr:to>
      <xdr:col>36</xdr:col>
      <xdr:colOff>165100</xdr:colOff>
      <xdr:row>59</xdr:row>
      <xdr:rowOff>19034</xdr:rowOff>
    </xdr:to>
    <xdr:sp macro="" textlink="">
      <xdr:nvSpPr>
        <xdr:cNvPr id="368" name="楕円 367"/>
        <xdr:cNvSpPr/>
      </xdr:nvSpPr>
      <xdr:spPr>
        <a:xfrm>
          <a:off x="6921500" y="100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35561</xdr:rowOff>
    </xdr:from>
    <xdr:ext cx="534377" cy="259045"/>
    <xdr:sp macro="" textlink="">
      <xdr:nvSpPr>
        <xdr:cNvPr id="369" name="テキスト ボックス 368"/>
        <xdr:cNvSpPr txBox="1"/>
      </xdr:nvSpPr>
      <xdr:spPr>
        <a:xfrm>
          <a:off x="6705111" y="980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145118</xdr:rowOff>
    </xdr:from>
    <xdr:to>
      <xdr:col>55</xdr:col>
      <xdr:colOff>0</xdr:colOff>
      <xdr:row>78</xdr:row>
      <xdr:rowOff>57409</xdr:rowOff>
    </xdr:to>
    <xdr:cxnSp macro="">
      <xdr:nvCxnSpPr>
        <xdr:cNvPr id="396" name="直線コネクタ 395"/>
        <xdr:cNvCxnSpPr/>
      </xdr:nvCxnSpPr>
      <xdr:spPr>
        <a:xfrm flipV="1">
          <a:off x="9639300" y="13346768"/>
          <a:ext cx="8382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44273</xdr:rowOff>
    </xdr:from>
    <xdr:to>
      <xdr:col>50</xdr:col>
      <xdr:colOff>114300</xdr:colOff>
      <xdr:row>78</xdr:row>
      <xdr:rowOff>57409</xdr:rowOff>
    </xdr:to>
    <xdr:cxnSp macro="">
      <xdr:nvCxnSpPr>
        <xdr:cNvPr id="399" name="直線コネクタ 398"/>
        <xdr:cNvCxnSpPr/>
      </xdr:nvCxnSpPr>
      <xdr:spPr>
        <a:xfrm>
          <a:off x="8750300" y="13417373"/>
          <a:ext cx="889000" cy="1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44273</xdr:rowOff>
    </xdr:from>
    <xdr:to>
      <xdr:col>45</xdr:col>
      <xdr:colOff>177800</xdr:colOff>
      <xdr:row>78</xdr:row>
      <xdr:rowOff>71889</xdr:rowOff>
    </xdr:to>
    <xdr:cxnSp macro="">
      <xdr:nvCxnSpPr>
        <xdr:cNvPr id="402" name="直線コネクタ 401"/>
        <xdr:cNvCxnSpPr/>
      </xdr:nvCxnSpPr>
      <xdr:spPr>
        <a:xfrm flipV="1">
          <a:off x="7861300" y="13417373"/>
          <a:ext cx="8890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4" name="テキスト ボックス 403"/>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55474</xdr:rowOff>
    </xdr:from>
    <xdr:to>
      <xdr:col>41</xdr:col>
      <xdr:colOff>50800</xdr:colOff>
      <xdr:row>78</xdr:row>
      <xdr:rowOff>71889</xdr:rowOff>
    </xdr:to>
    <xdr:cxnSp macro="">
      <xdr:nvCxnSpPr>
        <xdr:cNvPr id="405" name="直線コネクタ 404"/>
        <xdr:cNvCxnSpPr/>
      </xdr:nvCxnSpPr>
      <xdr:spPr>
        <a:xfrm>
          <a:off x="6972300" y="13428574"/>
          <a:ext cx="8890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99244</xdr:rowOff>
    </xdr:from>
    <xdr:ext cx="534377" cy="259045"/>
    <xdr:sp macro="" textlink="">
      <xdr:nvSpPr>
        <xdr:cNvPr id="409" name="テキスト ボックス 408"/>
        <xdr:cNvSpPr txBox="1"/>
      </xdr:nvSpPr>
      <xdr:spPr>
        <a:xfrm>
          <a:off x="6705111" y="134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94318</xdr:rowOff>
    </xdr:from>
    <xdr:to>
      <xdr:col>55</xdr:col>
      <xdr:colOff>50800</xdr:colOff>
      <xdr:row>78</xdr:row>
      <xdr:rowOff>24468</xdr:rowOff>
    </xdr:to>
    <xdr:sp macro="" textlink="">
      <xdr:nvSpPr>
        <xdr:cNvPr id="415" name="楕円 414"/>
        <xdr:cNvSpPr/>
      </xdr:nvSpPr>
      <xdr:spPr>
        <a:xfrm>
          <a:off x="10426700" y="1329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117195</xdr:rowOff>
    </xdr:from>
    <xdr:ext cx="534377" cy="259045"/>
    <xdr:sp macro="" textlink="">
      <xdr:nvSpPr>
        <xdr:cNvPr id="416" name="商工費該当値テキスト"/>
        <xdr:cNvSpPr txBox="1"/>
      </xdr:nvSpPr>
      <xdr:spPr>
        <a:xfrm>
          <a:off x="10528300" y="1314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6609</xdr:rowOff>
    </xdr:from>
    <xdr:to>
      <xdr:col>50</xdr:col>
      <xdr:colOff>165100</xdr:colOff>
      <xdr:row>78</xdr:row>
      <xdr:rowOff>108209</xdr:rowOff>
    </xdr:to>
    <xdr:sp macro="" textlink="">
      <xdr:nvSpPr>
        <xdr:cNvPr id="417" name="楕円 416"/>
        <xdr:cNvSpPr/>
      </xdr:nvSpPr>
      <xdr:spPr>
        <a:xfrm>
          <a:off x="9588500" y="1337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99336</xdr:rowOff>
    </xdr:from>
    <xdr:ext cx="534377" cy="259045"/>
    <xdr:sp macro="" textlink="">
      <xdr:nvSpPr>
        <xdr:cNvPr id="418" name="テキスト ボックス 417"/>
        <xdr:cNvSpPr txBox="1"/>
      </xdr:nvSpPr>
      <xdr:spPr>
        <a:xfrm>
          <a:off x="9372111" y="134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164923</xdr:rowOff>
    </xdr:from>
    <xdr:to>
      <xdr:col>46</xdr:col>
      <xdr:colOff>38100</xdr:colOff>
      <xdr:row>78</xdr:row>
      <xdr:rowOff>95073</xdr:rowOff>
    </xdr:to>
    <xdr:sp macro="" textlink="">
      <xdr:nvSpPr>
        <xdr:cNvPr id="419" name="楕円 418"/>
        <xdr:cNvSpPr/>
      </xdr:nvSpPr>
      <xdr:spPr>
        <a:xfrm>
          <a:off x="8699500" y="133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111600</xdr:rowOff>
    </xdr:from>
    <xdr:ext cx="534377" cy="259045"/>
    <xdr:sp macro="" textlink="">
      <xdr:nvSpPr>
        <xdr:cNvPr id="420" name="テキスト ボックス 419"/>
        <xdr:cNvSpPr txBox="1"/>
      </xdr:nvSpPr>
      <xdr:spPr>
        <a:xfrm>
          <a:off x="8483111" y="1314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21089</xdr:rowOff>
    </xdr:from>
    <xdr:to>
      <xdr:col>41</xdr:col>
      <xdr:colOff>101600</xdr:colOff>
      <xdr:row>78</xdr:row>
      <xdr:rowOff>122689</xdr:rowOff>
    </xdr:to>
    <xdr:sp macro="" textlink="">
      <xdr:nvSpPr>
        <xdr:cNvPr id="421" name="楕円 420"/>
        <xdr:cNvSpPr/>
      </xdr:nvSpPr>
      <xdr:spPr>
        <a:xfrm>
          <a:off x="7810500" y="1339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113816</xdr:rowOff>
    </xdr:from>
    <xdr:ext cx="534377" cy="259045"/>
    <xdr:sp macro="" textlink="">
      <xdr:nvSpPr>
        <xdr:cNvPr id="422" name="テキスト ボックス 421"/>
        <xdr:cNvSpPr txBox="1"/>
      </xdr:nvSpPr>
      <xdr:spPr>
        <a:xfrm>
          <a:off x="7594111" y="134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4674</xdr:rowOff>
    </xdr:from>
    <xdr:to>
      <xdr:col>36</xdr:col>
      <xdr:colOff>165100</xdr:colOff>
      <xdr:row>78</xdr:row>
      <xdr:rowOff>106274</xdr:rowOff>
    </xdr:to>
    <xdr:sp macro="" textlink="">
      <xdr:nvSpPr>
        <xdr:cNvPr id="423" name="楕円 422"/>
        <xdr:cNvSpPr/>
      </xdr:nvSpPr>
      <xdr:spPr>
        <a:xfrm>
          <a:off x="6921500" y="133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122801</xdr:rowOff>
    </xdr:from>
    <xdr:ext cx="534377" cy="259045"/>
    <xdr:sp macro="" textlink="">
      <xdr:nvSpPr>
        <xdr:cNvPr id="424" name="テキスト ボックス 423"/>
        <xdr:cNvSpPr txBox="1"/>
      </xdr:nvSpPr>
      <xdr:spPr>
        <a:xfrm>
          <a:off x="6705111" y="131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36550</xdr:rowOff>
    </xdr:from>
    <xdr:to>
      <xdr:col>55</xdr:col>
      <xdr:colOff>0</xdr:colOff>
      <xdr:row>98</xdr:row>
      <xdr:rowOff>36830</xdr:rowOff>
    </xdr:to>
    <xdr:cxnSp macro="">
      <xdr:nvCxnSpPr>
        <xdr:cNvPr id="451" name="直線コネクタ 450"/>
        <xdr:cNvCxnSpPr/>
      </xdr:nvCxnSpPr>
      <xdr:spPr>
        <a:xfrm>
          <a:off x="9639300" y="16838650"/>
          <a:ext cx="8382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155427</xdr:rowOff>
    </xdr:from>
    <xdr:ext cx="534377" cy="259045"/>
    <xdr:sp macro="" textlink="">
      <xdr:nvSpPr>
        <xdr:cNvPr id="452" name="土木費平均値テキスト"/>
        <xdr:cNvSpPr txBox="1"/>
      </xdr:nvSpPr>
      <xdr:spPr>
        <a:xfrm>
          <a:off x="10528300" y="16786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36550</xdr:rowOff>
    </xdr:from>
    <xdr:to>
      <xdr:col>50</xdr:col>
      <xdr:colOff>114300</xdr:colOff>
      <xdr:row>98</xdr:row>
      <xdr:rowOff>46317</xdr:rowOff>
    </xdr:to>
    <xdr:cxnSp macro="">
      <xdr:nvCxnSpPr>
        <xdr:cNvPr id="454" name="直線コネクタ 453"/>
        <xdr:cNvCxnSpPr/>
      </xdr:nvCxnSpPr>
      <xdr:spPr>
        <a:xfrm flipV="1">
          <a:off x="8750300" y="16838650"/>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101433</xdr:rowOff>
    </xdr:from>
    <xdr:ext cx="534377" cy="259045"/>
    <xdr:sp macro="" textlink="">
      <xdr:nvSpPr>
        <xdr:cNvPr id="456" name="テキスト ボックス 455"/>
        <xdr:cNvSpPr txBox="1"/>
      </xdr:nvSpPr>
      <xdr:spPr>
        <a:xfrm>
          <a:off x="9372111" y="16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27628</xdr:rowOff>
    </xdr:from>
    <xdr:to>
      <xdr:col>45</xdr:col>
      <xdr:colOff>177800</xdr:colOff>
      <xdr:row>98</xdr:row>
      <xdr:rowOff>46317</xdr:rowOff>
    </xdr:to>
    <xdr:cxnSp macro="">
      <xdr:nvCxnSpPr>
        <xdr:cNvPr id="457" name="直線コネクタ 456"/>
        <xdr:cNvCxnSpPr/>
      </xdr:nvCxnSpPr>
      <xdr:spPr>
        <a:xfrm>
          <a:off x="7861300" y="16829728"/>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94451</xdr:rowOff>
    </xdr:from>
    <xdr:ext cx="534377" cy="259045"/>
    <xdr:sp macro="" textlink="">
      <xdr:nvSpPr>
        <xdr:cNvPr id="459" name="テキスト ボックス 458"/>
        <xdr:cNvSpPr txBox="1"/>
      </xdr:nvSpPr>
      <xdr:spPr>
        <a:xfrm>
          <a:off x="8483111" y="1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27628</xdr:rowOff>
    </xdr:from>
    <xdr:to>
      <xdr:col>41</xdr:col>
      <xdr:colOff>50800</xdr:colOff>
      <xdr:row>98</xdr:row>
      <xdr:rowOff>35975</xdr:rowOff>
    </xdr:to>
    <xdr:cxnSp macro="">
      <xdr:nvCxnSpPr>
        <xdr:cNvPr id="460" name="直線コネクタ 459"/>
        <xdr:cNvCxnSpPr/>
      </xdr:nvCxnSpPr>
      <xdr:spPr>
        <a:xfrm flipV="1">
          <a:off x="6972300" y="16829728"/>
          <a:ext cx="8890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109839</xdr:rowOff>
    </xdr:from>
    <xdr:ext cx="534377" cy="259045"/>
    <xdr:sp macro="" textlink="">
      <xdr:nvSpPr>
        <xdr:cNvPr id="462" name="テキスト ボックス 461"/>
        <xdr:cNvSpPr txBox="1"/>
      </xdr:nvSpPr>
      <xdr:spPr>
        <a:xfrm>
          <a:off x="7594111" y="169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157480</xdr:rowOff>
    </xdr:from>
    <xdr:to>
      <xdr:col>55</xdr:col>
      <xdr:colOff>50800</xdr:colOff>
      <xdr:row>98</xdr:row>
      <xdr:rowOff>87630</xdr:rowOff>
    </xdr:to>
    <xdr:sp macro="" textlink="">
      <xdr:nvSpPr>
        <xdr:cNvPr id="470" name="楕円 469"/>
        <xdr:cNvSpPr/>
      </xdr:nvSpPr>
      <xdr:spPr>
        <a:xfrm>
          <a:off x="104267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116857</xdr:rowOff>
    </xdr:from>
    <xdr:ext cx="599010" cy="259045"/>
    <xdr:sp macro="" textlink="">
      <xdr:nvSpPr>
        <xdr:cNvPr id="471" name="土木費該当値テキスト"/>
        <xdr:cNvSpPr txBox="1"/>
      </xdr:nvSpPr>
      <xdr:spPr>
        <a:xfrm>
          <a:off x="10528300" y="165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157200</xdr:rowOff>
    </xdr:from>
    <xdr:to>
      <xdr:col>50</xdr:col>
      <xdr:colOff>165100</xdr:colOff>
      <xdr:row>98</xdr:row>
      <xdr:rowOff>87350</xdr:rowOff>
    </xdr:to>
    <xdr:sp macro="" textlink="">
      <xdr:nvSpPr>
        <xdr:cNvPr id="472" name="楕円 471"/>
        <xdr:cNvSpPr/>
      </xdr:nvSpPr>
      <xdr:spPr>
        <a:xfrm>
          <a:off x="9588500" y="167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103877</xdr:rowOff>
    </xdr:from>
    <xdr:ext cx="599010" cy="259045"/>
    <xdr:sp macro="" textlink="">
      <xdr:nvSpPr>
        <xdr:cNvPr id="473" name="テキスト ボックス 472"/>
        <xdr:cNvSpPr txBox="1"/>
      </xdr:nvSpPr>
      <xdr:spPr>
        <a:xfrm>
          <a:off x="9339795" y="1656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166967</xdr:rowOff>
    </xdr:from>
    <xdr:to>
      <xdr:col>46</xdr:col>
      <xdr:colOff>38100</xdr:colOff>
      <xdr:row>98</xdr:row>
      <xdr:rowOff>97117</xdr:rowOff>
    </xdr:to>
    <xdr:sp macro="" textlink="">
      <xdr:nvSpPr>
        <xdr:cNvPr id="474" name="楕円 473"/>
        <xdr:cNvSpPr/>
      </xdr:nvSpPr>
      <xdr:spPr>
        <a:xfrm>
          <a:off x="8699500" y="167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113644</xdr:rowOff>
    </xdr:from>
    <xdr:ext cx="599010" cy="259045"/>
    <xdr:sp macro="" textlink="">
      <xdr:nvSpPr>
        <xdr:cNvPr id="475" name="テキスト ボックス 474"/>
        <xdr:cNvSpPr txBox="1"/>
      </xdr:nvSpPr>
      <xdr:spPr>
        <a:xfrm>
          <a:off x="8450795" y="165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148278</xdr:rowOff>
    </xdr:from>
    <xdr:to>
      <xdr:col>41</xdr:col>
      <xdr:colOff>101600</xdr:colOff>
      <xdr:row>98</xdr:row>
      <xdr:rowOff>78428</xdr:rowOff>
    </xdr:to>
    <xdr:sp macro="" textlink="">
      <xdr:nvSpPr>
        <xdr:cNvPr id="476" name="楕円 475"/>
        <xdr:cNvSpPr/>
      </xdr:nvSpPr>
      <xdr:spPr>
        <a:xfrm>
          <a:off x="7810500" y="167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94955</xdr:rowOff>
    </xdr:from>
    <xdr:ext cx="599010" cy="259045"/>
    <xdr:sp macro="" textlink="">
      <xdr:nvSpPr>
        <xdr:cNvPr id="477" name="テキスト ボックス 476"/>
        <xdr:cNvSpPr txBox="1"/>
      </xdr:nvSpPr>
      <xdr:spPr>
        <a:xfrm>
          <a:off x="7561795" y="1655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156625</xdr:rowOff>
    </xdr:from>
    <xdr:to>
      <xdr:col>36</xdr:col>
      <xdr:colOff>165100</xdr:colOff>
      <xdr:row>98</xdr:row>
      <xdr:rowOff>86775</xdr:rowOff>
    </xdr:to>
    <xdr:sp macro="" textlink="">
      <xdr:nvSpPr>
        <xdr:cNvPr id="478" name="楕円 477"/>
        <xdr:cNvSpPr/>
      </xdr:nvSpPr>
      <xdr:spPr>
        <a:xfrm>
          <a:off x="6921500" y="1678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103302</xdr:rowOff>
    </xdr:from>
    <xdr:ext cx="599010" cy="259045"/>
    <xdr:sp macro="" textlink="">
      <xdr:nvSpPr>
        <xdr:cNvPr id="479" name="テキスト ボックス 478"/>
        <xdr:cNvSpPr txBox="1"/>
      </xdr:nvSpPr>
      <xdr:spPr>
        <a:xfrm>
          <a:off x="6672795" y="1656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144793</xdr:rowOff>
    </xdr:from>
    <xdr:to>
      <xdr:col>85</xdr:col>
      <xdr:colOff>127000</xdr:colOff>
      <xdr:row>37</xdr:row>
      <xdr:rowOff>70393</xdr:rowOff>
    </xdr:to>
    <xdr:cxnSp macro="">
      <xdr:nvCxnSpPr>
        <xdr:cNvPr id="506" name="直線コネクタ 505"/>
        <xdr:cNvCxnSpPr/>
      </xdr:nvCxnSpPr>
      <xdr:spPr>
        <a:xfrm flipV="1">
          <a:off x="15481300" y="6316993"/>
          <a:ext cx="838200" cy="9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52276</xdr:rowOff>
    </xdr:from>
    <xdr:ext cx="534377" cy="259045"/>
    <xdr:sp macro="" textlink="">
      <xdr:nvSpPr>
        <xdr:cNvPr id="507" name="消防費平均値テキスト"/>
        <xdr:cNvSpPr txBox="1"/>
      </xdr:nvSpPr>
      <xdr:spPr>
        <a:xfrm>
          <a:off x="16370300" y="6395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48096</xdr:rowOff>
    </xdr:from>
    <xdr:to>
      <xdr:col>81</xdr:col>
      <xdr:colOff>50800</xdr:colOff>
      <xdr:row>37</xdr:row>
      <xdr:rowOff>70393</xdr:rowOff>
    </xdr:to>
    <xdr:cxnSp macro="">
      <xdr:nvCxnSpPr>
        <xdr:cNvPr id="509" name="直線コネクタ 508"/>
        <xdr:cNvCxnSpPr/>
      </xdr:nvCxnSpPr>
      <xdr:spPr>
        <a:xfrm>
          <a:off x="14592300" y="6391746"/>
          <a:ext cx="889000" cy="2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48096</xdr:rowOff>
    </xdr:from>
    <xdr:to>
      <xdr:col>76</xdr:col>
      <xdr:colOff>114300</xdr:colOff>
      <xdr:row>37</xdr:row>
      <xdr:rowOff>121832</xdr:rowOff>
    </xdr:to>
    <xdr:cxnSp macro="">
      <xdr:nvCxnSpPr>
        <xdr:cNvPr id="512" name="直線コネクタ 511"/>
        <xdr:cNvCxnSpPr/>
      </xdr:nvCxnSpPr>
      <xdr:spPr>
        <a:xfrm flipV="1">
          <a:off x="13703300" y="6391746"/>
          <a:ext cx="889000" cy="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121832</xdr:rowOff>
    </xdr:from>
    <xdr:to>
      <xdr:col>71</xdr:col>
      <xdr:colOff>177800</xdr:colOff>
      <xdr:row>37</xdr:row>
      <xdr:rowOff>132536</xdr:rowOff>
    </xdr:to>
    <xdr:cxnSp macro="">
      <xdr:nvCxnSpPr>
        <xdr:cNvPr id="515" name="直線コネクタ 514"/>
        <xdr:cNvCxnSpPr/>
      </xdr:nvCxnSpPr>
      <xdr:spPr>
        <a:xfrm flipV="1">
          <a:off x="12814300" y="6465482"/>
          <a:ext cx="889000" cy="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29704</xdr:rowOff>
    </xdr:from>
    <xdr:ext cx="534377" cy="259045"/>
    <xdr:sp macro="" textlink="">
      <xdr:nvSpPr>
        <xdr:cNvPr id="517" name="テキスト ボックス 516"/>
        <xdr:cNvSpPr txBox="1"/>
      </xdr:nvSpPr>
      <xdr:spPr>
        <a:xfrm>
          <a:off x="13436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15293</xdr:rowOff>
    </xdr:from>
    <xdr:ext cx="534377" cy="259045"/>
    <xdr:sp macro="" textlink="">
      <xdr:nvSpPr>
        <xdr:cNvPr id="519" name="テキスト ボックス 518"/>
        <xdr:cNvSpPr txBox="1"/>
      </xdr:nvSpPr>
      <xdr:spPr>
        <a:xfrm>
          <a:off x="12547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93993</xdr:rowOff>
    </xdr:from>
    <xdr:to>
      <xdr:col>85</xdr:col>
      <xdr:colOff>177800</xdr:colOff>
      <xdr:row>37</xdr:row>
      <xdr:rowOff>24143</xdr:rowOff>
    </xdr:to>
    <xdr:sp macro="" textlink="">
      <xdr:nvSpPr>
        <xdr:cNvPr id="525" name="楕円 524"/>
        <xdr:cNvSpPr/>
      </xdr:nvSpPr>
      <xdr:spPr>
        <a:xfrm>
          <a:off x="16268700" y="62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116870</xdr:rowOff>
    </xdr:from>
    <xdr:ext cx="534377" cy="259045"/>
    <xdr:sp macro="" textlink="">
      <xdr:nvSpPr>
        <xdr:cNvPr id="526" name="消防費該当値テキスト"/>
        <xdr:cNvSpPr txBox="1"/>
      </xdr:nvSpPr>
      <xdr:spPr>
        <a:xfrm>
          <a:off x="16370300" y="61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19593</xdr:rowOff>
    </xdr:from>
    <xdr:to>
      <xdr:col>81</xdr:col>
      <xdr:colOff>101600</xdr:colOff>
      <xdr:row>37</xdr:row>
      <xdr:rowOff>121193</xdr:rowOff>
    </xdr:to>
    <xdr:sp macro="" textlink="">
      <xdr:nvSpPr>
        <xdr:cNvPr id="527" name="楕円 526"/>
        <xdr:cNvSpPr/>
      </xdr:nvSpPr>
      <xdr:spPr>
        <a:xfrm>
          <a:off x="15430500" y="636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137720</xdr:rowOff>
    </xdr:from>
    <xdr:ext cx="534377" cy="259045"/>
    <xdr:sp macro="" textlink="">
      <xdr:nvSpPr>
        <xdr:cNvPr id="528" name="テキスト ボックス 527"/>
        <xdr:cNvSpPr txBox="1"/>
      </xdr:nvSpPr>
      <xdr:spPr>
        <a:xfrm>
          <a:off x="15214111" y="613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168746</xdr:rowOff>
    </xdr:from>
    <xdr:to>
      <xdr:col>76</xdr:col>
      <xdr:colOff>165100</xdr:colOff>
      <xdr:row>37</xdr:row>
      <xdr:rowOff>98896</xdr:rowOff>
    </xdr:to>
    <xdr:sp macro="" textlink="">
      <xdr:nvSpPr>
        <xdr:cNvPr id="529" name="楕円 528"/>
        <xdr:cNvSpPr/>
      </xdr:nvSpPr>
      <xdr:spPr>
        <a:xfrm>
          <a:off x="14541500" y="6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115423</xdr:rowOff>
    </xdr:from>
    <xdr:ext cx="534377" cy="259045"/>
    <xdr:sp macro="" textlink="">
      <xdr:nvSpPr>
        <xdr:cNvPr id="530" name="テキスト ボックス 529"/>
        <xdr:cNvSpPr txBox="1"/>
      </xdr:nvSpPr>
      <xdr:spPr>
        <a:xfrm>
          <a:off x="14325111" y="611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71032</xdr:rowOff>
    </xdr:from>
    <xdr:to>
      <xdr:col>72</xdr:col>
      <xdr:colOff>38100</xdr:colOff>
      <xdr:row>38</xdr:row>
      <xdr:rowOff>1183</xdr:rowOff>
    </xdr:to>
    <xdr:sp macro="" textlink="">
      <xdr:nvSpPr>
        <xdr:cNvPr id="531" name="楕円 530"/>
        <xdr:cNvSpPr/>
      </xdr:nvSpPr>
      <xdr:spPr>
        <a:xfrm>
          <a:off x="13652500" y="6414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17709</xdr:rowOff>
    </xdr:from>
    <xdr:ext cx="534377" cy="259045"/>
    <xdr:sp macro="" textlink="">
      <xdr:nvSpPr>
        <xdr:cNvPr id="532" name="テキスト ボックス 531"/>
        <xdr:cNvSpPr txBox="1"/>
      </xdr:nvSpPr>
      <xdr:spPr>
        <a:xfrm>
          <a:off x="13436111" y="61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81736</xdr:rowOff>
    </xdr:from>
    <xdr:to>
      <xdr:col>67</xdr:col>
      <xdr:colOff>101600</xdr:colOff>
      <xdr:row>38</xdr:row>
      <xdr:rowOff>11886</xdr:rowOff>
    </xdr:to>
    <xdr:sp macro="" textlink="">
      <xdr:nvSpPr>
        <xdr:cNvPr id="533" name="楕円 532"/>
        <xdr:cNvSpPr/>
      </xdr:nvSpPr>
      <xdr:spPr>
        <a:xfrm>
          <a:off x="12763500" y="64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28413</xdr:rowOff>
    </xdr:from>
    <xdr:ext cx="534377" cy="259045"/>
    <xdr:sp macro="" textlink="">
      <xdr:nvSpPr>
        <xdr:cNvPr id="534" name="テキスト ボックス 533"/>
        <xdr:cNvSpPr txBox="1"/>
      </xdr:nvSpPr>
      <xdr:spPr>
        <a:xfrm>
          <a:off x="12547111" y="62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158385</xdr:rowOff>
    </xdr:from>
    <xdr:to>
      <xdr:col>85</xdr:col>
      <xdr:colOff>127000</xdr:colOff>
      <xdr:row>59</xdr:row>
      <xdr:rowOff>13895</xdr:rowOff>
    </xdr:to>
    <xdr:cxnSp macro="">
      <xdr:nvCxnSpPr>
        <xdr:cNvPr id="565" name="直線コネクタ 564"/>
        <xdr:cNvCxnSpPr/>
      </xdr:nvCxnSpPr>
      <xdr:spPr>
        <a:xfrm flipV="1">
          <a:off x="15481300" y="10102485"/>
          <a:ext cx="8382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13895</xdr:rowOff>
    </xdr:from>
    <xdr:to>
      <xdr:col>81</xdr:col>
      <xdr:colOff>50800</xdr:colOff>
      <xdr:row>59</xdr:row>
      <xdr:rowOff>23099</xdr:rowOff>
    </xdr:to>
    <xdr:cxnSp macro="">
      <xdr:nvCxnSpPr>
        <xdr:cNvPr id="568" name="直線コネクタ 567"/>
        <xdr:cNvCxnSpPr/>
      </xdr:nvCxnSpPr>
      <xdr:spPr>
        <a:xfrm flipV="1">
          <a:off x="14592300" y="10129445"/>
          <a:ext cx="889000" cy="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17028</xdr:rowOff>
    </xdr:from>
    <xdr:to>
      <xdr:col>76</xdr:col>
      <xdr:colOff>114300</xdr:colOff>
      <xdr:row>59</xdr:row>
      <xdr:rowOff>23099</xdr:rowOff>
    </xdr:to>
    <xdr:cxnSp macro="">
      <xdr:nvCxnSpPr>
        <xdr:cNvPr id="571" name="直線コネクタ 570"/>
        <xdr:cNvCxnSpPr/>
      </xdr:nvCxnSpPr>
      <xdr:spPr>
        <a:xfrm>
          <a:off x="13703300" y="10132578"/>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2654</xdr:rowOff>
    </xdr:from>
    <xdr:to>
      <xdr:col>71</xdr:col>
      <xdr:colOff>177800</xdr:colOff>
      <xdr:row>59</xdr:row>
      <xdr:rowOff>17028</xdr:rowOff>
    </xdr:to>
    <xdr:cxnSp macro="">
      <xdr:nvCxnSpPr>
        <xdr:cNvPr id="574" name="直線コネクタ 573"/>
        <xdr:cNvCxnSpPr/>
      </xdr:nvCxnSpPr>
      <xdr:spPr>
        <a:xfrm>
          <a:off x="12814300" y="10118204"/>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107585</xdr:rowOff>
    </xdr:from>
    <xdr:to>
      <xdr:col>85</xdr:col>
      <xdr:colOff>177800</xdr:colOff>
      <xdr:row>59</xdr:row>
      <xdr:rowOff>37735</xdr:rowOff>
    </xdr:to>
    <xdr:sp macro="" textlink="">
      <xdr:nvSpPr>
        <xdr:cNvPr id="584" name="楕円 583"/>
        <xdr:cNvSpPr/>
      </xdr:nvSpPr>
      <xdr:spPr>
        <a:xfrm>
          <a:off x="16268700" y="100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67993</xdr:rowOff>
    </xdr:from>
    <xdr:ext cx="534377" cy="259045"/>
    <xdr:sp macro="" textlink="">
      <xdr:nvSpPr>
        <xdr:cNvPr id="585" name="教育費該当値テキスト"/>
        <xdr:cNvSpPr txBox="1"/>
      </xdr:nvSpPr>
      <xdr:spPr>
        <a:xfrm>
          <a:off x="16370300" y="10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134545</xdr:rowOff>
    </xdr:from>
    <xdr:to>
      <xdr:col>81</xdr:col>
      <xdr:colOff>101600</xdr:colOff>
      <xdr:row>59</xdr:row>
      <xdr:rowOff>64695</xdr:rowOff>
    </xdr:to>
    <xdr:sp macro="" textlink="">
      <xdr:nvSpPr>
        <xdr:cNvPr id="586" name="楕円 585"/>
        <xdr:cNvSpPr/>
      </xdr:nvSpPr>
      <xdr:spPr>
        <a:xfrm>
          <a:off x="15430500" y="100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55822</xdr:rowOff>
    </xdr:from>
    <xdr:ext cx="534377" cy="259045"/>
    <xdr:sp macro="" textlink="">
      <xdr:nvSpPr>
        <xdr:cNvPr id="587" name="テキスト ボックス 586"/>
        <xdr:cNvSpPr txBox="1"/>
      </xdr:nvSpPr>
      <xdr:spPr>
        <a:xfrm>
          <a:off x="15214111" y="1017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143749</xdr:rowOff>
    </xdr:from>
    <xdr:to>
      <xdr:col>76</xdr:col>
      <xdr:colOff>165100</xdr:colOff>
      <xdr:row>59</xdr:row>
      <xdr:rowOff>73899</xdr:rowOff>
    </xdr:to>
    <xdr:sp macro="" textlink="">
      <xdr:nvSpPr>
        <xdr:cNvPr id="588" name="楕円 587"/>
        <xdr:cNvSpPr/>
      </xdr:nvSpPr>
      <xdr:spPr>
        <a:xfrm>
          <a:off x="14541500" y="1008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65026</xdr:rowOff>
    </xdr:from>
    <xdr:ext cx="534377" cy="259045"/>
    <xdr:sp macro="" textlink="">
      <xdr:nvSpPr>
        <xdr:cNvPr id="589" name="テキスト ボックス 588"/>
        <xdr:cNvSpPr txBox="1"/>
      </xdr:nvSpPr>
      <xdr:spPr>
        <a:xfrm>
          <a:off x="14325111" y="1018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137678</xdr:rowOff>
    </xdr:from>
    <xdr:to>
      <xdr:col>72</xdr:col>
      <xdr:colOff>38100</xdr:colOff>
      <xdr:row>59</xdr:row>
      <xdr:rowOff>67828</xdr:rowOff>
    </xdr:to>
    <xdr:sp macro="" textlink="">
      <xdr:nvSpPr>
        <xdr:cNvPr id="590" name="楕円 589"/>
        <xdr:cNvSpPr/>
      </xdr:nvSpPr>
      <xdr:spPr>
        <a:xfrm>
          <a:off x="13652500" y="1008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58955</xdr:rowOff>
    </xdr:from>
    <xdr:ext cx="534377" cy="259045"/>
    <xdr:sp macro="" textlink="">
      <xdr:nvSpPr>
        <xdr:cNvPr id="591" name="テキスト ボックス 590"/>
        <xdr:cNvSpPr txBox="1"/>
      </xdr:nvSpPr>
      <xdr:spPr>
        <a:xfrm>
          <a:off x="13436111" y="1017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123304</xdr:rowOff>
    </xdr:from>
    <xdr:to>
      <xdr:col>67</xdr:col>
      <xdr:colOff>101600</xdr:colOff>
      <xdr:row>59</xdr:row>
      <xdr:rowOff>53454</xdr:rowOff>
    </xdr:to>
    <xdr:sp macro="" textlink="">
      <xdr:nvSpPr>
        <xdr:cNvPr id="592" name="楕円 591"/>
        <xdr:cNvSpPr/>
      </xdr:nvSpPr>
      <xdr:spPr>
        <a:xfrm>
          <a:off x="12763500" y="100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44581</xdr:rowOff>
    </xdr:from>
    <xdr:ext cx="534377" cy="259045"/>
    <xdr:sp macro="" textlink="">
      <xdr:nvSpPr>
        <xdr:cNvPr id="593" name="テキスト ボックス 592"/>
        <xdr:cNvSpPr txBox="1"/>
      </xdr:nvSpPr>
      <xdr:spPr>
        <a:xfrm>
          <a:off x="12547111" y="101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158133</xdr:rowOff>
    </xdr:from>
    <xdr:to>
      <xdr:col>85</xdr:col>
      <xdr:colOff>127000</xdr:colOff>
      <xdr:row>79</xdr:row>
      <xdr:rowOff>34773</xdr:rowOff>
    </xdr:to>
    <xdr:cxnSp macro="">
      <xdr:nvCxnSpPr>
        <xdr:cNvPr id="622" name="直線コネクタ 621"/>
        <xdr:cNvCxnSpPr/>
      </xdr:nvCxnSpPr>
      <xdr:spPr>
        <a:xfrm>
          <a:off x="15481300" y="13531233"/>
          <a:ext cx="838200" cy="4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148531</xdr:rowOff>
    </xdr:from>
    <xdr:ext cx="534377" cy="259045"/>
    <xdr:sp macro="" textlink="">
      <xdr:nvSpPr>
        <xdr:cNvPr id="623" name="災害復旧費平均値テキスト"/>
        <xdr:cNvSpPr txBox="1"/>
      </xdr:nvSpPr>
      <xdr:spPr>
        <a:xfrm>
          <a:off x="16370300" y="13350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154174</xdr:rowOff>
    </xdr:from>
    <xdr:to>
      <xdr:col>81</xdr:col>
      <xdr:colOff>50800</xdr:colOff>
      <xdr:row>78</xdr:row>
      <xdr:rowOff>158133</xdr:rowOff>
    </xdr:to>
    <xdr:cxnSp macro="">
      <xdr:nvCxnSpPr>
        <xdr:cNvPr id="625" name="直線コネクタ 624"/>
        <xdr:cNvCxnSpPr/>
      </xdr:nvCxnSpPr>
      <xdr:spPr>
        <a:xfrm>
          <a:off x="14592300" y="13527274"/>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154174</xdr:rowOff>
    </xdr:from>
    <xdr:to>
      <xdr:col>76</xdr:col>
      <xdr:colOff>114300</xdr:colOff>
      <xdr:row>79</xdr:row>
      <xdr:rowOff>17856</xdr:rowOff>
    </xdr:to>
    <xdr:cxnSp macro="">
      <xdr:nvCxnSpPr>
        <xdr:cNvPr id="628" name="直線コネクタ 627"/>
        <xdr:cNvCxnSpPr/>
      </xdr:nvCxnSpPr>
      <xdr:spPr>
        <a:xfrm flipV="1">
          <a:off x="13703300" y="13527274"/>
          <a:ext cx="889000" cy="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49302</xdr:rowOff>
    </xdr:from>
    <xdr:ext cx="469744" cy="259045"/>
    <xdr:sp macro="" textlink="">
      <xdr:nvSpPr>
        <xdr:cNvPr id="630" name="テキスト ボックス 629"/>
        <xdr:cNvSpPr txBox="1"/>
      </xdr:nvSpPr>
      <xdr:spPr>
        <a:xfrm>
          <a:off x="14357428" y="1359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17856</xdr:rowOff>
    </xdr:from>
    <xdr:to>
      <xdr:col>71</xdr:col>
      <xdr:colOff>177800</xdr:colOff>
      <xdr:row>79</xdr:row>
      <xdr:rowOff>22538</xdr:rowOff>
    </xdr:to>
    <xdr:cxnSp macro="">
      <xdr:nvCxnSpPr>
        <xdr:cNvPr id="631" name="直線コネクタ 630"/>
        <xdr:cNvCxnSpPr/>
      </xdr:nvCxnSpPr>
      <xdr:spPr>
        <a:xfrm flipV="1">
          <a:off x="12814300" y="13562406"/>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155423</xdr:rowOff>
    </xdr:from>
    <xdr:to>
      <xdr:col>85</xdr:col>
      <xdr:colOff>177800</xdr:colOff>
      <xdr:row>79</xdr:row>
      <xdr:rowOff>85573</xdr:rowOff>
    </xdr:to>
    <xdr:sp macro="" textlink="">
      <xdr:nvSpPr>
        <xdr:cNvPr id="641" name="楕円 640"/>
        <xdr:cNvSpPr/>
      </xdr:nvSpPr>
      <xdr:spPr>
        <a:xfrm>
          <a:off x="162687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104082</xdr:rowOff>
    </xdr:from>
    <xdr:ext cx="469744" cy="259045"/>
    <xdr:sp macro="" textlink="">
      <xdr:nvSpPr>
        <xdr:cNvPr id="642" name="災害復旧費該当値テキスト"/>
        <xdr:cNvSpPr txBox="1"/>
      </xdr:nvSpPr>
      <xdr:spPr>
        <a:xfrm>
          <a:off x="16370300" y="134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107333</xdr:rowOff>
    </xdr:from>
    <xdr:to>
      <xdr:col>81</xdr:col>
      <xdr:colOff>101600</xdr:colOff>
      <xdr:row>79</xdr:row>
      <xdr:rowOff>37483</xdr:rowOff>
    </xdr:to>
    <xdr:sp macro="" textlink="">
      <xdr:nvSpPr>
        <xdr:cNvPr id="643" name="楕円 642"/>
        <xdr:cNvSpPr/>
      </xdr:nvSpPr>
      <xdr:spPr>
        <a:xfrm>
          <a:off x="15430500" y="1348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54010</xdr:rowOff>
    </xdr:from>
    <xdr:ext cx="534377" cy="259045"/>
    <xdr:sp macro="" textlink="">
      <xdr:nvSpPr>
        <xdr:cNvPr id="644" name="テキスト ボックス 643"/>
        <xdr:cNvSpPr txBox="1"/>
      </xdr:nvSpPr>
      <xdr:spPr>
        <a:xfrm>
          <a:off x="15214111" y="132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103374</xdr:rowOff>
    </xdr:from>
    <xdr:to>
      <xdr:col>76</xdr:col>
      <xdr:colOff>165100</xdr:colOff>
      <xdr:row>79</xdr:row>
      <xdr:rowOff>33524</xdr:rowOff>
    </xdr:to>
    <xdr:sp macro="" textlink="">
      <xdr:nvSpPr>
        <xdr:cNvPr id="645" name="楕円 644"/>
        <xdr:cNvSpPr/>
      </xdr:nvSpPr>
      <xdr:spPr>
        <a:xfrm>
          <a:off x="14541500" y="134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50051</xdr:rowOff>
    </xdr:from>
    <xdr:ext cx="534377" cy="259045"/>
    <xdr:sp macro="" textlink="">
      <xdr:nvSpPr>
        <xdr:cNvPr id="646" name="テキスト ボックス 645"/>
        <xdr:cNvSpPr txBox="1"/>
      </xdr:nvSpPr>
      <xdr:spPr>
        <a:xfrm>
          <a:off x="14325111" y="1325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138506</xdr:rowOff>
    </xdr:from>
    <xdr:to>
      <xdr:col>72</xdr:col>
      <xdr:colOff>38100</xdr:colOff>
      <xdr:row>79</xdr:row>
      <xdr:rowOff>68656</xdr:rowOff>
    </xdr:to>
    <xdr:sp macro="" textlink="">
      <xdr:nvSpPr>
        <xdr:cNvPr id="647" name="楕円 646"/>
        <xdr:cNvSpPr/>
      </xdr:nvSpPr>
      <xdr:spPr>
        <a:xfrm>
          <a:off x="13652500" y="135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59783</xdr:rowOff>
    </xdr:from>
    <xdr:ext cx="469744" cy="259045"/>
    <xdr:sp macro="" textlink="">
      <xdr:nvSpPr>
        <xdr:cNvPr id="648" name="テキスト ボックス 647"/>
        <xdr:cNvSpPr txBox="1"/>
      </xdr:nvSpPr>
      <xdr:spPr>
        <a:xfrm>
          <a:off x="13468428" y="1360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143188</xdr:rowOff>
    </xdr:from>
    <xdr:to>
      <xdr:col>67</xdr:col>
      <xdr:colOff>101600</xdr:colOff>
      <xdr:row>79</xdr:row>
      <xdr:rowOff>73338</xdr:rowOff>
    </xdr:to>
    <xdr:sp macro="" textlink="">
      <xdr:nvSpPr>
        <xdr:cNvPr id="649" name="楕円 648"/>
        <xdr:cNvSpPr/>
      </xdr:nvSpPr>
      <xdr:spPr>
        <a:xfrm>
          <a:off x="12763500" y="135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64465</xdr:rowOff>
    </xdr:from>
    <xdr:ext cx="469744" cy="259045"/>
    <xdr:sp macro="" textlink="">
      <xdr:nvSpPr>
        <xdr:cNvPr id="650" name="テキスト ボックス 649"/>
        <xdr:cNvSpPr txBox="1"/>
      </xdr:nvSpPr>
      <xdr:spPr>
        <a:xfrm>
          <a:off x="12579428" y="1360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137802</xdr:rowOff>
    </xdr:from>
    <xdr:to>
      <xdr:col>85</xdr:col>
      <xdr:colOff>127000</xdr:colOff>
      <xdr:row>91</xdr:row>
      <xdr:rowOff>148782</xdr:rowOff>
    </xdr:to>
    <xdr:cxnSp macro="">
      <xdr:nvCxnSpPr>
        <xdr:cNvPr id="675" name="直線コネクタ 674"/>
        <xdr:cNvCxnSpPr/>
      </xdr:nvCxnSpPr>
      <xdr:spPr>
        <a:xfrm>
          <a:off x="15481300" y="15739752"/>
          <a:ext cx="8382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137802</xdr:rowOff>
    </xdr:from>
    <xdr:to>
      <xdr:col>81</xdr:col>
      <xdr:colOff>50800</xdr:colOff>
      <xdr:row>92</xdr:row>
      <xdr:rowOff>10695</xdr:rowOff>
    </xdr:to>
    <xdr:cxnSp macro="">
      <xdr:nvCxnSpPr>
        <xdr:cNvPr id="678" name="直線コネクタ 677"/>
        <xdr:cNvCxnSpPr/>
      </xdr:nvCxnSpPr>
      <xdr:spPr>
        <a:xfrm flipV="1">
          <a:off x="14592300" y="15739752"/>
          <a:ext cx="889000" cy="4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0" name="テキスト ボックス 679"/>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10695</xdr:rowOff>
    </xdr:from>
    <xdr:to>
      <xdr:col>76</xdr:col>
      <xdr:colOff>114300</xdr:colOff>
      <xdr:row>92</xdr:row>
      <xdr:rowOff>93494</xdr:rowOff>
    </xdr:to>
    <xdr:cxnSp macro="">
      <xdr:nvCxnSpPr>
        <xdr:cNvPr id="681" name="直線コネクタ 680"/>
        <xdr:cNvCxnSpPr/>
      </xdr:nvCxnSpPr>
      <xdr:spPr>
        <a:xfrm flipV="1">
          <a:off x="13703300" y="15784095"/>
          <a:ext cx="889000" cy="8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93494</xdr:rowOff>
    </xdr:from>
    <xdr:to>
      <xdr:col>71</xdr:col>
      <xdr:colOff>177800</xdr:colOff>
      <xdr:row>92</xdr:row>
      <xdr:rowOff>117818</xdr:rowOff>
    </xdr:to>
    <xdr:cxnSp macro="">
      <xdr:nvCxnSpPr>
        <xdr:cNvPr id="684" name="直線コネクタ 683"/>
        <xdr:cNvCxnSpPr/>
      </xdr:nvCxnSpPr>
      <xdr:spPr>
        <a:xfrm flipV="1">
          <a:off x="12814300" y="15866894"/>
          <a:ext cx="889000" cy="2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9794</xdr:rowOff>
    </xdr:from>
    <xdr:ext cx="534377" cy="259045"/>
    <xdr:sp macro="" textlink="">
      <xdr:nvSpPr>
        <xdr:cNvPr id="686" name="テキスト ボックス 685"/>
        <xdr:cNvSpPr txBox="1"/>
      </xdr:nvSpPr>
      <xdr:spPr>
        <a:xfrm>
          <a:off x="13436111" y="164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97982</xdr:rowOff>
    </xdr:from>
    <xdr:to>
      <xdr:col>85</xdr:col>
      <xdr:colOff>177800</xdr:colOff>
      <xdr:row>92</xdr:row>
      <xdr:rowOff>28132</xdr:rowOff>
    </xdr:to>
    <xdr:sp macro="" textlink="">
      <xdr:nvSpPr>
        <xdr:cNvPr id="694" name="楕円 693"/>
        <xdr:cNvSpPr/>
      </xdr:nvSpPr>
      <xdr:spPr>
        <a:xfrm>
          <a:off x="16268700" y="1569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120859</xdr:rowOff>
    </xdr:from>
    <xdr:ext cx="599010" cy="259045"/>
    <xdr:sp macro="" textlink="">
      <xdr:nvSpPr>
        <xdr:cNvPr id="695" name="公債費該当値テキスト"/>
        <xdr:cNvSpPr txBox="1"/>
      </xdr:nvSpPr>
      <xdr:spPr>
        <a:xfrm>
          <a:off x="16370300" y="1555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87002</xdr:rowOff>
    </xdr:from>
    <xdr:to>
      <xdr:col>81</xdr:col>
      <xdr:colOff>101600</xdr:colOff>
      <xdr:row>92</xdr:row>
      <xdr:rowOff>17152</xdr:rowOff>
    </xdr:to>
    <xdr:sp macro="" textlink="">
      <xdr:nvSpPr>
        <xdr:cNvPr id="696" name="楕円 695"/>
        <xdr:cNvSpPr/>
      </xdr:nvSpPr>
      <xdr:spPr>
        <a:xfrm>
          <a:off x="15430500" y="1568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33679</xdr:rowOff>
    </xdr:from>
    <xdr:ext cx="599010" cy="259045"/>
    <xdr:sp macro="" textlink="">
      <xdr:nvSpPr>
        <xdr:cNvPr id="697" name="テキスト ボックス 696"/>
        <xdr:cNvSpPr txBox="1"/>
      </xdr:nvSpPr>
      <xdr:spPr>
        <a:xfrm>
          <a:off x="15181795" y="154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131345</xdr:rowOff>
    </xdr:from>
    <xdr:to>
      <xdr:col>76</xdr:col>
      <xdr:colOff>165100</xdr:colOff>
      <xdr:row>92</xdr:row>
      <xdr:rowOff>61495</xdr:rowOff>
    </xdr:to>
    <xdr:sp macro="" textlink="">
      <xdr:nvSpPr>
        <xdr:cNvPr id="698" name="楕円 697"/>
        <xdr:cNvSpPr/>
      </xdr:nvSpPr>
      <xdr:spPr>
        <a:xfrm>
          <a:off x="14541500" y="157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78022</xdr:rowOff>
    </xdr:from>
    <xdr:ext cx="599010" cy="259045"/>
    <xdr:sp macro="" textlink="">
      <xdr:nvSpPr>
        <xdr:cNvPr id="699" name="テキスト ボックス 698"/>
        <xdr:cNvSpPr txBox="1"/>
      </xdr:nvSpPr>
      <xdr:spPr>
        <a:xfrm>
          <a:off x="14292795" y="155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42694</xdr:rowOff>
    </xdr:from>
    <xdr:to>
      <xdr:col>72</xdr:col>
      <xdr:colOff>38100</xdr:colOff>
      <xdr:row>92</xdr:row>
      <xdr:rowOff>144294</xdr:rowOff>
    </xdr:to>
    <xdr:sp macro="" textlink="">
      <xdr:nvSpPr>
        <xdr:cNvPr id="700" name="楕円 699"/>
        <xdr:cNvSpPr/>
      </xdr:nvSpPr>
      <xdr:spPr>
        <a:xfrm>
          <a:off x="13652500" y="1581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160821</xdr:rowOff>
    </xdr:from>
    <xdr:ext cx="599010" cy="259045"/>
    <xdr:sp macro="" textlink="">
      <xdr:nvSpPr>
        <xdr:cNvPr id="701" name="テキスト ボックス 700"/>
        <xdr:cNvSpPr txBox="1"/>
      </xdr:nvSpPr>
      <xdr:spPr>
        <a:xfrm>
          <a:off x="13403795" y="1559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67018</xdr:rowOff>
    </xdr:from>
    <xdr:to>
      <xdr:col>67</xdr:col>
      <xdr:colOff>101600</xdr:colOff>
      <xdr:row>92</xdr:row>
      <xdr:rowOff>168618</xdr:rowOff>
    </xdr:to>
    <xdr:sp macro="" textlink="">
      <xdr:nvSpPr>
        <xdr:cNvPr id="702" name="楕円 701"/>
        <xdr:cNvSpPr/>
      </xdr:nvSpPr>
      <xdr:spPr>
        <a:xfrm>
          <a:off x="12763500" y="158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13695</xdr:rowOff>
    </xdr:from>
    <xdr:ext cx="599010" cy="259045"/>
    <xdr:sp macro="" textlink="">
      <xdr:nvSpPr>
        <xdr:cNvPr id="703" name="テキスト ボックス 702"/>
        <xdr:cNvSpPr txBox="1"/>
      </xdr:nvSpPr>
      <xdr:spPr>
        <a:xfrm>
          <a:off x="12514795" y="1561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101165</xdr:rowOff>
    </xdr:from>
    <xdr:to>
      <xdr:col>116</xdr:col>
      <xdr:colOff>63500</xdr:colOff>
      <xdr:row>35</xdr:row>
      <xdr:rowOff>37483</xdr:rowOff>
    </xdr:to>
    <xdr:cxnSp macro="">
      <xdr:nvCxnSpPr>
        <xdr:cNvPr id="734" name="直線コネクタ 733"/>
        <xdr:cNvCxnSpPr/>
      </xdr:nvCxnSpPr>
      <xdr:spPr>
        <a:xfrm>
          <a:off x="21323300" y="5759015"/>
          <a:ext cx="838200" cy="27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137866</xdr:rowOff>
    </xdr:from>
    <xdr:ext cx="378565" cy="259045"/>
    <xdr:sp macro="" textlink="">
      <xdr:nvSpPr>
        <xdr:cNvPr id="735" name="諸支出金平均値テキスト"/>
        <xdr:cNvSpPr txBox="1"/>
      </xdr:nvSpPr>
      <xdr:spPr>
        <a:xfrm>
          <a:off x="22212300" y="665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101165</xdr:rowOff>
    </xdr:from>
    <xdr:to>
      <xdr:col>111</xdr:col>
      <xdr:colOff>177800</xdr:colOff>
      <xdr:row>34</xdr:row>
      <xdr:rowOff>80917</xdr:rowOff>
    </xdr:to>
    <xdr:cxnSp macro="">
      <xdr:nvCxnSpPr>
        <xdr:cNvPr id="737" name="直線コネクタ 736"/>
        <xdr:cNvCxnSpPr/>
      </xdr:nvCxnSpPr>
      <xdr:spPr>
        <a:xfrm flipV="1">
          <a:off x="20434300" y="5759015"/>
          <a:ext cx="889000" cy="15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105373</xdr:rowOff>
    </xdr:from>
    <xdr:ext cx="378565" cy="259045"/>
    <xdr:sp macro="" textlink="">
      <xdr:nvSpPr>
        <xdr:cNvPr id="739" name="テキスト ボックス 738"/>
        <xdr:cNvSpPr txBox="1"/>
      </xdr:nvSpPr>
      <xdr:spPr>
        <a:xfrm>
          <a:off x="21134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80917</xdr:rowOff>
    </xdr:from>
    <xdr:to>
      <xdr:col>107</xdr:col>
      <xdr:colOff>50800</xdr:colOff>
      <xdr:row>36</xdr:row>
      <xdr:rowOff>1724</xdr:rowOff>
    </xdr:to>
    <xdr:cxnSp macro="">
      <xdr:nvCxnSpPr>
        <xdr:cNvPr id="740" name="直線コネクタ 739"/>
        <xdr:cNvCxnSpPr/>
      </xdr:nvCxnSpPr>
      <xdr:spPr>
        <a:xfrm flipV="1">
          <a:off x="19545300" y="5910217"/>
          <a:ext cx="889000" cy="26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101290</xdr:rowOff>
    </xdr:from>
    <xdr:ext cx="378565" cy="259045"/>
    <xdr:sp macro="" textlink="">
      <xdr:nvSpPr>
        <xdr:cNvPr id="742" name="テキスト ボックス 741"/>
        <xdr:cNvSpPr txBox="1"/>
      </xdr:nvSpPr>
      <xdr:spPr>
        <a:xfrm>
          <a:off x="20245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1724</xdr:rowOff>
    </xdr:from>
    <xdr:to>
      <xdr:col>102</xdr:col>
      <xdr:colOff>114300</xdr:colOff>
      <xdr:row>36</xdr:row>
      <xdr:rowOff>129250</xdr:rowOff>
    </xdr:to>
    <xdr:cxnSp macro="">
      <xdr:nvCxnSpPr>
        <xdr:cNvPr id="743" name="直線コネクタ 742"/>
        <xdr:cNvCxnSpPr/>
      </xdr:nvCxnSpPr>
      <xdr:spPr>
        <a:xfrm flipV="1">
          <a:off x="18656300" y="6173924"/>
          <a:ext cx="889000" cy="12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108312</xdr:rowOff>
    </xdr:from>
    <xdr:ext cx="378565" cy="259045"/>
    <xdr:sp macro="" textlink="">
      <xdr:nvSpPr>
        <xdr:cNvPr id="745" name="テキスト ボックス 744"/>
        <xdr:cNvSpPr txBox="1"/>
      </xdr:nvSpPr>
      <xdr:spPr>
        <a:xfrm>
          <a:off x="19356017" y="679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114680</xdr:rowOff>
    </xdr:from>
    <xdr:ext cx="378565" cy="259045"/>
    <xdr:sp macro="" textlink="">
      <xdr:nvSpPr>
        <xdr:cNvPr id="747" name="テキスト ボックス 746"/>
        <xdr:cNvSpPr txBox="1"/>
      </xdr:nvSpPr>
      <xdr:spPr>
        <a:xfrm>
          <a:off x="18467017" y="6801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158133</xdr:rowOff>
    </xdr:from>
    <xdr:to>
      <xdr:col>116</xdr:col>
      <xdr:colOff>114300</xdr:colOff>
      <xdr:row>35</xdr:row>
      <xdr:rowOff>88283</xdr:rowOff>
    </xdr:to>
    <xdr:sp macro="" textlink="">
      <xdr:nvSpPr>
        <xdr:cNvPr id="753" name="楕円 752"/>
        <xdr:cNvSpPr/>
      </xdr:nvSpPr>
      <xdr:spPr>
        <a:xfrm>
          <a:off x="22110700" y="598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9560</xdr:rowOff>
    </xdr:from>
    <xdr:ext cx="469744" cy="259045"/>
    <xdr:sp macro="" textlink="">
      <xdr:nvSpPr>
        <xdr:cNvPr id="754" name="諸支出金該当値テキスト"/>
        <xdr:cNvSpPr txBox="1"/>
      </xdr:nvSpPr>
      <xdr:spPr>
        <a:xfrm>
          <a:off x="22212300" y="583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50365</xdr:rowOff>
    </xdr:from>
    <xdr:to>
      <xdr:col>112</xdr:col>
      <xdr:colOff>38100</xdr:colOff>
      <xdr:row>33</xdr:row>
      <xdr:rowOff>151965</xdr:rowOff>
    </xdr:to>
    <xdr:sp macro="" textlink="">
      <xdr:nvSpPr>
        <xdr:cNvPr id="755" name="楕円 754"/>
        <xdr:cNvSpPr/>
      </xdr:nvSpPr>
      <xdr:spPr>
        <a:xfrm>
          <a:off x="21272500" y="57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168492</xdr:rowOff>
    </xdr:from>
    <xdr:ext cx="469744" cy="259045"/>
    <xdr:sp macro="" textlink="">
      <xdr:nvSpPr>
        <xdr:cNvPr id="756" name="テキスト ボックス 755"/>
        <xdr:cNvSpPr txBox="1"/>
      </xdr:nvSpPr>
      <xdr:spPr>
        <a:xfrm>
          <a:off x="21088428" y="548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30117</xdr:rowOff>
    </xdr:from>
    <xdr:to>
      <xdr:col>107</xdr:col>
      <xdr:colOff>101600</xdr:colOff>
      <xdr:row>34</xdr:row>
      <xdr:rowOff>131717</xdr:rowOff>
    </xdr:to>
    <xdr:sp macro="" textlink="">
      <xdr:nvSpPr>
        <xdr:cNvPr id="757" name="楕円 756"/>
        <xdr:cNvSpPr/>
      </xdr:nvSpPr>
      <xdr:spPr>
        <a:xfrm>
          <a:off x="20383500" y="58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148244</xdr:rowOff>
    </xdr:from>
    <xdr:ext cx="469744" cy="259045"/>
    <xdr:sp macro="" textlink="">
      <xdr:nvSpPr>
        <xdr:cNvPr id="758" name="テキスト ボックス 757"/>
        <xdr:cNvSpPr txBox="1"/>
      </xdr:nvSpPr>
      <xdr:spPr>
        <a:xfrm>
          <a:off x="20199428" y="563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122374</xdr:rowOff>
    </xdr:from>
    <xdr:to>
      <xdr:col>102</xdr:col>
      <xdr:colOff>165100</xdr:colOff>
      <xdr:row>36</xdr:row>
      <xdr:rowOff>52524</xdr:rowOff>
    </xdr:to>
    <xdr:sp macro="" textlink="">
      <xdr:nvSpPr>
        <xdr:cNvPr id="759" name="楕円 758"/>
        <xdr:cNvSpPr/>
      </xdr:nvSpPr>
      <xdr:spPr>
        <a:xfrm>
          <a:off x="19494500" y="612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69051</xdr:rowOff>
    </xdr:from>
    <xdr:ext cx="469744" cy="259045"/>
    <xdr:sp macro="" textlink="">
      <xdr:nvSpPr>
        <xdr:cNvPr id="760" name="テキスト ボックス 759"/>
        <xdr:cNvSpPr txBox="1"/>
      </xdr:nvSpPr>
      <xdr:spPr>
        <a:xfrm>
          <a:off x="19310428" y="589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78450</xdr:rowOff>
    </xdr:from>
    <xdr:to>
      <xdr:col>98</xdr:col>
      <xdr:colOff>38100</xdr:colOff>
      <xdr:row>37</xdr:row>
      <xdr:rowOff>8600</xdr:rowOff>
    </xdr:to>
    <xdr:sp macro="" textlink="">
      <xdr:nvSpPr>
        <xdr:cNvPr id="761" name="楕円 760"/>
        <xdr:cNvSpPr/>
      </xdr:nvSpPr>
      <xdr:spPr>
        <a:xfrm>
          <a:off x="18605500" y="62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25127</xdr:rowOff>
    </xdr:from>
    <xdr:ext cx="469744" cy="259045"/>
    <xdr:sp macro="" textlink="">
      <xdr:nvSpPr>
        <xdr:cNvPr id="762" name="テキスト ボックス 761"/>
        <xdr:cNvSpPr txBox="1"/>
      </xdr:nvSpPr>
      <xdr:spPr>
        <a:xfrm>
          <a:off x="18421428" y="602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a:solidFill>
                <a:schemeClr val="dk1"/>
              </a:solidFill>
              <a:effectLst/>
              <a:latin typeface="+mn-lt"/>
              <a:ea typeface="+mn-ea"/>
              <a:cs typeface="+mn-cs"/>
            </a:rPr>
            <a:t>総務費が大幅に増加しているのは特別定額給付金が主な理由であるが、類似団体に比べ、海上交通の航路維持に係る経費が多くなっており、やや高い傾向にある。</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民生費は、</a:t>
          </a:r>
          <a:r>
            <a:rPr lang="ja-JP" altLang="en-US" sz="1000">
              <a:solidFill>
                <a:schemeClr val="dk1"/>
              </a:solidFill>
              <a:effectLst/>
              <a:latin typeface="+mn-lt"/>
              <a:ea typeface="+mn-ea"/>
              <a:cs typeface="+mn-cs"/>
            </a:rPr>
            <a:t>主に新型コロナウイルス感染症対策経費により、前年度より増加している。</a:t>
          </a:r>
          <a:endParaRPr lang="en-US"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消防費は、防災情報伝達システム構築事業、耐震性貯水槽設置事業による大型事業の実施に伴い、前年度より増加している。</a:t>
          </a:r>
          <a:endParaRPr lang="en-US" altLang="ja-JP" sz="1000">
            <a:solidFill>
              <a:schemeClr val="dk1"/>
            </a:solidFill>
            <a:effectLst/>
            <a:latin typeface="+mn-lt"/>
            <a:ea typeface="+mn-ea"/>
            <a:cs typeface="+mn-cs"/>
          </a:endParaRPr>
        </a:p>
        <a:p>
          <a:r>
            <a:rPr lang="ja-JP" altLang="ja-JP" sz="1000">
              <a:solidFill>
                <a:schemeClr val="dk1"/>
              </a:solidFill>
              <a:effectLst/>
              <a:latin typeface="+mn-lt"/>
              <a:ea typeface="+mn-ea"/>
              <a:cs typeface="+mn-cs"/>
            </a:rPr>
            <a:t>農林水産業費は、</a:t>
          </a:r>
          <a:r>
            <a:rPr lang="ja-JP" altLang="en-US" sz="1000">
              <a:solidFill>
                <a:schemeClr val="dk1"/>
              </a:solidFill>
              <a:effectLst/>
              <a:latin typeface="+mn-lt"/>
              <a:ea typeface="+mn-ea"/>
              <a:cs typeface="+mn-cs"/>
            </a:rPr>
            <a:t>離島で漁港施設を複数所有していることから、</a:t>
          </a:r>
          <a:r>
            <a:rPr lang="ja-JP" altLang="ja-JP" sz="1000">
              <a:solidFill>
                <a:schemeClr val="dk1"/>
              </a:solidFill>
              <a:effectLst/>
              <a:latin typeface="+mn-lt"/>
              <a:ea typeface="+mn-ea"/>
              <a:cs typeface="+mn-cs"/>
            </a:rPr>
            <a:t>水産物供給基盤機能保全</a:t>
          </a:r>
          <a:r>
            <a:rPr lang="ja-JP" altLang="en-US" sz="1000">
              <a:solidFill>
                <a:schemeClr val="dk1"/>
              </a:solidFill>
              <a:effectLst/>
              <a:latin typeface="+mn-lt"/>
              <a:ea typeface="+mn-ea"/>
              <a:cs typeface="+mn-cs"/>
            </a:rPr>
            <a:t>や漁港施設の更新などの施設維持管理経費が多くなっており、類似団体に比べ、高い傾向にある</a:t>
          </a:r>
          <a:r>
            <a:rPr lang="ja-JP" altLang="ja-JP" sz="1000">
              <a:solidFill>
                <a:schemeClr val="dk1"/>
              </a:solidFill>
              <a:effectLst/>
              <a:latin typeface="+mn-lt"/>
              <a:ea typeface="+mn-ea"/>
              <a:cs typeface="+mn-cs"/>
            </a:rPr>
            <a:t>。</a:t>
          </a:r>
          <a:endParaRPr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衛生費は、最終処分場整備事業による普通建設事業費の増加に</a:t>
          </a:r>
          <a:r>
            <a:rPr lang="ja-JP" altLang="en-US" sz="1000">
              <a:solidFill>
                <a:schemeClr val="dk1"/>
              </a:solidFill>
              <a:effectLst/>
              <a:latin typeface="+mn-lt"/>
              <a:ea typeface="+mn-ea"/>
              <a:cs typeface="+mn-cs"/>
            </a:rPr>
            <a:t>よるものだ</a:t>
          </a:r>
          <a:r>
            <a:rPr lang="ja-JP" altLang="ja-JP" sz="1000">
              <a:solidFill>
                <a:schemeClr val="dk1"/>
              </a:solidFill>
              <a:effectLst/>
              <a:latin typeface="+mn-lt"/>
              <a:ea typeface="+mn-ea"/>
              <a:cs typeface="+mn-cs"/>
            </a:rPr>
            <a:t>が、今後も一般廃棄物処置施設の更新が控えているため、類似団体より大幅な増となる見込み。</a:t>
          </a:r>
          <a:endParaRPr lang="ja-JP" altLang="ja-JP" sz="1100">
            <a:effectLst/>
          </a:endParaRPr>
        </a:p>
        <a:p>
          <a:r>
            <a:rPr lang="ja-JP" altLang="ja-JP" sz="1000">
              <a:solidFill>
                <a:schemeClr val="dk1"/>
              </a:solidFill>
              <a:effectLst/>
              <a:latin typeface="+mn-lt"/>
              <a:ea typeface="+mn-ea"/>
              <a:cs typeface="+mn-cs"/>
            </a:rPr>
            <a:t>諸支出金は、魚島船舶事業会計繰出金の</a:t>
          </a:r>
          <a:r>
            <a:rPr lang="ja-JP" altLang="en-US" sz="1000">
              <a:solidFill>
                <a:schemeClr val="dk1"/>
              </a:solidFill>
              <a:effectLst/>
              <a:latin typeface="+mn-lt"/>
              <a:ea typeface="+mn-ea"/>
              <a:cs typeface="+mn-cs"/>
            </a:rPr>
            <a:t>減</a:t>
          </a:r>
          <a:r>
            <a:rPr lang="ja-JP" altLang="ja-JP" sz="1000">
              <a:solidFill>
                <a:schemeClr val="dk1"/>
              </a:solidFill>
              <a:effectLst/>
              <a:latin typeface="+mn-lt"/>
              <a:ea typeface="+mn-ea"/>
              <a:cs typeface="+mn-cs"/>
            </a:rPr>
            <a:t>によるものである。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　実質収支については、平成２５年度まではほぼ横ばいで推移していたが、平成２７年度から普通交付税合併算定替による歳入の減、</a:t>
          </a:r>
          <a:r>
            <a:rPr kumimoji="1" lang="ja-JP" altLang="en-US" sz="1000" b="0" i="0" baseline="0">
              <a:solidFill>
                <a:schemeClr val="dk1"/>
              </a:solidFill>
              <a:effectLst/>
              <a:latin typeface="+mn-lt"/>
              <a:ea typeface="+mn-ea"/>
              <a:cs typeface="+mn-cs"/>
            </a:rPr>
            <a:t>義務的経費の</a:t>
          </a:r>
          <a:r>
            <a:rPr kumimoji="1" lang="ja-JP" altLang="ja-JP" sz="1000" b="0" i="0" baseline="0">
              <a:solidFill>
                <a:schemeClr val="dk1"/>
              </a:solidFill>
              <a:effectLst/>
              <a:latin typeface="+mn-lt"/>
              <a:ea typeface="+mn-ea"/>
              <a:cs typeface="+mn-cs"/>
            </a:rPr>
            <a:t>増加</a:t>
          </a:r>
          <a:r>
            <a:rPr kumimoji="1" lang="ja-JP" altLang="en-US" sz="1000" b="0" i="0" baseline="0">
              <a:solidFill>
                <a:schemeClr val="dk1"/>
              </a:solidFill>
              <a:effectLst/>
              <a:latin typeface="+mn-lt"/>
              <a:ea typeface="+mn-ea"/>
              <a:cs typeface="+mn-cs"/>
            </a:rPr>
            <a:t>による歳出の増</a:t>
          </a:r>
          <a:r>
            <a:rPr kumimoji="1" lang="ja-JP" altLang="ja-JP" sz="1000" b="0" i="0" baseline="0">
              <a:solidFill>
                <a:schemeClr val="dk1"/>
              </a:solidFill>
              <a:effectLst/>
              <a:latin typeface="+mn-lt"/>
              <a:ea typeface="+mn-ea"/>
              <a:cs typeface="+mn-cs"/>
            </a:rPr>
            <a:t>などにより、</a:t>
          </a:r>
          <a:r>
            <a:rPr kumimoji="1" lang="ja-JP" altLang="en-US" sz="1000" b="0" i="0" baseline="0">
              <a:solidFill>
                <a:schemeClr val="dk1"/>
              </a:solidFill>
              <a:effectLst/>
              <a:latin typeface="+mn-lt"/>
              <a:ea typeface="+mn-ea"/>
              <a:cs typeface="+mn-cs"/>
            </a:rPr>
            <a:t>未だ減少傾向にある</a:t>
          </a:r>
          <a:r>
            <a:rPr kumimoji="1" lang="ja-JP" altLang="ja-JP" sz="1000" b="0" i="0" baseline="0">
              <a:solidFill>
                <a:schemeClr val="dk1"/>
              </a:solidFill>
              <a:effectLst/>
              <a:latin typeface="+mn-lt"/>
              <a:ea typeface="+mn-ea"/>
              <a:cs typeface="+mn-cs"/>
            </a:rPr>
            <a:t>。</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実質単年度収支は６年連続で赤字</a:t>
          </a:r>
          <a:r>
            <a:rPr kumimoji="1" lang="ja-JP" altLang="en-US" sz="1000" b="0" i="0" baseline="0">
              <a:solidFill>
                <a:schemeClr val="dk1"/>
              </a:solidFill>
              <a:effectLst/>
              <a:latin typeface="+mn-lt"/>
              <a:ea typeface="+mn-ea"/>
              <a:cs typeface="+mn-cs"/>
            </a:rPr>
            <a:t>であったが、令和２年度は土地開発基金廃止による基金残高分を財政調整基金へ積み立てことにより、黒字へ転じた。しかしながら、依然として人</a:t>
          </a:r>
          <a:r>
            <a:rPr kumimoji="1" lang="ja-JP" altLang="ja-JP" sz="1000" b="0" i="0" baseline="0">
              <a:solidFill>
                <a:schemeClr val="dk1"/>
              </a:solidFill>
              <a:effectLst/>
              <a:latin typeface="+mn-lt"/>
              <a:ea typeface="+mn-ea"/>
              <a:cs typeface="+mn-cs"/>
            </a:rPr>
            <a:t>件費・公債費・繰出金の負担</a:t>
          </a:r>
          <a:r>
            <a:rPr kumimoji="1" lang="ja-JP" altLang="en-US" sz="1000" b="0" i="0" baseline="0">
              <a:solidFill>
                <a:schemeClr val="dk1"/>
              </a:solidFill>
              <a:effectLst/>
              <a:latin typeface="+mn-lt"/>
              <a:ea typeface="+mn-ea"/>
              <a:cs typeface="+mn-cs"/>
            </a:rPr>
            <a:t>割合</a:t>
          </a:r>
          <a:r>
            <a:rPr kumimoji="1" lang="ja-JP" altLang="ja-JP" sz="1000" b="0" i="0" baseline="0">
              <a:solidFill>
                <a:schemeClr val="dk1"/>
              </a:solidFill>
              <a:effectLst/>
              <a:latin typeface="+mn-lt"/>
              <a:ea typeface="+mn-ea"/>
              <a:cs typeface="+mn-cs"/>
            </a:rPr>
            <a:t>が大きく、一般財源</a:t>
          </a:r>
          <a:r>
            <a:rPr kumimoji="1" lang="ja-JP" altLang="en-US" sz="1000" b="0" i="0" baseline="0">
              <a:solidFill>
                <a:schemeClr val="dk1"/>
              </a:solidFill>
              <a:effectLst/>
              <a:latin typeface="+mn-lt"/>
              <a:ea typeface="+mn-ea"/>
              <a:cs typeface="+mn-cs"/>
            </a:rPr>
            <a:t>不足</a:t>
          </a:r>
          <a:r>
            <a:rPr kumimoji="1" lang="ja-JP" altLang="ja-JP" sz="1000" b="0" i="0" baseline="0">
              <a:solidFill>
                <a:schemeClr val="dk1"/>
              </a:solidFill>
              <a:effectLst/>
              <a:latin typeface="+mn-lt"/>
              <a:ea typeface="+mn-ea"/>
              <a:cs typeface="+mn-cs"/>
            </a:rPr>
            <a:t>が</a:t>
          </a:r>
          <a:r>
            <a:rPr kumimoji="1" lang="ja-JP" altLang="en-US" sz="1000" b="0" i="0" baseline="0">
              <a:solidFill>
                <a:schemeClr val="dk1"/>
              </a:solidFill>
              <a:effectLst/>
              <a:latin typeface="+mn-lt"/>
              <a:ea typeface="+mn-ea"/>
              <a:cs typeface="+mn-cs"/>
            </a:rPr>
            <a:t>続く</a:t>
          </a:r>
          <a:r>
            <a:rPr kumimoji="1" lang="ja-JP" altLang="ja-JP" sz="1000" b="0" i="0" baseline="0">
              <a:solidFill>
                <a:schemeClr val="dk1"/>
              </a:solidFill>
              <a:effectLst/>
              <a:latin typeface="+mn-lt"/>
              <a:ea typeface="+mn-ea"/>
              <a:cs typeface="+mn-cs"/>
            </a:rPr>
            <a:t>状況</a:t>
          </a:r>
          <a:r>
            <a:rPr kumimoji="1" lang="ja-JP" altLang="en-US" sz="1000" b="0" i="0" baseline="0">
              <a:solidFill>
                <a:schemeClr val="dk1"/>
              </a:solidFill>
              <a:effectLst/>
              <a:latin typeface="+mn-lt"/>
              <a:ea typeface="+mn-ea"/>
              <a:cs typeface="+mn-cs"/>
            </a:rPr>
            <a:t>にあり、</a:t>
          </a:r>
          <a:r>
            <a:rPr kumimoji="1" lang="ja-JP" altLang="ja-JP" sz="1000" b="0" i="0" baseline="0">
              <a:solidFill>
                <a:schemeClr val="dk1"/>
              </a:solidFill>
              <a:effectLst/>
              <a:latin typeface="+mn-lt"/>
              <a:ea typeface="+mn-ea"/>
              <a:cs typeface="+mn-cs"/>
            </a:rPr>
            <a:t>財政調整基金をはじめとする各種基金の取り崩しによる財政運営が強いられるため、徹底した経費削減</a:t>
          </a:r>
          <a:r>
            <a:rPr kumimoji="1" lang="ja-JP" altLang="en-US" sz="1000" b="0" i="0" baseline="0">
              <a:solidFill>
                <a:schemeClr val="dk1"/>
              </a:solidFill>
              <a:effectLst/>
              <a:latin typeface="+mn-lt"/>
              <a:ea typeface="+mn-ea"/>
              <a:cs typeface="+mn-cs"/>
            </a:rPr>
            <a:t>等による財政規模に応じた健全財政運営に努める</a:t>
          </a:r>
          <a:r>
            <a:rPr kumimoji="1" lang="ja-JP" altLang="ja-JP" sz="1000" b="0" i="0" baseline="0">
              <a:solidFill>
                <a:schemeClr val="dk1"/>
              </a:solidFill>
              <a:effectLst/>
              <a:latin typeface="+mn-lt"/>
              <a:ea typeface="+mn-ea"/>
              <a:cs typeface="+mn-cs"/>
            </a:rPr>
            <a:t>。</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愛媛県上島町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全会計において黒字であり、赤字</a:t>
          </a:r>
          <a:r>
            <a:rPr lang="ja-JP" altLang="en-US" sz="1100" b="0" i="0" baseline="0">
              <a:solidFill>
                <a:schemeClr val="dk1"/>
              </a:solidFill>
              <a:effectLst/>
              <a:latin typeface="+mn-lt"/>
              <a:ea typeface="+mn-ea"/>
              <a:cs typeface="+mn-cs"/>
            </a:rPr>
            <a:t>は生じていない</a:t>
          </a:r>
          <a:r>
            <a:rPr lang="ja-JP" altLang="ja-JP" sz="1100" b="0" i="0" baseline="0">
              <a:solidFill>
                <a:schemeClr val="dk1"/>
              </a:solidFill>
              <a:effectLst/>
              <a:latin typeface="+mn-lt"/>
              <a:ea typeface="+mn-ea"/>
              <a:cs typeface="+mn-cs"/>
            </a:rPr>
            <a:t>。しかしながら、</a:t>
          </a:r>
          <a:r>
            <a:rPr lang="ja-JP" altLang="en-US" sz="1100" b="0" i="0" baseline="0">
              <a:solidFill>
                <a:schemeClr val="dk1"/>
              </a:solidFill>
              <a:effectLst/>
              <a:latin typeface="+mn-lt"/>
              <a:ea typeface="+mn-ea"/>
              <a:cs typeface="+mn-cs"/>
            </a:rPr>
            <a:t>特別会計の多くが一般会計からの繰入金によって収支均衡が保たれているため、独立採算の原則のもと、適切な原価計算に基づいた</a:t>
          </a:r>
          <a:r>
            <a:rPr lang="ja-JP" altLang="ja-JP" sz="1100" b="0" i="0" baseline="0">
              <a:solidFill>
                <a:schemeClr val="dk1"/>
              </a:solidFill>
              <a:effectLst/>
              <a:latin typeface="+mn-lt"/>
              <a:ea typeface="+mn-ea"/>
              <a:cs typeface="+mn-cs"/>
            </a:rPr>
            <a:t>使用料の改定</a:t>
          </a:r>
          <a:r>
            <a:rPr lang="ja-JP" altLang="en-US" sz="1100" b="0" i="0" baseline="0">
              <a:solidFill>
                <a:schemeClr val="dk1"/>
              </a:solidFill>
              <a:effectLst/>
              <a:latin typeface="+mn-lt"/>
              <a:ea typeface="+mn-ea"/>
              <a:cs typeface="+mn-cs"/>
            </a:rPr>
            <a:t>、ストック情報の的確な把握に基づく経営の</a:t>
          </a:r>
          <a:r>
            <a:rPr lang="ja-JP" altLang="ja-JP" sz="1100" b="0" i="0" baseline="0">
              <a:solidFill>
                <a:schemeClr val="dk1"/>
              </a:solidFill>
              <a:effectLst/>
              <a:latin typeface="+mn-lt"/>
              <a:ea typeface="+mn-ea"/>
              <a:cs typeface="+mn-cs"/>
            </a:rPr>
            <a:t>効率</a:t>
          </a:r>
          <a:r>
            <a:rPr lang="ja-JP" altLang="en-US" sz="1100" b="0" i="0" baseline="0">
              <a:solidFill>
                <a:schemeClr val="dk1"/>
              </a:solidFill>
              <a:effectLst/>
              <a:latin typeface="+mn-lt"/>
              <a:ea typeface="+mn-ea"/>
              <a:cs typeface="+mn-cs"/>
            </a:rPr>
            <a:t>化など将来にわたって</a:t>
          </a:r>
          <a:r>
            <a:rPr lang="ja-JP" altLang="ja-JP" sz="1100" b="0" i="0" baseline="0">
              <a:solidFill>
                <a:schemeClr val="dk1"/>
              </a:solidFill>
              <a:effectLst/>
              <a:latin typeface="+mn-lt"/>
              <a:ea typeface="+mn-ea"/>
              <a:cs typeface="+mn-cs"/>
            </a:rPr>
            <a:t>持続可能な経営</a:t>
          </a:r>
          <a:r>
            <a:rPr lang="ja-JP" altLang="en-US" sz="1100" b="0" i="0" baseline="0">
              <a:solidFill>
                <a:schemeClr val="dk1"/>
              </a:solidFill>
              <a:effectLst/>
              <a:latin typeface="+mn-lt"/>
              <a:ea typeface="+mn-ea"/>
              <a:cs typeface="+mn-cs"/>
            </a:rPr>
            <a:t>の確保</a:t>
          </a:r>
          <a:r>
            <a:rPr lang="ja-JP" altLang="ja-JP" sz="1100" b="0" i="0" baseline="0">
              <a:solidFill>
                <a:schemeClr val="dk1"/>
              </a:solidFill>
              <a:effectLst/>
              <a:latin typeface="+mn-lt"/>
              <a:ea typeface="+mn-ea"/>
              <a:cs typeface="+mn-cs"/>
            </a:rPr>
            <a:t>に努めるとともに、一般会計への依存体質脱却に向けた経営改善</a:t>
          </a:r>
          <a:r>
            <a:rPr lang="ja-JP" altLang="en-US" sz="1100" b="0" i="0" baseline="0">
              <a:solidFill>
                <a:schemeClr val="dk1"/>
              </a:solidFill>
              <a:effectLst/>
              <a:latin typeface="+mn-lt"/>
              <a:ea typeface="+mn-ea"/>
              <a:cs typeface="+mn-cs"/>
            </a:rPr>
            <a:t>に努める。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8259553</v>
      </c>
      <c r="BO4" s="395"/>
      <c r="BP4" s="395"/>
      <c r="BQ4" s="395"/>
      <c r="BR4" s="395"/>
      <c r="BS4" s="395"/>
      <c r="BT4" s="395"/>
      <c r="BU4" s="396"/>
      <c r="BV4" s="394">
        <v>6896762</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1.1000000000000001</v>
      </c>
      <c r="CU4" s="401"/>
      <c r="CV4" s="401"/>
      <c r="CW4" s="401"/>
      <c r="CX4" s="401"/>
      <c r="CY4" s="401"/>
      <c r="CZ4" s="401"/>
      <c r="DA4" s="402"/>
      <c r="DB4" s="400">
        <v>1.8</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8139918</v>
      </c>
      <c r="BO5" s="432"/>
      <c r="BP5" s="432"/>
      <c r="BQ5" s="432"/>
      <c r="BR5" s="432"/>
      <c r="BS5" s="432"/>
      <c r="BT5" s="432"/>
      <c r="BU5" s="433"/>
      <c r="BV5" s="431">
        <v>6746077</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96.4</v>
      </c>
      <c r="CU5" s="429"/>
      <c r="CV5" s="429"/>
      <c r="CW5" s="429"/>
      <c r="CX5" s="429"/>
      <c r="CY5" s="429"/>
      <c r="CZ5" s="429"/>
      <c r="DA5" s="430"/>
      <c r="DB5" s="428">
        <v>99.5</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119635</v>
      </c>
      <c r="BO6" s="432"/>
      <c r="BP6" s="432"/>
      <c r="BQ6" s="432"/>
      <c r="BR6" s="432"/>
      <c r="BS6" s="432"/>
      <c r="BT6" s="432"/>
      <c r="BU6" s="433"/>
      <c r="BV6" s="431">
        <v>150685</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99</v>
      </c>
      <c r="CU6" s="469"/>
      <c r="CV6" s="469"/>
      <c r="CW6" s="469"/>
      <c r="CX6" s="469"/>
      <c r="CY6" s="469"/>
      <c r="CZ6" s="469"/>
      <c r="DA6" s="470"/>
      <c r="DB6" s="468">
        <v>102.4</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94</v>
      </c>
      <c r="AV7" s="464"/>
      <c r="AW7" s="464"/>
      <c r="AX7" s="464"/>
      <c r="AY7" s="465" t="s">
        <v>106</v>
      </c>
      <c r="AZ7" s="466"/>
      <c r="BA7" s="466"/>
      <c r="BB7" s="466"/>
      <c r="BC7" s="466"/>
      <c r="BD7" s="466"/>
      <c r="BE7" s="466"/>
      <c r="BF7" s="466"/>
      <c r="BG7" s="466"/>
      <c r="BH7" s="466"/>
      <c r="BI7" s="466"/>
      <c r="BJ7" s="466"/>
      <c r="BK7" s="466"/>
      <c r="BL7" s="466"/>
      <c r="BM7" s="467"/>
      <c r="BN7" s="431">
        <v>72699</v>
      </c>
      <c r="BO7" s="432"/>
      <c r="BP7" s="432"/>
      <c r="BQ7" s="432"/>
      <c r="BR7" s="432"/>
      <c r="BS7" s="432"/>
      <c r="BT7" s="432"/>
      <c r="BU7" s="433"/>
      <c r="BV7" s="431">
        <v>77548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4148145</v>
      </c>
      <c r="CU7" s="432"/>
      <c r="CV7" s="432"/>
      <c r="CW7" s="432"/>
      <c r="CX7" s="432"/>
      <c r="CY7" s="432"/>
      <c r="CZ7" s="432"/>
      <c r="DA7" s="433"/>
      <c r="DB7" s="431">
        <v>4082881</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102</v>
      </c>
      <c r="AV8" s="464"/>
      <c r="AW8" s="464"/>
      <c r="AX8" s="464"/>
      <c r="AY8" s="465" t="s">
        <v>109</v>
      </c>
      <c r="AZ8" s="466"/>
      <c r="BA8" s="466"/>
      <c r="BB8" s="466"/>
      <c r="BC8" s="466"/>
      <c r="BD8" s="466"/>
      <c r="BE8" s="466"/>
      <c r="BF8" s="466"/>
      <c r="BG8" s="466"/>
      <c r="BH8" s="466"/>
      <c r="BI8" s="466"/>
      <c r="BJ8" s="466"/>
      <c r="BK8" s="466"/>
      <c r="BL8" s="466"/>
      <c r="BM8" s="467"/>
      <c r="BN8" s="431">
        <v>46936</v>
      </c>
      <c r="BO8" s="432"/>
      <c r="BP8" s="432"/>
      <c r="BQ8" s="432"/>
      <c r="BR8" s="432"/>
      <c r="BS8" s="432"/>
      <c r="BT8" s="432"/>
      <c r="BU8" s="433"/>
      <c r="BV8" s="431">
        <v>73137</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0.15</v>
      </c>
      <c r="CU8" s="472"/>
      <c r="CV8" s="472"/>
      <c r="CW8" s="472"/>
      <c r="CX8" s="472"/>
      <c r="CY8" s="472"/>
      <c r="CZ8" s="472"/>
      <c r="DA8" s="473"/>
      <c r="DB8" s="471">
        <v>0.15</v>
      </c>
      <c r="DC8" s="472"/>
      <c r="DD8" s="472"/>
      <c r="DE8" s="472"/>
      <c r="DF8" s="472"/>
      <c r="DG8" s="472"/>
      <c r="DH8" s="472"/>
      <c r="DI8" s="473"/>
      <c r="DJ8" s="186"/>
      <c r="DK8" s="186"/>
      <c r="DL8" s="186"/>
      <c r="DM8" s="186"/>
      <c r="DN8" s="186"/>
      <c r="DO8" s="186"/>
    </row>
    <row r="9" spans="1:119" ht="18.75" customHeight="1" thickBot="1">
      <c r="A9" s="187"/>
      <c r="B9" s="425" t="s">
        <v>111</v>
      </c>
      <c r="C9" s="426"/>
      <c r="D9" s="426"/>
      <c r="E9" s="426"/>
      <c r="F9" s="426"/>
      <c r="G9" s="426"/>
      <c r="H9" s="426"/>
      <c r="I9" s="426"/>
      <c r="J9" s="426"/>
      <c r="K9" s="474"/>
      <c r="L9" s="475" t="s">
        <v>112</v>
      </c>
      <c r="M9" s="476"/>
      <c r="N9" s="476"/>
      <c r="O9" s="476"/>
      <c r="P9" s="476"/>
      <c r="Q9" s="477"/>
      <c r="R9" s="478">
        <v>6509</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-26201</v>
      </c>
      <c r="BO9" s="432"/>
      <c r="BP9" s="432"/>
      <c r="BQ9" s="432"/>
      <c r="BR9" s="432"/>
      <c r="BS9" s="432"/>
      <c r="BT9" s="432"/>
      <c r="BU9" s="433"/>
      <c r="BV9" s="431">
        <v>-9871</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22.1</v>
      </c>
      <c r="CU9" s="429"/>
      <c r="CV9" s="429"/>
      <c r="CW9" s="429"/>
      <c r="CX9" s="429"/>
      <c r="CY9" s="429"/>
      <c r="CZ9" s="429"/>
      <c r="DA9" s="430"/>
      <c r="DB9" s="428">
        <v>23.6</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118</v>
      </c>
      <c r="M10" s="461"/>
      <c r="N10" s="461"/>
      <c r="O10" s="461"/>
      <c r="P10" s="461"/>
      <c r="Q10" s="462"/>
      <c r="R10" s="482">
        <v>7135</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309904</v>
      </c>
      <c r="BO10" s="432"/>
      <c r="BP10" s="432"/>
      <c r="BQ10" s="432"/>
      <c r="BR10" s="432"/>
      <c r="BS10" s="432"/>
      <c r="BT10" s="432"/>
      <c r="BU10" s="433"/>
      <c r="BV10" s="431">
        <v>300</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c r="A12" s="187"/>
      <c r="B12" s="491" t="s">
        <v>130</v>
      </c>
      <c r="C12" s="492"/>
      <c r="D12" s="492"/>
      <c r="E12" s="492"/>
      <c r="F12" s="492"/>
      <c r="G12" s="492"/>
      <c r="H12" s="492"/>
      <c r="I12" s="492"/>
      <c r="J12" s="492"/>
      <c r="K12" s="493"/>
      <c r="L12" s="500" t="s">
        <v>131</v>
      </c>
      <c r="M12" s="501"/>
      <c r="N12" s="501"/>
      <c r="O12" s="501"/>
      <c r="P12" s="501"/>
      <c r="Q12" s="502"/>
      <c r="R12" s="503">
        <v>6556</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126</v>
      </c>
      <c r="AV12" s="464"/>
      <c r="AW12" s="464"/>
      <c r="AX12" s="464"/>
      <c r="AY12" s="465" t="s">
        <v>135</v>
      </c>
      <c r="AZ12" s="466"/>
      <c r="BA12" s="466"/>
      <c r="BB12" s="466"/>
      <c r="BC12" s="466"/>
      <c r="BD12" s="466"/>
      <c r="BE12" s="466"/>
      <c r="BF12" s="466"/>
      <c r="BG12" s="466"/>
      <c r="BH12" s="466"/>
      <c r="BI12" s="466"/>
      <c r="BJ12" s="466"/>
      <c r="BK12" s="466"/>
      <c r="BL12" s="466"/>
      <c r="BM12" s="467"/>
      <c r="BN12" s="431">
        <v>210000</v>
      </c>
      <c r="BO12" s="432"/>
      <c r="BP12" s="432"/>
      <c r="BQ12" s="432"/>
      <c r="BR12" s="432"/>
      <c r="BS12" s="432"/>
      <c r="BT12" s="432"/>
      <c r="BU12" s="433"/>
      <c r="BV12" s="431">
        <v>140000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138</v>
      </c>
      <c r="N13" s="523"/>
      <c r="O13" s="523"/>
      <c r="P13" s="523"/>
      <c r="Q13" s="524"/>
      <c r="R13" s="515">
        <v>6265</v>
      </c>
      <c r="S13" s="516"/>
      <c r="T13" s="516"/>
      <c r="U13" s="516"/>
      <c r="V13" s="517"/>
      <c r="W13" s="447" t="s">
        <v>139</v>
      </c>
      <c r="X13" s="448"/>
      <c r="Y13" s="448"/>
      <c r="Z13" s="448"/>
      <c r="AA13" s="448"/>
      <c r="AB13" s="438"/>
      <c r="AC13" s="482">
        <v>257</v>
      </c>
      <c r="AD13" s="483"/>
      <c r="AE13" s="483"/>
      <c r="AF13" s="483"/>
      <c r="AG13" s="525"/>
      <c r="AH13" s="482">
        <v>305</v>
      </c>
      <c r="AI13" s="483"/>
      <c r="AJ13" s="483"/>
      <c r="AK13" s="483"/>
      <c r="AL13" s="484"/>
      <c r="AM13" s="460" t="s">
        <v>140</v>
      </c>
      <c r="AN13" s="461"/>
      <c r="AO13" s="461"/>
      <c r="AP13" s="461"/>
      <c r="AQ13" s="461"/>
      <c r="AR13" s="461"/>
      <c r="AS13" s="461"/>
      <c r="AT13" s="462"/>
      <c r="AU13" s="463" t="s">
        <v>141</v>
      </c>
      <c r="AV13" s="464"/>
      <c r="AW13" s="464"/>
      <c r="AX13" s="464"/>
      <c r="AY13" s="465" t="s">
        <v>142</v>
      </c>
      <c r="AZ13" s="466"/>
      <c r="BA13" s="466"/>
      <c r="BB13" s="466"/>
      <c r="BC13" s="466"/>
      <c r="BD13" s="466"/>
      <c r="BE13" s="466"/>
      <c r="BF13" s="466"/>
      <c r="BG13" s="466"/>
      <c r="BH13" s="466"/>
      <c r="BI13" s="466"/>
      <c r="BJ13" s="466"/>
      <c r="BK13" s="466"/>
      <c r="BL13" s="466"/>
      <c r="BM13" s="467"/>
      <c r="BN13" s="431">
        <v>73703</v>
      </c>
      <c r="BO13" s="432"/>
      <c r="BP13" s="432"/>
      <c r="BQ13" s="432"/>
      <c r="BR13" s="432"/>
      <c r="BS13" s="432"/>
      <c r="BT13" s="432"/>
      <c r="BU13" s="433"/>
      <c r="BV13" s="431">
        <v>-149571</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12.9</v>
      </c>
      <c r="CU13" s="429"/>
      <c r="CV13" s="429"/>
      <c r="CW13" s="429"/>
      <c r="CX13" s="429"/>
      <c r="CY13" s="429"/>
      <c r="CZ13" s="429"/>
      <c r="DA13" s="430"/>
      <c r="DB13" s="428">
        <v>12.3</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144</v>
      </c>
      <c r="M14" s="513"/>
      <c r="N14" s="513"/>
      <c r="O14" s="513"/>
      <c r="P14" s="513"/>
      <c r="Q14" s="514"/>
      <c r="R14" s="515">
        <v>6761</v>
      </c>
      <c r="S14" s="516"/>
      <c r="T14" s="516"/>
      <c r="U14" s="516"/>
      <c r="V14" s="517"/>
      <c r="W14" s="421"/>
      <c r="X14" s="422"/>
      <c r="Y14" s="422"/>
      <c r="Z14" s="422"/>
      <c r="AA14" s="422"/>
      <c r="AB14" s="411"/>
      <c r="AC14" s="518">
        <v>8.9</v>
      </c>
      <c r="AD14" s="519"/>
      <c r="AE14" s="519"/>
      <c r="AF14" s="519"/>
      <c r="AG14" s="520"/>
      <c r="AH14" s="518">
        <v>9.4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44.9</v>
      </c>
      <c r="CU14" s="530"/>
      <c r="CV14" s="530"/>
      <c r="CW14" s="530"/>
      <c r="CX14" s="530"/>
      <c r="CY14" s="530"/>
      <c r="CZ14" s="530"/>
      <c r="DA14" s="531"/>
      <c r="DB14" s="529">
        <v>44.2</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138</v>
      </c>
      <c r="N15" s="523"/>
      <c r="O15" s="523"/>
      <c r="P15" s="523"/>
      <c r="Q15" s="524"/>
      <c r="R15" s="515">
        <v>6441</v>
      </c>
      <c r="S15" s="516"/>
      <c r="T15" s="516"/>
      <c r="U15" s="516"/>
      <c r="V15" s="517"/>
      <c r="W15" s="447" t="s">
        <v>146</v>
      </c>
      <c r="X15" s="448"/>
      <c r="Y15" s="448"/>
      <c r="Z15" s="448"/>
      <c r="AA15" s="448"/>
      <c r="AB15" s="438"/>
      <c r="AC15" s="482">
        <v>1030</v>
      </c>
      <c r="AD15" s="483"/>
      <c r="AE15" s="483"/>
      <c r="AF15" s="483"/>
      <c r="AG15" s="525"/>
      <c r="AH15" s="482">
        <v>1296</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602495</v>
      </c>
      <c r="BO15" s="395"/>
      <c r="BP15" s="395"/>
      <c r="BQ15" s="395"/>
      <c r="BR15" s="395"/>
      <c r="BS15" s="395"/>
      <c r="BT15" s="395"/>
      <c r="BU15" s="396"/>
      <c r="BV15" s="394">
        <v>583404</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35.6</v>
      </c>
      <c r="AD16" s="519"/>
      <c r="AE16" s="519"/>
      <c r="AF16" s="519"/>
      <c r="AG16" s="520"/>
      <c r="AH16" s="518">
        <v>39.9</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3892268</v>
      </c>
      <c r="BO16" s="432"/>
      <c r="BP16" s="432"/>
      <c r="BQ16" s="432"/>
      <c r="BR16" s="432"/>
      <c r="BS16" s="432"/>
      <c r="BT16" s="432"/>
      <c r="BU16" s="433"/>
      <c r="BV16" s="431">
        <v>3783545</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152</v>
      </c>
      <c r="N17" s="539"/>
      <c r="O17" s="539"/>
      <c r="P17" s="539"/>
      <c r="Q17" s="540"/>
      <c r="R17" s="535" t="s">
        <v>153</v>
      </c>
      <c r="S17" s="536"/>
      <c r="T17" s="536"/>
      <c r="U17" s="536"/>
      <c r="V17" s="537"/>
      <c r="W17" s="447" t="s">
        <v>154</v>
      </c>
      <c r="X17" s="448"/>
      <c r="Y17" s="448"/>
      <c r="Z17" s="448"/>
      <c r="AA17" s="448"/>
      <c r="AB17" s="438"/>
      <c r="AC17" s="482">
        <v>1604</v>
      </c>
      <c r="AD17" s="483"/>
      <c r="AE17" s="483"/>
      <c r="AF17" s="483"/>
      <c r="AG17" s="525"/>
      <c r="AH17" s="482">
        <v>1646</v>
      </c>
      <c r="AI17" s="483"/>
      <c r="AJ17" s="483"/>
      <c r="AK17" s="483"/>
      <c r="AL17" s="484"/>
      <c r="AM17" s="460"/>
      <c r="AN17" s="461"/>
      <c r="AO17" s="461"/>
      <c r="AP17" s="461"/>
      <c r="AQ17" s="461"/>
      <c r="AR17" s="461"/>
      <c r="AS17" s="461"/>
      <c r="AT17" s="462"/>
      <c r="AU17" s="463"/>
      <c r="AV17" s="464"/>
      <c r="AW17" s="464"/>
      <c r="AX17" s="464"/>
      <c r="AY17" s="465" t="s">
        <v>155</v>
      </c>
      <c r="AZ17" s="466"/>
      <c r="BA17" s="466"/>
      <c r="BB17" s="466"/>
      <c r="BC17" s="466"/>
      <c r="BD17" s="466"/>
      <c r="BE17" s="466"/>
      <c r="BF17" s="466"/>
      <c r="BG17" s="466"/>
      <c r="BH17" s="466"/>
      <c r="BI17" s="466"/>
      <c r="BJ17" s="466"/>
      <c r="BK17" s="466"/>
      <c r="BL17" s="466"/>
      <c r="BM17" s="467"/>
      <c r="BN17" s="431">
        <v>751675</v>
      </c>
      <c r="BO17" s="432"/>
      <c r="BP17" s="432"/>
      <c r="BQ17" s="432"/>
      <c r="BR17" s="432"/>
      <c r="BS17" s="432"/>
      <c r="BT17" s="432"/>
      <c r="BU17" s="433"/>
      <c r="BV17" s="431">
        <v>735919</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156</v>
      </c>
      <c r="C18" s="474"/>
      <c r="D18" s="474"/>
      <c r="E18" s="546"/>
      <c r="F18" s="546"/>
      <c r="G18" s="546"/>
      <c r="H18" s="546"/>
      <c r="I18" s="546"/>
      <c r="J18" s="546"/>
      <c r="K18" s="546"/>
      <c r="L18" s="547">
        <v>30.38</v>
      </c>
      <c r="M18" s="547"/>
      <c r="N18" s="547"/>
      <c r="O18" s="547"/>
      <c r="P18" s="547"/>
      <c r="Q18" s="547"/>
      <c r="R18" s="548"/>
      <c r="S18" s="548"/>
      <c r="T18" s="548"/>
      <c r="U18" s="548"/>
      <c r="V18" s="549"/>
      <c r="W18" s="449"/>
      <c r="X18" s="450"/>
      <c r="Y18" s="450"/>
      <c r="Z18" s="450"/>
      <c r="AA18" s="450"/>
      <c r="AB18" s="441"/>
      <c r="AC18" s="550">
        <v>55.5</v>
      </c>
      <c r="AD18" s="551"/>
      <c r="AE18" s="551"/>
      <c r="AF18" s="551"/>
      <c r="AG18" s="552"/>
      <c r="AH18" s="550">
        <v>50.7</v>
      </c>
      <c r="AI18" s="551"/>
      <c r="AJ18" s="551"/>
      <c r="AK18" s="551"/>
      <c r="AL18" s="553"/>
      <c r="AM18" s="460"/>
      <c r="AN18" s="461"/>
      <c r="AO18" s="461"/>
      <c r="AP18" s="461"/>
      <c r="AQ18" s="461"/>
      <c r="AR18" s="461"/>
      <c r="AS18" s="461"/>
      <c r="AT18" s="462"/>
      <c r="AU18" s="463"/>
      <c r="AV18" s="464"/>
      <c r="AW18" s="464"/>
      <c r="AX18" s="464"/>
      <c r="AY18" s="465" t="s">
        <v>157</v>
      </c>
      <c r="AZ18" s="466"/>
      <c r="BA18" s="466"/>
      <c r="BB18" s="466"/>
      <c r="BC18" s="466"/>
      <c r="BD18" s="466"/>
      <c r="BE18" s="466"/>
      <c r="BF18" s="466"/>
      <c r="BG18" s="466"/>
      <c r="BH18" s="466"/>
      <c r="BI18" s="466"/>
      <c r="BJ18" s="466"/>
      <c r="BK18" s="466"/>
      <c r="BL18" s="466"/>
      <c r="BM18" s="467"/>
      <c r="BN18" s="431">
        <v>4024944</v>
      </c>
      <c r="BO18" s="432"/>
      <c r="BP18" s="432"/>
      <c r="BQ18" s="432"/>
      <c r="BR18" s="432"/>
      <c r="BS18" s="432"/>
      <c r="BT18" s="432"/>
      <c r="BU18" s="433"/>
      <c r="BV18" s="431">
        <v>4091112</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158</v>
      </c>
      <c r="C19" s="474"/>
      <c r="D19" s="474"/>
      <c r="E19" s="546"/>
      <c r="F19" s="546"/>
      <c r="G19" s="546"/>
      <c r="H19" s="546"/>
      <c r="I19" s="546"/>
      <c r="J19" s="546"/>
      <c r="K19" s="546"/>
      <c r="L19" s="554">
        <v>214</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159</v>
      </c>
      <c r="AZ19" s="466"/>
      <c r="BA19" s="466"/>
      <c r="BB19" s="466"/>
      <c r="BC19" s="466"/>
      <c r="BD19" s="466"/>
      <c r="BE19" s="466"/>
      <c r="BF19" s="466"/>
      <c r="BG19" s="466"/>
      <c r="BH19" s="466"/>
      <c r="BI19" s="466"/>
      <c r="BJ19" s="466"/>
      <c r="BK19" s="466"/>
      <c r="BL19" s="466"/>
      <c r="BM19" s="467"/>
      <c r="BN19" s="431">
        <v>5241916</v>
      </c>
      <c r="BO19" s="432"/>
      <c r="BP19" s="432"/>
      <c r="BQ19" s="432"/>
      <c r="BR19" s="432"/>
      <c r="BS19" s="432"/>
      <c r="BT19" s="432"/>
      <c r="BU19" s="433"/>
      <c r="BV19" s="431">
        <v>5108791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160</v>
      </c>
      <c r="C20" s="474"/>
      <c r="D20" s="474"/>
      <c r="E20" s="546"/>
      <c r="F20" s="546"/>
      <c r="G20" s="546"/>
      <c r="H20" s="546"/>
      <c r="I20" s="546"/>
      <c r="J20" s="546"/>
      <c r="K20" s="546"/>
      <c r="L20" s="554">
        <v>3207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161</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162</v>
      </c>
      <c r="C22" s="569"/>
      <c r="D22" s="570"/>
      <c r="E22" s="443" t="s">
        <v>1</v>
      </c>
      <c r="F22" s="448"/>
      <c r="G22" s="448"/>
      <c r="H22" s="448"/>
      <c r="I22" s="448"/>
      <c r="J22" s="448"/>
      <c r="K22" s="438"/>
      <c r="L22" s="443" t="s">
        <v>163</v>
      </c>
      <c r="M22" s="448"/>
      <c r="N22" s="448"/>
      <c r="O22" s="448"/>
      <c r="P22" s="438"/>
      <c r="Q22" s="577" t="s">
        <v>164</v>
      </c>
      <c r="R22" s="578"/>
      <c r="S22" s="578"/>
      <c r="T22" s="578"/>
      <c r="U22" s="578"/>
      <c r="V22" s="579"/>
      <c r="W22" s="583" t="s">
        <v>165</v>
      </c>
      <c r="X22" s="569"/>
      <c r="Y22" s="570"/>
      <c r="Z22" s="443" t="s">
        <v>1</v>
      </c>
      <c r="AA22" s="448"/>
      <c r="AB22" s="448"/>
      <c r="AC22" s="448"/>
      <c r="AD22" s="448"/>
      <c r="AE22" s="448"/>
      <c r="AF22" s="448"/>
      <c r="AG22" s="438"/>
      <c r="AH22" s="596" t="s">
        <v>166</v>
      </c>
      <c r="AI22" s="448"/>
      <c r="AJ22" s="448"/>
      <c r="AK22" s="448"/>
      <c r="AL22" s="438"/>
      <c r="AM22" s="596" t="s">
        <v>167</v>
      </c>
      <c r="AN22" s="597"/>
      <c r="AO22" s="597"/>
      <c r="AP22" s="597"/>
      <c r="AQ22" s="597"/>
      <c r="AR22" s="598"/>
      <c r="AS22" s="577" t="s">
        <v>164</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168</v>
      </c>
      <c r="AZ23" s="392"/>
      <c r="BA23" s="392"/>
      <c r="BB23" s="392"/>
      <c r="BC23" s="392"/>
      <c r="BD23" s="392"/>
      <c r="BE23" s="392"/>
      <c r="BF23" s="392"/>
      <c r="BG23" s="392"/>
      <c r="BH23" s="392"/>
      <c r="BI23" s="392"/>
      <c r="BJ23" s="392"/>
      <c r="BK23" s="392"/>
      <c r="BL23" s="392"/>
      <c r="BM23" s="393"/>
      <c r="BN23" s="431">
        <v>9980764</v>
      </c>
      <c r="BO23" s="432"/>
      <c r="BP23" s="432"/>
      <c r="BQ23" s="432"/>
      <c r="BR23" s="432"/>
      <c r="BS23" s="432"/>
      <c r="BT23" s="432"/>
      <c r="BU23" s="433"/>
      <c r="BV23" s="431">
        <v>10262587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169</v>
      </c>
      <c r="F24" s="461"/>
      <c r="G24" s="461"/>
      <c r="H24" s="461"/>
      <c r="I24" s="461"/>
      <c r="J24" s="461"/>
      <c r="K24" s="462"/>
      <c r="L24" s="482">
        <v>1</v>
      </c>
      <c r="M24" s="483"/>
      <c r="N24" s="483"/>
      <c r="O24" s="483"/>
      <c r="P24" s="525"/>
      <c r="Q24" s="482">
        <v>6516</v>
      </c>
      <c r="R24" s="483"/>
      <c r="S24" s="483"/>
      <c r="T24" s="483"/>
      <c r="U24" s="483"/>
      <c r="V24" s="525"/>
      <c r="W24" s="584"/>
      <c r="X24" s="572"/>
      <c r="Y24" s="573"/>
      <c r="Z24" s="481" t="s">
        <v>170</v>
      </c>
      <c r="AA24" s="461"/>
      <c r="AB24" s="461"/>
      <c r="AC24" s="461"/>
      <c r="AD24" s="461"/>
      <c r="AE24" s="461"/>
      <c r="AF24" s="461"/>
      <c r="AG24" s="462"/>
      <c r="AH24" s="482">
        <v>158</v>
      </c>
      <c r="AI24" s="483"/>
      <c r="AJ24" s="483"/>
      <c r="AK24" s="483"/>
      <c r="AL24" s="525"/>
      <c r="AM24" s="482">
        <v>430866</v>
      </c>
      <c r="AN24" s="483"/>
      <c r="AO24" s="483"/>
      <c r="AP24" s="483"/>
      <c r="AQ24" s="483"/>
      <c r="AR24" s="525"/>
      <c r="AS24" s="482">
        <v>2727</v>
      </c>
      <c r="AT24" s="483"/>
      <c r="AU24" s="483"/>
      <c r="AV24" s="483"/>
      <c r="AW24" s="483"/>
      <c r="AX24" s="484"/>
      <c r="AY24" s="604" t="s">
        <v>171</v>
      </c>
      <c r="AZ24" s="605"/>
      <c r="BA24" s="605"/>
      <c r="BB24" s="605"/>
      <c r="BC24" s="605"/>
      <c r="BD24" s="605"/>
      <c r="BE24" s="605"/>
      <c r="BF24" s="605"/>
      <c r="BG24" s="605"/>
      <c r="BH24" s="605"/>
      <c r="BI24" s="605"/>
      <c r="BJ24" s="605"/>
      <c r="BK24" s="605"/>
      <c r="BL24" s="605"/>
      <c r="BM24" s="606"/>
      <c r="BN24" s="431">
        <v>8637395</v>
      </c>
      <c r="BO24" s="432"/>
      <c r="BP24" s="432"/>
      <c r="BQ24" s="432"/>
      <c r="BR24" s="432"/>
      <c r="BS24" s="432"/>
      <c r="BT24" s="432"/>
      <c r="BU24" s="433"/>
      <c r="BV24" s="431">
        <v>9116952</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172</v>
      </c>
      <c r="F25" s="461"/>
      <c r="G25" s="461"/>
      <c r="H25" s="461"/>
      <c r="I25" s="461"/>
      <c r="J25" s="461"/>
      <c r="K25" s="462"/>
      <c r="L25" s="482">
        <v>1</v>
      </c>
      <c r="M25" s="483"/>
      <c r="N25" s="483"/>
      <c r="O25" s="483"/>
      <c r="P25" s="525"/>
      <c r="Q25" s="482">
        <v>5940</v>
      </c>
      <c r="R25" s="483"/>
      <c r="S25" s="483"/>
      <c r="T25" s="483"/>
      <c r="U25" s="483"/>
      <c r="V25" s="525"/>
      <c r="W25" s="584"/>
      <c r="X25" s="572"/>
      <c r="Y25" s="573"/>
      <c r="Z25" s="481" t="s">
        <v>173</v>
      </c>
      <c r="AA25" s="461"/>
      <c r="AB25" s="461"/>
      <c r="AC25" s="461"/>
      <c r="AD25" s="461"/>
      <c r="AE25" s="461"/>
      <c r="AF25" s="461"/>
      <c r="AG25" s="462"/>
      <c r="AH25" s="482">
        <v>26</v>
      </c>
      <c r="AI25" s="483"/>
      <c r="AJ25" s="483"/>
      <c r="AK25" s="483"/>
      <c r="AL25" s="525"/>
      <c r="AM25" s="482">
        <v>68666</v>
      </c>
      <c r="AN25" s="483"/>
      <c r="AO25" s="483"/>
      <c r="AP25" s="483"/>
      <c r="AQ25" s="483"/>
      <c r="AR25" s="525"/>
      <c r="AS25" s="482">
        <v>2641</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239218</v>
      </c>
      <c r="BO25" s="395"/>
      <c r="BP25" s="395"/>
      <c r="BQ25" s="395"/>
      <c r="BR25" s="395"/>
      <c r="BS25" s="395"/>
      <c r="BT25" s="395"/>
      <c r="BU25" s="396"/>
      <c r="BV25" s="394">
        <v>11602</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175</v>
      </c>
      <c r="F26" s="461"/>
      <c r="G26" s="461"/>
      <c r="H26" s="461"/>
      <c r="I26" s="461"/>
      <c r="J26" s="461"/>
      <c r="K26" s="462"/>
      <c r="L26" s="482">
        <v>1</v>
      </c>
      <c r="M26" s="483"/>
      <c r="N26" s="483"/>
      <c r="O26" s="483"/>
      <c r="P26" s="525"/>
      <c r="Q26" s="482">
        <v>5440</v>
      </c>
      <c r="R26" s="483"/>
      <c r="S26" s="483"/>
      <c r="T26" s="483"/>
      <c r="U26" s="483"/>
      <c r="V26" s="525"/>
      <c r="W26" s="584"/>
      <c r="X26" s="572"/>
      <c r="Y26" s="573"/>
      <c r="Z26" s="481" t="s">
        <v>176</v>
      </c>
      <c r="AA26" s="594"/>
      <c r="AB26" s="594"/>
      <c r="AC26" s="594"/>
      <c r="AD26" s="594"/>
      <c r="AE26" s="594"/>
      <c r="AF26" s="594"/>
      <c r="AG26" s="595"/>
      <c r="AH26" s="482">
        <v>11</v>
      </c>
      <c r="AI26" s="483"/>
      <c r="AJ26" s="483"/>
      <c r="AK26" s="483"/>
      <c r="AL26" s="525"/>
      <c r="AM26" s="482">
        <v>25267</v>
      </c>
      <c r="AN26" s="483"/>
      <c r="AO26" s="483"/>
      <c r="AP26" s="483"/>
      <c r="AQ26" s="483"/>
      <c r="AR26" s="525"/>
      <c r="AS26" s="482">
        <v>2297</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178</v>
      </c>
      <c r="BO26" s="432"/>
      <c r="BP26" s="432"/>
      <c r="BQ26" s="432"/>
      <c r="BR26" s="432"/>
      <c r="BS26" s="432"/>
      <c r="BT26" s="432"/>
      <c r="BU26" s="433"/>
      <c r="BV26" s="431" t="s">
        <v>129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179</v>
      </c>
      <c r="F27" s="461"/>
      <c r="G27" s="461"/>
      <c r="H27" s="461"/>
      <c r="I27" s="461"/>
      <c r="J27" s="461"/>
      <c r="K27" s="462"/>
      <c r="L27" s="482">
        <v>1</v>
      </c>
      <c r="M27" s="483"/>
      <c r="N27" s="483"/>
      <c r="O27" s="483"/>
      <c r="P27" s="525"/>
      <c r="Q27" s="482">
        <v>2340</v>
      </c>
      <c r="R27" s="483"/>
      <c r="S27" s="483"/>
      <c r="T27" s="483"/>
      <c r="U27" s="483"/>
      <c r="V27" s="525"/>
      <c r="W27" s="584"/>
      <c r="X27" s="572"/>
      <c r="Y27" s="573"/>
      <c r="Z27" s="481" t="s">
        <v>180</v>
      </c>
      <c r="AA27" s="461"/>
      <c r="AB27" s="461"/>
      <c r="AC27" s="461"/>
      <c r="AD27" s="461"/>
      <c r="AE27" s="461"/>
      <c r="AF27" s="461"/>
      <c r="AG27" s="462"/>
      <c r="AH27" s="482">
        <v>2</v>
      </c>
      <c r="AI27" s="483"/>
      <c r="AJ27" s="483"/>
      <c r="AK27" s="483"/>
      <c r="AL27" s="525"/>
      <c r="AM27" s="482" t="s">
        <v>181</v>
      </c>
      <c r="AN27" s="483"/>
      <c r="AO27" s="483"/>
      <c r="AP27" s="483"/>
      <c r="AQ27" s="483"/>
      <c r="AR27" s="525"/>
      <c r="AS27" s="482" t="s">
        <v>182</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t="s">
        <v>137</v>
      </c>
      <c r="BO27" s="608"/>
      <c r="BP27" s="608"/>
      <c r="BQ27" s="608"/>
      <c r="BR27" s="608"/>
      <c r="BS27" s="608"/>
      <c r="BT27" s="608"/>
      <c r="BU27" s="609"/>
      <c r="BV27" s="607">
        <v>300492</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184</v>
      </c>
      <c r="F28" s="461"/>
      <c r="G28" s="461"/>
      <c r="H28" s="461"/>
      <c r="I28" s="461"/>
      <c r="J28" s="461"/>
      <c r="K28" s="462"/>
      <c r="L28" s="482">
        <v>1</v>
      </c>
      <c r="M28" s="483"/>
      <c r="N28" s="483"/>
      <c r="O28" s="483"/>
      <c r="P28" s="525"/>
      <c r="Q28" s="482">
        <v>1890</v>
      </c>
      <c r="R28" s="483"/>
      <c r="S28" s="483"/>
      <c r="T28" s="483"/>
      <c r="U28" s="483"/>
      <c r="V28" s="525"/>
      <c r="W28" s="584"/>
      <c r="X28" s="572"/>
      <c r="Y28" s="573"/>
      <c r="Z28" s="481" t="s">
        <v>185</v>
      </c>
      <c r="AA28" s="461"/>
      <c r="AB28" s="461"/>
      <c r="AC28" s="461"/>
      <c r="AD28" s="461"/>
      <c r="AE28" s="461"/>
      <c r="AF28" s="461"/>
      <c r="AG28" s="462"/>
      <c r="AH28" s="482" t="s">
        <v>186</v>
      </c>
      <c r="AI28" s="483"/>
      <c r="AJ28" s="483"/>
      <c r="AK28" s="483"/>
      <c r="AL28" s="525"/>
      <c r="AM28" s="482" t="s">
        <v>178</v>
      </c>
      <c r="AN28" s="483"/>
      <c r="AO28" s="483"/>
      <c r="AP28" s="483"/>
      <c r="AQ28" s="483"/>
      <c r="AR28" s="525"/>
      <c r="AS28" s="482" t="s">
        <v>137</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1063841</v>
      </c>
      <c r="BO28" s="395"/>
      <c r="BP28" s="395"/>
      <c r="BQ28" s="395"/>
      <c r="BR28" s="395"/>
      <c r="BS28" s="395"/>
      <c r="BT28" s="395"/>
      <c r="BU28" s="396"/>
      <c r="BV28" s="394">
        <v>963937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188</v>
      </c>
      <c r="F29" s="461"/>
      <c r="G29" s="461"/>
      <c r="H29" s="461"/>
      <c r="I29" s="461"/>
      <c r="J29" s="461"/>
      <c r="K29" s="462"/>
      <c r="L29" s="482">
        <v>12</v>
      </c>
      <c r="M29" s="483"/>
      <c r="N29" s="483"/>
      <c r="O29" s="483"/>
      <c r="P29" s="525"/>
      <c r="Q29" s="482">
        <v>1710</v>
      </c>
      <c r="R29" s="483"/>
      <c r="S29" s="483"/>
      <c r="T29" s="483"/>
      <c r="U29" s="483"/>
      <c r="V29" s="525"/>
      <c r="W29" s="585"/>
      <c r="X29" s="586"/>
      <c r="Y29" s="587"/>
      <c r="Z29" s="481" t="s">
        <v>189</v>
      </c>
      <c r="AA29" s="461"/>
      <c r="AB29" s="461"/>
      <c r="AC29" s="461"/>
      <c r="AD29" s="461"/>
      <c r="AE29" s="461"/>
      <c r="AF29" s="461"/>
      <c r="AG29" s="462"/>
      <c r="AH29" s="482">
        <v>160</v>
      </c>
      <c r="AI29" s="483"/>
      <c r="AJ29" s="483"/>
      <c r="AK29" s="483"/>
      <c r="AL29" s="525"/>
      <c r="AM29" s="482">
        <v>439348</v>
      </c>
      <c r="AN29" s="483"/>
      <c r="AO29" s="483"/>
      <c r="AP29" s="483"/>
      <c r="AQ29" s="483"/>
      <c r="AR29" s="525"/>
      <c r="AS29" s="482">
        <v>2746</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408807</v>
      </c>
      <c r="BO29" s="432"/>
      <c r="BP29" s="432"/>
      <c r="BQ29" s="432"/>
      <c r="BR29" s="432"/>
      <c r="BS29" s="432"/>
      <c r="BT29" s="432"/>
      <c r="BU29" s="433"/>
      <c r="BV29" s="431">
        <v>508737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89</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751845</v>
      </c>
      <c r="BO30" s="608"/>
      <c r="BP30" s="608"/>
      <c r="BQ30" s="608"/>
      <c r="BR30" s="608"/>
      <c r="BS30" s="608"/>
      <c r="BT30" s="608"/>
      <c r="BU30" s="609"/>
      <c r="BV30" s="607">
        <v>761936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203</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200</v>
      </c>
      <c r="CP33" s="455"/>
      <c r="CQ33" s="420" t="s">
        <v>207</v>
      </c>
      <c r="CR33" s="420"/>
      <c r="CS33" s="420"/>
      <c r="CT33" s="420"/>
      <c r="CU33" s="420"/>
      <c r="CV33" s="420"/>
      <c r="CW33" s="420"/>
      <c r="CX33" s="420"/>
      <c r="CY33" s="420"/>
      <c r="CZ33" s="420"/>
      <c r="DA33" s="420"/>
      <c r="DB33" s="420"/>
      <c r="DC33" s="420"/>
      <c r="DD33" s="420"/>
      <c r="DE33" s="420"/>
      <c r="DF33" s="216"/>
      <c r="DG33" s="619" t="s">
        <v>208</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国民健康保険事業会計</v>
      </c>
      <c r="X34" s="621"/>
      <c r="Y34" s="621"/>
      <c r="Z34" s="621"/>
      <c r="AA34" s="621"/>
      <c r="AB34" s="621"/>
      <c r="AC34" s="621"/>
      <c r="AD34" s="621"/>
      <c r="AE34" s="621"/>
      <c r="AF34" s="621"/>
      <c r="AG34" s="621"/>
      <c r="AH34" s="621"/>
      <c r="AI34" s="621"/>
      <c r="AJ34" s="621"/>
      <c r="AK34" s="621"/>
      <c r="AL34" s="214"/>
      <c r="AM34" s="620">
        <f>IF(AO34="","",MAX(C34:D43,U34:V43)+1)</f>
        <v>10</v>
      </c>
      <c r="AN34" s="620"/>
      <c r="AO34" s="621" t="str">
        <f>IF('各会計、関係団体の財政状況及び健全化判断比率'!B34="","",'各会計、関係団体の財政状況及び健全化判断比率'!B34)</f>
        <v>上水道事業会計</v>
      </c>
      <c r="AP34" s="621"/>
      <c r="AQ34" s="621"/>
      <c r="AR34" s="621"/>
      <c r="AS34" s="621"/>
      <c r="AT34" s="621"/>
      <c r="AU34" s="621"/>
      <c r="AV34" s="621"/>
      <c r="AW34" s="621"/>
      <c r="AX34" s="621"/>
      <c r="AY34" s="621"/>
      <c r="AZ34" s="621"/>
      <c r="BA34" s="621"/>
      <c r="BB34" s="621"/>
      <c r="BC34" s="621"/>
      <c r="BD34" s="214"/>
      <c r="BE34" s="620">
        <f>IF(BG34="","",MAX(C34:D43,U34:V43,AM34:AN43)+1)</f>
        <v>11</v>
      </c>
      <c r="BF34" s="620"/>
      <c r="BG34" s="621" t="str">
        <f>IF('各会計、関係団体の財政状況及び健全化判断比率'!B35="","",'各会計、関係団体の財政状況及び健全化判断比率'!B35)</f>
        <v>簡易水道事業会計</v>
      </c>
      <c r="BH34" s="621"/>
      <c r="BI34" s="621"/>
      <c r="BJ34" s="621"/>
      <c r="BK34" s="621"/>
      <c r="BL34" s="621"/>
      <c r="BM34" s="621"/>
      <c r="BN34" s="621"/>
      <c r="BO34" s="621"/>
      <c r="BP34" s="621"/>
      <c r="BQ34" s="621"/>
      <c r="BR34" s="621"/>
      <c r="BS34" s="621"/>
      <c r="BT34" s="621"/>
      <c r="BU34" s="621"/>
      <c r="BV34" s="214"/>
      <c r="BW34" s="620">
        <f>IF(BY34="","",MAX(C34:D43,U34:V43,AM34:AN43,BE34:BF43)+1)</f>
        <v>16</v>
      </c>
      <c r="BX34" s="620"/>
      <c r="BY34" s="621" t="str">
        <f>IF('各会計、関係団体の財政状況及び健全化判断比率'!B68="","",'各会計、関係団体の財政状況及び健全化判断比率'!B68)</f>
        <v>愛媛県市町総合事務組合（退職手当事業分）</v>
      </c>
      <c r="BZ34" s="621"/>
      <c r="CA34" s="621"/>
      <c r="CB34" s="621"/>
      <c r="CC34" s="621"/>
      <c r="CD34" s="621"/>
      <c r="CE34" s="621"/>
      <c r="CF34" s="621"/>
      <c r="CG34" s="621"/>
      <c r="CH34" s="621"/>
      <c r="CI34" s="621"/>
      <c r="CJ34" s="621"/>
      <c r="CK34" s="621"/>
      <c r="CL34" s="621"/>
      <c r="CM34" s="621"/>
      <c r="CN34" s="214"/>
      <c r="CO34" s="620">
        <f>IF(CQ34="","",MAX(C34:D43,U34:V43,AM34:AN43,BE34:BF43,BW34:BX43)+1)</f>
        <v>25</v>
      </c>
      <c r="CP34" s="620"/>
      <c r="CQ34" s="621" t="str">
        <f>IF('各会計、関係団体の財政状況及び健全化判断比率'!BS7="","",'各会計、関係団体の財政状況及び健全化判断比率'!BS7)</f>
        <v>いわぎ物産センター</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ＣＡＴＶ事業会計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介護保険事業会計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12</v>
      </c>
      <c r="BF35" s="620"/>
      <c r="BG35" s="621" t="str">
        <f>IF('各会計、関係団体の財政状況及び健全化判断比率'!B36="","",'各会計、関係団体の財政状況及び健全化判断比率'!B36)</f>
        <v>公共下水道事業会計</v>
      </c>
      <c r="BH35" s="621"/>
      <c r="BI35" s="621"/>
      <c r="BJ35" s="621"/>
      <c r="BK35" s="621"/>
      <c r="BL35" s="621"/>
      <c r="BM35" s="621"/>
      <c r="BN35" s="621"/>
      <c r="BO35" s="621"/>
      <c r="BP35" s="621"/>
      <c r="BQ35" s="621"/>
      <c r="BR35" s="621"/>
      <c r="BS35" s="621"/>
      <c r="BT35" s="621"/>
      <c r="BU35" s="621"/>
      <c r="BV35" s="214"/>
      <c r="BW35" s="620">
        <f t="shared" ref="BW35:BW43" si="2">IF(BY35="","",BW34+1)</f>
        <v>17</v>
      </c>
      <c r="BX35" s="620"/>
      <c r="BY35" s="621" t="str">
        <f>IF('各会計、関係団体の財政状況及び健全化判断比率'!B69="","",'各会計、関係団体の財政状況及び健全化判断比率'!B69)</f>
        <v>愛媛県市町総合事務組合（消防補償事業分）</v>
      </c>
      <c r="BZ35" s="621"/>
      <c r="CA35" s="621"/>
      <c r="CB35" s="621"/>
      <c r="CC35" s="621"/>
      <c r="CD35" s="621"/>
      <c r="CE35" s="621"/>
      <c r="CF35" s="621"/>
      <c r="CG35" s="621"/>
      <c r="CH35" s="621"/>
      <c r="CI35" s="621"/>
      <c r="CJ35" s="621"/>
      <c r="CK35" s="621"/>
      <c r="CL35" s="621"/>
      <c r="CM35" s="621"/>
      <c r="CN35" s="214"/>
      <c r="CO35" s="620">
        <f t="shared" ref="CO35:CO43" si="3">IF(CQ35="","",CO34+1)</f>
        <v>26</v>
      </c>
      <c r="CP35" s="620"/>
      <c r="CQ35" s="621" t="str">
        <f>IF('各会計、関係団体の財政状況及び健全化判断比率'!BS8="","",'各会計、関係団体の財政状況及び健全化判断比率'!BS8)</f>
        <v>株式会社いきなスポレク</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f>IF(E36="","",C35+1)</f>
        <v>3</v>
      </c>
      <c r="D36" s="620"/>
      <c r="E36" s="621" t="str">
        <f>IF('各会計、関係団体の財政状況及び健全化判断比率'!B9="","",'各会計、関係団体の財政状況及び健全化判断比率'!B9)</f>
        <v>へき地出張診療所事業会計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介護サービス事業会計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13</v>
      </c>
      <c r="BF36" s="620"/>
      <c r="BG36" s="621" t="str">
        <f>IF('各会計、関係団体の財政状況及び健全化判断比率'!B37="","",'各会計、関係団体の財政状況及び健全化判断比率'!B37)</f>
        <v>農業集落排水事業会計</v>
      </c>
      <c r="BH36" s="621"/>
      <c r="BI36" s="621"/>
      <c r="BJ36" s="621"/>
      <c r="BK36" s="621"/>
      <c r="BL36" s="621"/>
      <c r="BM36" s="621"/>
      <c r="BN36" s="621"/>
      <c r="BO36" s="621"/>
      <c r="BP36" s="621"/>
      <c r="BQ36" s="621"/>
      <c r="BR36" s="621"/>
      <c r="BS36" s="621"/>
      <c r="BT36" s="621"/>
      <c r="BU36" s="621"/>
      <c r="BV36" s="214"/>
      <c r="BW36" s="620">
        <f t="shared" si="2"/>
        <v>18</v>
      </c>
      <c r="BX36" s="620"/>
      <c r="BY36" s="621" t="str">
        <f>IF('各会計、関係団体の財政状況及び健全化判断比率'!B70="","",'各会計、関係団体の財政状況及び健全化判断比率'!B70)</f>
        <v>愛媛県市町総合事務組合（交通災害事業分）</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7</v>
      </c>
      <c r="V37" s="620"/>
      <c r="W37" s="621" t="str">
        <f>IF('各会計、関係団体の財政状況及び健全化判断比率'!B31="","",'各会計、関係団体の財政状況及び健全化判断比率'!B31)</f>
        <v>国民健康保険診療所事業会計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14</v>
      </c>
      <c r="BF37" s="620"/>
      <c r="BG37" s="621" t="str">
        <f>IF('各会計、関係団体の財政状況及び健全化判断比率'!B38="","",'各会計、関係団体の財政状況及び健全化判断比率'!B38)</f>
        <v>浄化槽事業会計</v>
      </c>
      <c r="BH37" s="621"/>
      <c r="BI37" s="621"/>
      <c r="BJ37" s="621"/>
      <c r="BK37" s="621"/>
      <c r="BL37" s="621"/>
      <c r="BM37" s="621"/>
      <c r="BN37" s="621"/>
      <c r="BO37" s="621"/>
      <c r="BP37" s="621"/>
      <c r="BQ37" s="621"/>
      <c r="BR37" s="621"/>
      <c r="BS37" s="621"/>
      <c r="BT37" s="621"/>
      <c r="BU37" s="621"/>
      <c r="BV37" s="214"/>
      <c r="BW37" s="620">
        <f t="shared" si="2"/>
        <v>19</v>
      </c>
      <c r="BX37" s="620"/>
      <c r="BY37" s="621" t="str">
        <f>IF('各会計、関係団体の財政状況及び健全化判断比率'!B71="","",'各会計、関係団体の財政状況及び健全化判断比率'!B71)</f>
        <v>愛媛県市町総合事務組合（自治会館事業分）</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f t="shared" si="4"/>
        <v>8</v>
      </c>
      <c r="V38" s="620"/>
      <c r="W38" s="621" t="str">
        <f>IF('各会計、関係団体の財政状況及び健全化判断比率'!B32="","",'各会計、関係団体の財政状況及び健全化判断比率'!B32)</f>
        <v>特別養護老人ホーム事業会計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15</v>
      </c>
      <c r="BF38" s="620"/>
      <c r="BG38" s="621" t="str">
        <f>IF('各会計、関係団体の財政状況及び健全化判断比率'!B39="","",'各会計、関係団体の財政状況及び健全化判断比率'!B39)</f>
        <v>船舶事業会計</v>
      </c>
      <c r="BH38" s="621"/>
      <c r="BI38" s="621"/>
      <c r="BJ38" s="621"/>
      <c r="BK38" s="621"/>
      <c r="BL38" s="621"/>
      <c r="BM38" s="621"/>
      <c r="BN38" s="621"/>
      <c r="BO38" s="621"/>
      <c r="BP38" s="621"/>
      <c r="BQ38" s="621"/>
      <c r="BR38" s="621"/>
      <c r="BS38" s="621"/>
      <c r="BT38" s="621"/>
      <c r="BU38" s="621"/>
      <c r="BV38" s="214"/>
      <c r="BW38" s="620">
        <f t="shared" si="2"/>
        <v>20</v>
      </c>
      <c r="BX38" s="620"/>
      <c r="BY38" s="621" t="str">
        <f>IF('各会計、関係団体の財政状況及び健全化判断比率'!B72="","",'各会計、関係団体の財政状況及び健全化判断比率'!B72)</f>
        <v>愛媛県市町総合事務組合（議員公務災害事業分）</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f t="shared" si="4"/>
        <v>9</v>
      </c>
      <c r="V39" s="620"/>
      <c r="W39" s="621" t="str">
        <f>IF('各会計、関係団体の財政状況及び健全化判断比率'!B33="","",'各会計、関係団体の財政状況及び健全化判断比率'!B33)</f>
        <v>後期高齢者医療事業会計</v>
      </c>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21</v>
      </c>
      <c r="BX39" s="620"/>
      <c r="BY39" s="621" t="str">
        <f>IF('各会計、関係団体の財政状況及び健全化判断比率'!B73="","",'各会計、関係団体の財政状況及び健全化判断比率'!B73)</f>
        <v>愛媛県市町総合事務組合（共通経費分）</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22</v>
      </c>
      <c r="BX40" s="620"/>
      <c r="BY40" s="621" t="str">
        <f>IF('各会計、関係団体の財政状況及び健全化判断比率'!B74="","",'各会計、関係団体の財政状況及び健全化判断比率'!B74)</f>
        <v>愛媛地方税滞納整理機構</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23</v>
      </c>
      <c r="BX41" s="620"/>
      <c r="BY41" s="621" t="str">
        <f>IF('各会計、関係団体の財政状況及び健全化判断比率'!B75="","",'各会計、関係団体の財政状況及び健全化判断比率'!B75)</f>
        <v>愛媛県後期高齢者医療広域連合（一般会計）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24</v>
      </c>
      <c r="BX42" s="620"/>
      <c r="BY42" s="621" t="str">
        <f>IF('各会計、関係団体の財政状況及び健全化判断比率'!B76="","",'各会計、関係団体の財政状況及び健全化判断比率'!B76)</f>
        <v>愛媛県後期高齢者医療広域連合（後期高齢者医療特別会計）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pbNg9Ba9cz99lltaS5KXSdjxXfeONcGqNqF9eKgv/0spq9B6V1D+dNlPm+lcxedT9V4WmE+h2GqpSv9G5/gu9Q==" saltValue="FdZJO9lvF/qiUHYIybWj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12" t="s">
        <v>576</v>
      </c>
      <c r="D34" s="1212"/>
      <c r="E34" s="1213"/>
      <c r="F34" s="32">
        <v>14.47</v>
      </c>
      <c r="G34" s="33">
        <v>13.96</v>
      </c>
      <c r="H34" s="33">
        <v>13.12</v>
      </c>
      <c r="I34" s="33">
        <v>12.48</v>
      </c>
      <c r="J34" s="34">
        <v>12.52</v>
      </c>
      <c r="K34" s="22"/>
      <c r="L34" s="22"/>
      <c r="M34" s="22"/>
      <c r="N34" s="22"/>
      <c r="O34" s="22"/>
      <c r="P34" s="22"/>
    </row>
    <row r="35" spans="1:16" ht="39" customHeight="1">
      <c r="A35" s="22"/>
      <c r="B35" s="35"/>
      <c r="C35" s="1206" t="s">
        <v>577</v>
      </c>
      <c r="D35" s="1207"/>
      <c r="E35" s="1208"/>
      <c r="F35" s="36">
        <v>2.06</v>
      </c>
      <c r="G35" s="37">
        <v>2.36</v>
      </c>
      <c r="H35" s="37">
        <v>2.72</v>
      </c>
      <c r="I35" s="37">
        <v>1.89</v>
      </c>
      <c r="J35" s="38">
        <v>1.27</v>
      </c>
      <c r="K35" s="22"/>
      <c r="L35" s="22"/>
      <c r="M35" s="22"/>
      <c r="N35" s="22"/>
      <c r="O35" s="22"/>
      <c r="P35" s="22"/>
    </row>
    <row r="36" spans="1:16" ht="39" customHeight="1">
      <c r="A36" s="22"/>
      <c r="B36" s="35"/>
      <c r="C36" s="1206" t="s">
        <v>578</v>
      </c>
      <c r="D36" s="1207"/>
      <c r="E36" s="1208"/>
      <c r="F36" s="36">
        <v>2.5499999999999998</v>
      </c>
      <c r="G36" s="37">
        <v>2.62</v>
      </c>
      <c r="H36" s="37">
        <v>1.96</v>
      </c>
      <c r="I36" s="37">
        <v>1.75</v>
      </c>
      <c r="J36" s="38">
        <v>1.08</v>
      </c>
      <c r="K36" s="22"/>
      <c r="L36" s="22"/>
      <c r="M36" s="22"/>
      <c r="N36" s="22"/>
      <c r="O36" s="22"/>
      <c r="P36" s="22"/>
    </row>
    <row r="37" spans="1:16" ht="39" customHeight="1">
      <c r="A37" s="22"/>
      <c r="B37" s="35"/>
      <c r="C37" s="1206" t="s">
        <v>579</v>
      </c>
      <c r="D37" s="1207"/>
      <c r="E37" s="1208"/>
      <c r="F37" s="36">
        <v>0.28000000000000003</v>
      </c>
      <c r="G37" s="37">
        <v>0.31</v>
      </c>
      <c r="H37" s="37">
        <v>0.6</v>
      </c>
      <c r="I37" s="37">
        <v>0.48</v>
      </c>
      <c r="J37" s="38">
        <v>0.41</v>
      </c>
      <c r="K37" s="22"/>
      <c r="L37" s="22"/>
      <c r="M37" s="22"/>
      <c r="N37" s="22"/>
      <c r="O37" s="22"/>
      <c r="P37" s="22"/>
    </row>
    <row r="38" spans="1:16" ht="39" customHeight="1">
      <c r="A38" s="22"/>
      <c r="B38" s="35"/>
      <c r="C38" s="1206" t="s">
        <v>580</v>
      </c>
      <c r="D38" s="1207"/>
      <c r="E38" s="1208"/>
      <c r="F38" s="36">
        <v>0.24</v>
      </c>
      <c r="G38" s="37">
        <v>0.03</v>
      </c>
      <c r="H38" s="37">
        <v>0.09</v>
      </c>
      <c r="I38" s="37">
        <v>0.17</v>
      </c>
      <c r="J38" s="38">
        <v>0.4</v>
      </c>
      <c r="K38" s="22"/>
      <c r="L38" s="22"/>
      <c r="M38" s="22"/>
      <c r="N38" s="22"/>
      <c r="O38" s="22"/>
      <c r="P38" s="22"/>
    </row>
    <row r="39" spans="1:16" ht="39" customHeight="1">
      <c r="A39" s="22"/>
      <c r="B39" s="35"/>
      <c r="C39" s="1206" t="s">
        <v>581</v>
      </c>
      <c r="D39" s="1207"/>
      <c r="E39" s="1208"/>
      <c r="F39" s="36">
        <v>0.04</v>
      </c>
      <c r="G39" s="37">
        <v>0.09</v>
      </c>
      <c r="H39" s="37">
        <v>0.02</v>
      </c>
      <c r="I39" s="37">
        <v>0.02</v>
      </c>
      <c r="J39" s="38">
        <v>0.21</v>
      </c>
      <c r="K39" s="22"/>
      <c r="L39" s="22"/>
      <c r="M39" s="22"/>
      <c r="N39" s="22"/>
      <c r="O39" s="22"/>
      <c r="P39" s="22"/>
    </row>
    <row r="40" spans="1:16" ht="39" customHeight="1">
      <c r="A40" s="22"/>
      <c r="B40" s="35"/>
      <c r="C40" s="1206" t="s">
        <v>582</v>
      </c>
      <c r="D40" s="1207"/>
      <c r="E40" s="1208"/>
      <c r="F40" s="36">
        <v>0.01</v>
      </c>
      <c r="G40" s="37">
        <v>0.01</v>
      </c>
      <c r="H40" s="37">
        <v>0.02</v>
      </c>
      <c r="I40" s="37">
        <v>0.01</v>
      </c>
      <c r="J40" s="38">
        <v>0.1</v>
      </c>
      <c r="K40" s="22"/>
      <c r="L40" s="22"/>
      <c r="M40" s="22"/>
      <c r="N40" s="22"/>
      <c r="O40" s="22"/>
      <c r="P40" s="22"/>
    </row>
    <row r="41" spans="1:16" ht="39" customHeight="1">
      <c r="A41" s="22"/>
      <c r="B41" s="35"/>
      <c r="C41" s="1206" t="s">
        <v>583</v>
      </c>
      <c r="D41" s="1207"/>
      <c r="E41" s="1208"/>
      <c r="F41" s="36">
        <v>0.01</v>
      </c>
      <c r="G41" s="37">
        <v>0.03</v>
      </c>
      <c r="H41" s="37">
        <v>0.02</v>
      </c>
      <c r="I41" s="37">
        <v>0.01</v>
      </c>
      <c r="J41" s="38">
        <v>0.09</v>
      </c>
      <c r="K41" s="22"/>
      <c r="L41" s="22"/>
      <c r="M41" s="22"/>
      <c r="N41" s="22"/>
      <c r="O41" s="22"/>
      <c r="P41" s="22"/>
    </row>
    <row r="42" spans="1:16" ht="39" customHeight="1">
      <c r="A42" s="22"/>
      <c r="B42" s="39"/>
      <c r="C42" s="1206" t="s">
        <v>584</v>
      </c>
      <c r="D42" s="1207"/>
      <c r="E42" s="1208"/>
      <c r="F42" s="36" t="s">
        <v>525</v>
      </c>
      <c r="G42" s="37" t="s">
        <v>525</v>
      </c>
      <c r="H42" s="37" t="s">
        <v>525</v>
      </c>
      <c r="I42" s="37" t="s">
        <v>525</v>
      </c>
      <c r="J42" s="38" t="s">
        <v>525</v>
      </c>
      <c r="K42" s="22"/>
      <c r="L42" s="22"/>
      <c r="M42" s="22"/>
      <c r="N42" s="22"/>
      <c r="O42" s="22"/>
      <c r="P42" s="22"/>
    </row>
    <row r="43" spans="1:16" ht="39" customHeight="1" thickBot="1">
      <c r="A43" s="22"/>
      <c r="B43" s="40"/>
      <c r="C43" s="1209" t="s">
        <v>585</v>
      </c>
      <c r="D43" s="1210"/>
      <c r="E43" s="1211"/>
      <c r="F43" s="41">
        <v>0.21</v>
      </c>
      <c r="G43" s="42">
        <v>0.19</v>
      </c>
      <c r="H43" s="42">
        <v>0.2</v>
      </c>
      <c r="I43" s="42">
        <v>0.18</v>
      </c>
      <c r="J43" s="43">
        <v>0.18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BbCEMDYYL2gHyRLTliBrqUWQvM5HzIyZw/fJ0BtzUmhkYNqzgcWq8NgwWD1pDoSKzaUmqnThF1LopYksjkvYg==" saltValue="7cExR0+ONcjctOJFH9S4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14" t="s">
        <v>11</v>
      </c>
      <c r="C45" s="1215"/>
      <c r="D45" s="58"/>
      <c r="E45" s="1220" t="s">
        <v>12</v>
      </c>
      <c r="F45" s="1220"/>
      <c r="G45" s="1220"/>
      <c r="H45" s="1220"/>
      <c r="I45" s="1220"/>
      <c r="J45" s="1221"/>
      <c r="K45" s="59">
        <v>1183</v>
      </c>
      <c r="L45" s="60">
        <v>1190</v>
      </c>
      <c r="M45" s="60">
        <v>1260</v>
      </c>
      <c r="N45" s="60">
        <v>1287</v>
      </c>
      <c r="O45" s="61">
        <v>1235</v>
      </c>
      <c r="P45" s="48"/>
      <c r="Q45" s="48"/>
      <c r="R45" s="48"/>
      <c r="S45" s="48"/>
      <c r="T45" s="48"/>
      <c r="U45" s="48"/>
    </row>
    <row r="46" spans="1:21" ht="30.75" customHeight="1">
      <c r="A46" s="48"/>
      <c r="B46" s="1216"/>
      <c r="C46" s="1217"/>
      <c r="D46" s="62"/>
      <c r="E46" s="1222" t="s">
        <v>13</v>
      </c>
      <c r="F46" s="1222"/>
      <c r="G46" s="1222"/>
      <c r="H46" s="1222"/>
      <c r="I46" s="1222"/>
      <c r="J46" s="1223"/>
      <c r="K46" s="63" t="s">
        <v>525</v>
      </c>
      <c r="L46" s="64" t="s">
        <v>525</v>
      </c>
      <c r="M46" s="64" t="s">
        <v>525</v>
      </c>
      <c r="N46" s="64" t="s">
        <v>525</v>
      </c>
      <c r="O46" s="65" t="s">
        <v>525</v>
      </c>
      <c r="P46" s="48"/>
      <c r="Q46" s="48"/>
      <c r="R46" s="48"/>
      <c r="S46" s="48"/>
      <c r="T46" s="48"/>
      <c r="U46" s="48"/>
    </row>
    <row r="47" spans="1:21" ht="30.75" customHeight="1">
      <c r="A47" s="48"/>
      <c r="B47" s="1216"/>
      <c r="C47" s="1217"/>
      <c r="D47" s="62"/>
      <c r="E47" s="1222" t="s">
        <v>14</v>
      </c>
      <c r="F47" s="1222"/>
      <c r="G47" s="1222"/>
      <c r="H47" s="1222"/>
      <c r="I47" s="1222"/>
      <c r="J47" s="1223"/>
      <c r="K47" s="63" t="s">
        <v>525</v>
      </c>
      <c r="L47" s="64" t="s">
        <v>525</v>
      </c>
      <c r="M47" s="64" t="s">
        <v>525</v>
      </c>
      <c r="N47" s="64" t="s">
        <v>525</v>
      </c>
      <c r="O47" s="65" t="s">
        <v>525</v>
      </c>
      <c r="P47" s="48"/>
      <c r="Q47" s="48"/>
      <c r="R47" s="48"/>
      <c r="S47" s="48"/>
      <c r="T47" s="48"/>
      <c r="U47" s="48"/>
    </row>
    <row r="48" spans="1:21" ht="30.75" customHeight="1">
      <c r="A48" s="48"/>
      <c r="B48" s="1216"/>
      <c r="C48" s="1217"/>
      <c r="D48" s="62"/>
      <c r="E48" s="1222" t="s">
        <v>15</v>
      </c>
      <c r="F48" s="1222"/>
      <c r="G48" s="1222"/>
      <c r="H48" s="1222"/>
      <c r="I48" s="1222"/>
      <c r="J48" s="1223"/>
      <c r="K48" s="63">
        <v>239</v>
      </c>
      <c r="L48" s="64">
        <v>253</v>
      </c>
      <c r="M48" s="64">
        <v>250</v>
      </c>
      <c r="N48" s="64">
        <v>256</v>
      </c>
      <c r="O48" s="65">
        <v>255</v>
      </c>
      <c r="P48" s="48"/>
      <c r="Q48" s="48"/>
      <c r="R48" s="48"/>
      <c r="S48" s="48"/>
      <c r="T48" s="48"/>
      <c r="U48" s="48"/>
    </row>
    <row r="49" spans="1:21" ht="30.75" customHeight="1">
      <c r="A49" s="48"/>
      <c r="B49" s="1216"/>
      <c r="C49" s="1217"/>
      <c r="D49" s="62"/>
      <c r="E49" s="1222" t="s">
        <v>16</v>
      </c>
      <c r="F49" s="1222"/>
      <c r="G49" s="1222"/>
      <c r="H49" s="1222"/>
      <c r="I49" s="1222"/>
      <c r="J49" s="1223"/>
      <c r="K49" s="63" t="s">
        <v>525</v>
      </c>
      <c r="L49" s="64" t="s">
        <v>525</v>
      </c>
      <c r="M49" s="64" t="s">
        <v>525</v>
      </c>
      <c r="N49" s="64" t="s">
        <v>525</v>
      </c>
      <c r="O49" s="65" t="s">
        <v>525</v>
      </c>
      <c r="P49" s="48"/>
      <c r="Q49" s="48"/>
      <c r="R49" s="48"/>
      <c r="S49" s="48"/>
      <c r="T49" s="48"/>
      <c r="U49" s="48"/>
    </row>
    <row r="50" spans="1:21" ht="30.75" customHeight="1">
      <c r="A50" s="48"/>
      <c r="B50" s="1216"/>
      <c r="C50" s="1217"/>
      <c r="D50" s="62"/>
      <c r="E50" s="1222" t="s">
        <v>17</v>
      </c>
      <c r="F50" s="1222"/>
      <c r="G50" s="1222"/>
      <c r="H50" s="1222"/>
      <c r="I50" s="1222"/>
      <c r="J50" s="1223"/>
      <c r="K50" s="63" t="s">
        <v>525</v>
      </c>
      <c r="L50" s="64" t="s">
        <v>525</v>
      </c>
      <c r="M50" s="64" t="s">
        <v>525</v>
      </c>
      <c r="N50" s="64" t="s">
        <v>525</v>
      </c>
      <c r="O50" s="65" t="s">
        <v>525</v>
      </c>
      <c r="P50" s="48"/>
      <c r="Q50" s="48"/>
      <c r="R50" s="48"/>
      <c r="S50" s="48"/>
      <c r="T50" s="48"/>
      <c r="U50" s="48"/>
    </row>
    <row r="51" spans="1:21" ht="30.75" customHeight="1">
      <c r="A51" s="48"/>
      <c r="B51" s="1218"/>
      <c r="C51" s="1219"/>
      <c r="D51" s="66"/>
      <c r="E51" s="1222" t="s">
        <v>18</v>
      </c>
      <c r="F51" s="1222"/>
      <c r="G51" s="1222"/>
      <c r="H51" s="1222"/>
      <c r="I51" s="1222"/>
      <c r="J51" s="1223"/>
      <c r="K51" s="63" t="s">
        <v>525</v>
      </c>
      <c r="L51" s="64" t="s">
        <v>525</v>
      </c>
      <c r="M51" s="64" t="s">
        <v>525</v>
      </c>
      <c r="N51" s="64" t="s">
        <v>525</v>
      </c>
      <c r="O51" s="65" t="s">
        <v>525</v>
      </c>
      <c r="P51" s="48"/>
      <c r="Q51" s="48"/>
      <c r="R51" s="48"/>
      <c r="S51" s="48"/>
      <c r="T51" s="48"/>
      <c r="U51" s="48"/>
    </row>
    <row r="52" spans="1:21" ht="30.75" customHeight="1">
      <c r="A52" s="48"/>
      <c r="B52" s="1224" t="s">
        <v>19</v>
      </c>
      <c r="C52" s="1225"/>
      <c r="D52" s="66"/>
      <c r="E52" s="1222" t="s">
        <v>20</v>
      </c>
      <c r="F52" s="1222"/>
      <c r="G52" s="1222"/>
      <c r="H52" s="1222"/>
      <c r="I52" s="1222"/>
      <c r="J52" s="1223"/>
      <c r="K52" s="63">
        <v>1071</v>
      </c>
      <c r="L52" s="64">
        <v>1087</v>
      </c>
      <c r="M52" s="64">
        <v>1134</v>
      </c>
      <c r="N52" s="64">
        <v>1133</v>
      </c>
      <c r="O52" s="65">
        <v>1077</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351</v>
      </c>
      <c r="L53" s="69">
        <v>356</v>
      </c>
      <c r="M53" s="69">
        <v>376</v>
      </c>
      <c r="N53" s="69">
        <v>410</v>
      </c>
      <c r="O53" s="70">
        <v>413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c r="B57" s="1230" t="s">
        <v>25</v>
      </c>
      <c r="C57" s="1231"/>
      <c r="D57" s="1234" t="s">
        <v>26</v>
      </c>
      <c r="E57" s="1235"/>
      <c r="F57" s="1235"/>
      <c r="G57" s="1235"/>
      <c r="H57" s="1235"/>
      <c r="I57" s="1235"/>
      <c r="J57" s="1236"/>
      <c r="K57" s="83"/>
      <c r="L57" s="84"/>
      <c r="M57" s="84"/>
      <c r="N57" s="84"/>
      <c r="O57" s="85"/>
    </row>
    <row r="58" spans="1:21" ht="31.5" customHeight="1" thickBot="1">
      <c r="B58" s="1232"/>
      <c r="C58" s="1233"/>
      <c r="D58" s="1237" t="s">
        <v>27</v>
      </c>
      <c r="E58" s="1238"/>
      <c r="F58" s="1238"/>
      <c r="G58" s="1238"/>
      <c r="H58" s="1238"/>
      <c r="I58" s="1238"/>
      <c r="J58" s="123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9MzMgEmxo19+VHMtj7W6WWD1uV0BKsRfLwphMtVzlFa9nWIriDZ3Bc0H1qvh3V6agZ+mrbmR2Qs0rOgUeTWsg==" saltValue="4C64e3GlZRye9hjptH/C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40" t="s">
        <v>30</v>
      </c>
      <c r="C41" s="1241"/>
      <c r="D41" s="102"/>
      <c r="E41" s="1246" t="s">
        <v>31</v>
      </c>
      <c r="F41" s="1246"/>
      <c r="G41" s="1246"/>
      <c r="H41" s="1247"/>
      <c r="I41" s="103">
        <v>11230</v>
      </c>
      <c r="J41" s="104">
        <v>10902</v>
      </c>
      <c r="K41" s="104">
        <v>10688</v>
      </c>
      <c r="L41" s="104">
        <v>10263</v>
      </c>
      <c r="M41" s="105">
        <v>9981</v>
      </c>
    </row>
    <row r="42" spans="2:13" ht="27.75" customHeight="1">
      <c r="B42" s="1242"/>
      <c r="C42" s="1243"/>
      <c r="D42" s="106"/>
      <c r="E42" s="1248" t="s">
        <v>32</v>
      </c>
      <c r="F42" s="1248"/>
      <c r="G42" s="1248"/>
      <c r="H42" s="1249"/>
      <c r="I42" s="107" t="s">
        <v>525</v>
      </c>
      <c r="J42" s="108" t="s">
        <v>525</v>
      </c>
      <c r="K42" s="108" t="s">
        <v>525</v>
      </c>
      <c r="L42" s="108" t="s">
        <v>525</v>
      </c>
      <c r="M42" s="109" t="s">
        <v>525</v>
      </c>
    </row>
    <row r="43" spans="2:13" ht="27.75" customHeight="1">
      <c r="B43" s="1242"/>
      <c r="C43" s="1243"/>
      <c r="D43" s="106"/>
      <c r="E43" s="1248" t="s">
        <v>33</v>
      </c>
      <c r="F43" s="1248"/>
      <c r="G43" s="1248"/>
      <c r="H43" s="1249"/>
      <c r="I43" s="107">
        <v>2380</v>
      </c>
      <c r="J43" s="108">
        <v>2331</v>
      </c>
      <c r="K43" s="108">
        <v>2225</v>
      </c>
      <c r="L43" s="108">
        <v>2082</v>
      </c>
      <c r="M43" s="109">
        <v>1971</v>
      </c>
    </row>
    <row r="44" spans="2:13" ht="27.75" customHeight="1">
      <c r="B44" s="1242"/>
      <c r="C44" s="1243"/>
      <c r="D44" s="106"/>
      <c r="E44" s="1248" t="s">
        <v>34</v>
      </c>
      <c r="F44" s="1248"/>
      <c r="G44" s="1248"/>
      <c r="H44" s="1249"/>
      <c r="I44" s="107" t="s">
        <v>525</v>
      </c>
      <c r="J44" s="108" t="s">
        <v>525</v>
      </c>
      <c r="K44" s="108" t="s">
        <v>525</v>
      </c>
      <c r="L44" s="108" t="s">
        <v>525</v>
      </c>
      <c r="M44" s="109" t="s">
        <v>525</v>
      </c>
    </row>
    <row r="45" spans="2:13" ht="27.75" customHeight="1">
      <c r="B45" s="1242"/>
      <c r="C45" s="1243"/>
      <c r="D45" s="106"/>
      <c r="E45" s="1248" t="s">
        <v>35</v>
      </c>
      <c r="F45" s="1248"/>
      <c r="G45" s="1248"/>
      <c r="H45" s="1249"/>
      <c r="I45" s="107">
        <v>641</v>
      </c>
      <c r="J45" s="108">
        <v>584</v>
      </c>
      <c r="K45" s="108">
        <v>474</v>
      </c>
      <c r="L45" s="108">
        <v>391</v>
      </c>
      <c r="M45" s="109">
        <v>315</v>
      </c>
    </row>
    <row r="46" spans="2:13" ht="27.75" customHeight="1">
      <c r="B46" s="1242"/>
      <c r="C46" s="1243"/>
      <c r="D46" s="110"/>
      <c r="E46" s="1248" t="s">
        <v>36</v>
      </c>
      <c r="F46" s="1248"/>
      <c r="G46" s="1248"/>
      <c r="H46" s="1249"/>
      <c r="I46" s="107" t="s">
        <v>525</v>
      </c>
      <c r="J46" s="108" t="s">
        <v>525</v>
      </c>
      <c r="K46" s="108" t="s">
        <v>525</v>
      </c>
      <c r="L46" s="108" t="s">
        <v>525</v>
      </c>
      <c r="M46" s="109" t="s">
        <v>525</v>
      </c>
    </row>
    <row r="47" spans="2:13" ht="27.75" customHeight="1">
      <c r="B47" s="1242"/>
      <c r="C47" s="1243"/>
      <c r="D47" s="111"/>
      <c r="E47" s="1250" t="s">
        <v>37</v>
      </c>
      <c r="F47" s="1251"/>
      <c r="G47" s="1251"/>
      <c r="H47" s="1252"/>
      <c r="I47" s="107" t="s">
        <v>525</v>
      </c>
      <c r="J47" s="108" t="s">
        <v>525</v>
      </c>
      <c r="K47" s="108" t="s">
        <v>525</v>
      </c>
      <c r="L47" s="108" t="s">
        <v>525</v>
      </c>
      <c r="M47" s="109" t="s">
        <v>525</v>
      </c>
    </row>
    <row r="48" spans="2:13" ht="27.75" customHeight="1">
      <c r="B48" s="1242"/>
      <c r="C48" s="1243"/>
      <c r="D48" s="106"/>
      <c r="E48" s="1248" t="s">
        <v>38</v>
      </c>
      <c r="F48" s="1248"/>
      <c r="G48" s="1248"/>
      <c r="H48" s="1249"/>
      <c r="I48" s="107" t="s">
        <v>525</v>
      </c>
      <c r="J48" s="108" t="s">
        <v>525</v>
      </c>
      <c r="K48" s="108" t="s">
        <v>525</v>
      </c>
      <c r="L48" s="108" t="s">
        <v>525</v>
      </c>
      <c r="M48" s="109" t="s">
        <v>525</v>
      </c>
    </row>
    <row r="49" spans="2:13" ht="27.75" customHeight="1">
      <c r="B49" s="1244"/>
      <c r="C49" s="1245"/>
      <c r="D49" s="106"/>
      <c r="E49" s="1248" t="s">
        <v>39</v>
      </c>
      <c r="F49" s="1248"/>
      <c r="G49" s="1248"/>
      <c r="H49" s="1249"/>
      <c r="I49" s="107" t="s">
        <v>525</v>
      </c>
      <c r="J49" s="108" t="s">
        <v>525</v>
      </c>
      <c r="K49" s="108" t="s">
        <v>525</v>
      </c>
      <c r="L49" s="108" t="s">
        <v>525</v>
      </c>
      <c r="M49" s="109" t="s">
        <v>525</v>
      </c>
    </row>
    <row r="50" spans="2:13" ht="27.75" customHeight="1">
      <c r="B50" s="1253" t="s">
        <v>40</v>
      </c>
      <c r="C50" s="1254"/>
      <c r="D50" s="112"/>
      <c r="E50" s="1248" t="s">
        <v>41</v>
      </c>
      <c r="F50" s="1248"/>
      <c r="G50" s="1248"/>
      <c r="H50" s="1249"/>
      <c r="I50" s="107">
        <v>3175</v>
      </c>
      <c r="J50" s="108">
        <v>3084</v>
      </c>
      <c r="K50" s="108">
        <v>2761</v>
      </c>
      <c r="L50" s="108">
        <v>2380</v>
      </c>
      <c r="M50" s="109">
        <v>2084</v>
      </c>
    </row>
    <row r="51" spans="2:13" ht="27.75" customHeight="1">
      <c r="B51" s="1242"/>
      <c r="C51" s="1243"/>
      <c r="D51" s="106"/>
      <c r="E51" s="1248" t="s">
        <v>42</v>
      </c>
      <c r="F51" s="1248"/>
      <c r="G51" s="1248"/>
      <c r="H51" s="1249"/>
      <c r="I51" s="107">
        <v>1420</v>
      </c>
      <c r="J51" s="108">
        <v>1342</v>
      </c>
      <c r="K51" s="108">
        <v>1251</v>
      </c>
      <c r="L51" s="108">
        <v>1159</v>
      </c>
      <c r="M51" s="109">
        <v>1078</v>
      </c>
    </row>
    <row r="52" spans="2:13" ht="27.75" customHeight="1">
      <c r="B52" s="1244"/>
      <c r="C52" s="1245"/>
      <c r="D52" s="106"/>
      <c r="E52" s="1248" t="s">
        <v>43</v>
      </c>
      <c r="F52" s="1248"/>
      <c r="G52" s="1248"/>
      <c r="H52" s="1249"/>
      <c r="I52" s="107">
        <v>8762</v>
      </c>
      <c r="J52" s="108">
        <v>8524</v>
      </c>
      <c r="K52" s="108">
        <v>8468</v>
      </c>
      <c r="L52" s="108">
        <v>7855</v>
      </c>
      <c r="M52" s="109">
        <v>7690</v>
      </c>
    </row>
    <row r="53" spans="2:13" ht="27.75" customHeight="1" thickBot="1">
      <c r="B53" s="1255" t="s">
        <v>44</v>
      </c>
      <c r="C53" s="1256"/>
      <c r="D53" s="113"/>
      <c r="E53" s="1257" t="s">
        <v>45</v>
      </c>
      <c r="F53" s="1257"/>
      <c r="G53" s="1257"/>
      <c r="H53" s="1258"/>
      <c r="I53" s="114">
        <v>893</v>
      </c>
      <c r="J53" s="115">
        <v>867</v>
      </c>
      <c r="K53" s="115">
        <v>906</v>
      </c>
      <c r="L53" s="115">
        <v>1342</v>
      </c>
      <c r="M53" s="116">
        <v>1415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bN+jAvisH59WTIQS5dMgQVv+K88yL57NRGfTKAx7H2XZTDLdBGXBF8fDqRDPSlz5VYO+Yu6TLMCDz2JEaP1nw==" saltValue="4JruIpnBVCyOjFdLqeWC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6" zoomScaleNormal="100" zoomScaleSheetLayoutView="100" workbookViewId="0">
      <selection activeCell="A27" sqref="A2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569</v>
      </c>
      <c r="G54" s="125" t="s">
        <v>570</v>
      </c>
      <c r="H54" s="126" t="s">
        <v>571</v>
      </c>
    </row>
    <row r="55" spans="2:8" ht="52.5" customHeight="1">
      <c r="B55" s="127"/>
      <c r="C55" s="1267" t="s">
        <v>48</v>
      </c>
      <c r="D55" s="1267"/>
      <c r="E55" s="1268"/>
      <c r="F55" s="128">
        <v>1104</v>
      </c>
      <c r="G55" s="128">
        <v>964</v>
      </c>
      <c r="H55" s="129">
        <v>1064</v>
      </c>
    </row>
    <row r="56" spans="2:8" ht="52.5" customHeight="1">
      <c r="B56" s="130"/>
      <c r="C56" s="1269" t="s">
        <v>49</v>
      </c>
      <c r="D56" s="1269"/>
      <c r="E56" s="1270"/>
      <c r="F56" s="131">
        <v>759</v>
      </c>
      <c r="G56" s="131">
        <v>509</v>
      </c>
      <c r="H56" s="132">
        <v>409</v>
      </c>
    </row>
    <row r="57" spans="2:8" ht="53.25" customHeight="1">
      <c r="B57" s="130"/>
      <c r="C57" s="1271" t="s">
        <v>50</v>
      </c>
      <c r="D57" s="1271"/>
      <c r="E57" s="1272"/>
      <c r="F57" s="133">
        <v>666</v>
      </c>
      <c r="G57" s="133">
        <v>762</v>
      </c>
      <c r="H57" s="134">
        <v>752</v>
      </c>
    </row>
    <row r="58" spans="2:8" ht="45.75" customHeight="1">
      <c r="B58" s="135"/>
      <c r="C58" s="1259" t="s">
        <v>607</v>
      </c>
      <c r="D58" s="1260"/>
      <c r="E58" s="1261"/>
      <c r="F58" s="136">
        <v>361</v>
      </c>
      <c r="G58" s="136">
        <v>355</v>
      </c>
      <c r="H58" s="137">
        <v>351</v>
      </c>
    </row>
    <row r="59" spans="2:8" ht="45.75" customHeight="1">
      <c r="B59" s="135"/>
      <c r="C59" s="1259" t="s">
        <v>608</v>
      </c>
      <c r="D59" s="1260"/>
      <c r="E59" s="1261"/>
      <c r="F59" s="136">
        <v>202</v>
      </c>
      <c r="G59" s="136">
        <v>303</v>
      </c>
      <c r="H59" s="137">
        <v>296</v>
      </c>
    </row>
    <row r="60" spans="2:8" ht="45.75" customHeight="1">
      <c r="B60" s="135"/>
      <c r="C60" s="1259" t="s">
        <v>609</v>
      </c>
      <c r="D60" s="1260"/>
      <c r="E60" s="1261"/>
      <c r="F60" s="136">
        <v>52</v>
      </c>
      <c r="G60" s="136">
        <v>52</v>
      </c>
      <c r="H60" s="137">
        <v>52</v>
      </c>
    </row>
    <row r="61" spans="2:8" ht="45.75" customHeight="1">
      <c r="B61" s="135"/>
      <c r="C61" s="1259" t="s">
        <v>610</v>
      </c>
      <c r="D61" s="1260"/>
      <c r="E61" s="1261"/>
      <c r="F61" s="136">
        <v>51</v>
      </c>
      <c r="G61" s="136">
        <v>51</v>
      </c>
      <c r="H61" s="137">
        <v>51</v>
      </c>
    </row>
    <row r="62" spans="2:8" ht="45.75" customHeight="1" thickBot="1">
      <c r="B62" s="138"/>
      <c r="C62" s="1262" t="s">
        <v>611</v>
      </c>
      <c r="D62" s="1263"/>
      <c r="E62" s="1264"/>
      <c r="F62" s="139" t="s">
        <v>612</v>
      </c>
      <c r="G62" s="139">
        <v>0</v>
      </c>
      <c r="H62" s="140">
        <v>1</v>
      </c>
    </row>
    <row r="63" spans="2:8" ht="52.5" customHeight="1" thickBot="1">
      <c r="B63" s="141"/>
      <c r="C63" s="1265" t="s">
        <v>51</v>
      </c>
      <c r="D63" s="1265"/>
      <c r="E63" s="1266"/>
      <c r="F63" s="142">
        <v>2529</v>
      </c>
      <c r="G63" s="142">
        <v>2235</v>
      </c>
      <c r="H63" s="143">
        <v>2224</v>
      </c>
    </row>
    <row r="64" spans="2:8" ht="15" customHeight="1"/>
  </sheetData>
  <sheetProtection algorithmName="SHA-512" hashValue="hjnZyxS56uwcLCwyLLMKn8J/HizSDdI8LsvFVyIEVkvpNmc9EoiU7YqJyY3kB35wtCT0S/GHBlHmLRhl4MdVyA==" saltValue="WxugzYwgL/YtAWudcsSi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T41" sqref="T41"/>
    </sheetView>
  </sheetViews>
  <sheetFormatPr defaultColWidth="0" defaultRowHeight="0" customHeight="1" zeroHeight="1"/>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332"/>
      <c r="B1" s="1331"/>
      <c r="DD1" s="1273"/>
      <c r="DE1" s="1273"/>
    </row>
    <row r="2" spans="1:143" ht="25.5" customHeight="1">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624</v>
      </c>
    </row>
    <row r="11" spans="1:143" s="292" customFormat="1" ht="13.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624</v>
      </c>
    </row>
    <row r="13" spans="1:143" s="292" customFormat="1" ht="13.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c r="DD19" s="1273"/>
      <c r="DE19" s="1273"/>
    </row>
    <row r="20" spans="1:351" ht="13.5">
      <c r="DD20" s="1273"/>
      <c r="DE20" s="1273"/>
    </row>
    <row r="21" spans="1:351" ht="17.2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c r="B22" s="1274"/>
      <c r="MM22" s="1327"/>
    </row>
    <row r="23" spans="1:351" ht="13.5">
      <c r="B23" s="1274"/>
    </row>
    <row r="24" spans="1:351" ht="13.5">
      <c r="B24" s="1274"/>
    </row>
    <row r="25" spans="1:351" ht="13.5">
      <c r="B25" s="1274"/>
    </row>
    <row r="26" spans="1:351" ht="13.5">
      <c r="B26" s="1274"/>
    </row>
    <row r="27" spans="1:351" ht="13.5">
      <c r="B27" s="1274"/>
    </row>
    <row r="28" spans="1:351" ht="13.5">
      <c r="B28" s="1274"/>
    </row>
    <row r="29" spans="1:351" ht="13.5">
      <c r="B29" s="1274"/>
    </row>
    <row r="30" spans="1:351" ht="13.5">
      <c r="B30" s="1274"/>
    </row>
    <row r="31" spans="1:351" ht="13.5">
      <c r="B31" s="1274"/>
    </row>
    <row r="32" spans="1:351" ht="13.5">
      <c r="B32" s="1274"/>
    </row>
    <row r="33" spans="2:109" ht="13.5">
      <c r="B33" s="1274"/>
    </row>
    <row r="34" spans="2:109" ht="13.5">
      <c r="B34" s="1274"/>
    </row>
    <row r="35" spans="2:109" ht="13.5">
      <c r="B35" s="1274"/>
    </row>
    <row r="36" spans="2:109" ht="13.5">
      <c r="B36" s="1274"/>
    </row>
    <row r="37" spans="2:109" ht="13.5">
      <c r="B37" s="1274"/>
    </row>
    <row r="38" spans="2:109" ht="13.5">
      <c r="B38" s="1274"/>
    </row>
    <row r="39" spans="2:109" ht="13.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c r="B40" s="1315"/>
      <c r="DD40" s="1315"/>
      <c r="DE40" s="1273"/>
    </row>
    <row r="41" spans="2:109" ht="17.25">
      <c r="B41" s="1326" t="s">
        <v>623</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c r="B42" s="1274"/>
      <c r="G42" s="1311"/>
      <c r="I42" s="1310"/>
      <c r="J42" s="1310"/>
      <c r="K42" s="1310"/>
      <c r="AM42" s="1311"/>
      <c r="AN42" s="1311" t="s">
        <v>619</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c r="B43" s="1274"/>
      <c r="AN43" s="1309" t="s">
        <v>622</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c r="B49" s="1274"/>
      <c r="AN49" s="1273" t="s">
        <v>617</v>
      </c>
    </row>
    <row r="50" spans="1:109" ht="13.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567</v>
      </c>
      <c r="BQ50" s="1283"/>
      <c r="BR50" s="1283"/>
      <c r="BS50" s="1283"/>
      <c r="BT50" s="1283"/>
      <c r="BU50" s="1283"/>
      <c r="BV50" s="1283"/>
      <c r="BW50" s="1283"/>
      <c r="BX50" s="1283" t="s">
        <v>568</v>
      </c>
      <c r="BY50" s="1283"/>
      <c r="BZ50" s="1283"/>
      <c r="CA50" s="1283"/>
      <c r="CB50" s="1283"/>
      <c r="CC50" s="1283"/>
      <c r="CD50" s="1283"/>
      <c r="CE50" s="1283"/>
      <c r="CF50" s="1283" t="s">
        <v>569</v>
      </c>
      <c r="CG50" s="1283"/>
      <c r="CH50" s="1283"/>
      <c r="CI50" s="1283"/>
      <c r="CJ50" s="1283"/>
      <c r="CK50" s="1283"/>
      <c r="CL50" s="1283"/>
      <c r="CM50" s="1283"/>
      <c r="CN50" s="1283" t="s">
        <v>570</v>
      </c>
      <c r="CO50" s="1283"/>
      <c r="CP50" s="1283"/>
      <c r="CQ50" s="1283"/>
      <c r="CR50" s="1283"/>
      <c r="CS50" s="1283"/>
      <c r="CT50" s="1283"/>
      <c r="CU50" s="1283"/>
      <c r="CV50" s="1283" t="s">
        <v>571</v>
      </c>
      <c r="CW50" s="1283"/>
      <c r="CX50" s="1283"/>
      <c r="CY50" s="1283"/>
      <c r="CZ50" s="1283"/>
      <c r="DA50" s="1283"/>
      <c r="DB50" s="1283"/>
      <c r="DC50" s="1283"/>
    </row>
    <row r="51" spans="1:109" ht="13.5" customHeight="1">
      <c r="B51" s="1274"/>
      <c r="G51" s="1290"/>
      <c r="H51" s="1290"/>
      <c r="I51" s="1323"/>
      <c r="J51" s="1323"/>
      <c r="K51" s="1289"/>
      <c r="L51" s="1289"/>
      <c r="M51" s="1289"/>
      <c r="N51" s="1289"/>
      <c r="AM51" s="1288"/>
      <c r="AN51" s="1282" t="s">
        <v>616</v>
      </c>
      <c r="AO51" s="1282"/>
      <c r="AP51" s="1282"/>
      <c r="AQ51" s="1282"/>
      <c r="AR51" s="1282"/>
      <c r="AS51" s="1282"/>
      <c r="AT51" s="1282"/>
      <c r="AU51" s="1282"/>
      <c r="AV51" s="1282"/>
      <c r="AW51" s="1282"/>
      <c r="AX51" s="1282"/>
      <c r="AY51" s="1282"/>
      <c r="AZ51" s="1282"/>
      <c r="BA51" s="1282"/>
      <c r="BB51" s="1282" t="s">
        <v>614</v>
      </c>
      <c r="BC51" s="1282"/>
      <c r="BD51" s="1282"/>
      <c r="BE51" s="1282"/>
      <c r="BF51" s="1282"/>
      <c r="BG51" s="1282"/>
      <c r="BH51" s="1282"/>
      <c r="BI51" s="1282"/>
      <c r="BJ51" s="1282"/>
      <c r="BK51" s="1282"/>
      <c r="BL51" s="1282"/>
      <c r="BM51" s="1282"/>
      <c r="BN51" s="1282"/>
      <c r="BO51" s="1282"/>
      <c r="BP51" s="1281">
        <v>27.8</v>
      </c>
      <c r="BQ51" s="1281"/>
      <c r="BR51" s="1281"/>
      <c r="BS51" s="1281"/>
      <c r="BT51" s="1281"/>
      <c r="BU51" s="1281"/>
      <c r="BV51" s="1281"/>
      <c r="BW51" s="1281"/>
      <c r="BX51" s="1281">
        <v>27.6</v>
      </c>
      <c r="BY51" s="1281"/>
      <c r="BZ51" s="1281"/>
      <c r="CA51" s="1281"/>
      <c r="CB51" s="1281"/>
      <c r="CC51" s="1281"/>
      <c r="CD51" s="1281"/>
      <c r="CE51" s="1281"/>
      <c r="CF51" s="1281">
        <v>29.1</v>
      </c>
      <c r="CG51" s="1281"/>
      <c r="CH51" s="1281"/>
      <c r="CI51" s="1281"/>
      <c r="CJ51" s="1281"/>
      <c r="CK51" s="1281"/>
      <c r="CL51" s="1281"/>
      <c r="CM51" s="1281"/>
      <c r="CN51" s="1281">
        <v>44.2</v>
      </c>
      <c r="CO51" s="1281"/>
      <c r="CP51" s="1281"/>
      <c r="CQ51" s="1281"/>
      <c r="CR51" s="1281"/>
      <c r="CS51" s="1281"/>
      <c r="CT51" s="1281"/>
      <c r="CU51" s="1281"/>
      <c r="CV51" s="1281">
        <v>44.9</v>
      </c>
      <c r="CW51" s="1281"/>
      <c r="CX51" s="1281"/>
      <c r="CY51" s="1281"/>
      <c r="CZ51" s="1281"/>
      <c r="DA51" s="1281"/>
      <c r="DB51" s="1281"/>
      <c r="DC51" s="1281"/>
    </row>
    <row r="52" spans="1:109" ht="13.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621</v>
      </c>
      <c r="BC53" s="1282"/>
      <c r="BD53" s="1282"/>
      <c r="BE53" s="1282"/>
      <c r="BF53" s="1282"/>
      <c r="BG53" s="1282"/>
      <c r="BH53" s="1282"/>
      <c r="BI53" s="1282"/>
      <c r="BJ53" s="1282"/>
      <c r="BK53" s="1282"/>
      <c r="BL53" s="1282"/>
      <c r="BM53" s="1282"/>
      <c r="BN53" s="1282"/>
      <c r="BO53" s="1282"/>
      <c r="BP53" s="1281">
        <v>56.8</v>
      </c>
      <c r="BQ53" s="1281"/>
      <c r="BR53" s="1281"/>
      <c r="BS53" s="1281"/>
      <c r="BT53" s="1281"/>
      <c r="BU53" s="1281"/>
      <c r="BV53" s="1281"/>
      <c r="BW53" s="1281"/>
      <c r="BX53" s="1281">
        <v>46.7</v>
      </c>
      <c r="BY53" s="1281"/>
      <c r="BZ53" s="1281"/>
      <c r="CA53" s="1281"/>
      <c r="CB53" s="1281"/>
      <c r="CC53" s="1281"/>
      <c r="CD53" s="1281"/>
      <c r="CE53" s="1281"/>
      <c r="CF53" s="1281">
        <v>48.3</v>
      </c>
      <c r="CG53" s="1281"/>
      <c r="CH53" s="1281"/>
      <c r="CI53" s="1281"/>
      <c r="CJ53" s="1281"/>
      <c r="CK53" s="1281"/>
      <c r="CL53" s="1281"/>
      <c r="CM53" s="1281"/>
      <c r="CN53" s="1281">
        <v>49.8</v>
      </c>
      <c r="CO53" s="1281"/>
      <c r="CP53" s="1281"/>
      <c r="CQ53" s="1281"/>
      <c r="CR53" s="1281"/>
      <c r="CS53" s="1281"/>
      <c r="CT53" s="1281"/>
      <c r="CU53" s="1281"/>
      <c r="CV53" s="1281">
        <v>51</v>
      </c>
      <c r="CW53" s="1281"/>
      <c r="CX53" s="1281"/>
      <c r="CY53" s="1281"/>
      <c r="CZ53" s="1281"/>
      <c r="DA53" s="1281"/>
      <c r="DB53" s="1281"/>
      <c r="DC53" s="1281"/>
    </row>
    <row r="54" spans="1:109" ht="13.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c r="A55" s="1310"/>
      <c r="B55" s="1274"/>
      <c r="G55" s="1286"/>
      <c r="H55" s="1286"/>
      <c r="I55" s="1286"/>
      <c r="J55" s="1286"/>
      <c r="K55" s="1289"/>
      <c r="L55" s="1289"/>
      <c r="M55" s="1289"/>
      <c r="N55" s="1289"/>
      <c r="AN55" s="1283" t="s">
        <v>615</v>
      </c>
      <c r="AO55" s="1283"/>
      <c r="AP55" s="1283"/>
      <c r="AQ55" s="1283"/>
      <c r="AR55" s="1283"/>
      <c r="AS55" s="1283"/>
      <c r="AT55" s="1283"/>
      <c r="AU55" s="1283"/>
      <c r="AV55" s="1283"/>
      <c r="AW55" s="1283"/>
      <c r="AX55" s="1283"/>
      <c r="AY55" s="1283"/>
      <c r="AZ55" s="1283"/>
      <c r="BA55" s="1283"/>
      <c r="BB55" s="1282" t="s">
        <v>614</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621</v>
      </c>
      <c r="BC57" s="1282"/>
      <c r="BD57" s="1282"/>
      <c r="BE57" s="1282"/>
      <c r="BF57" s="1282"/>
      <c r="BG57" s="1282"/>
      <c r="BH57" s="1282"/>
      <c r="BI57" s="1282"/>
      <c r="BJ57" s="1282"/>
      <c r="BK57" s="1282"/>
      <c r="BL57" s="1282"/>
      <c r="BM57" s="1282"/>
      <c r="BN57" s="1282"/>
      <c r="BO57" s="1282"/>
      <c r="BP57" s="1281">
        <v>58.6</v>
      </c>
      <c r="BQ57" s="1281"/>
      <c r="BR57" s="1281"/>
      <c r="BS57" s="1281"/>
      <c r="BT57" s="1281"/>
      <c r="BU57" s="1281"/>
      <c r="BV57" s="1281"/>
      <c r="BW57" s="1281"/>
      <c r="BX57" s="1281">
        <v>59.1</v>
      </c>
      <c r="BY57" s="1281"/>
      <c r="BZ57" s="1281"/>
      <c r="CA57" s="1281"/>
      <c r="CB57" s="1281"/>
      <c r="CC57" s="1281"/>
      <c r="CD57" s="1281"/>
      <c r="CE57" s="1281"/>
      <c r="CF57" s="1281">
        <v>61.2</v>
      </c>
      <c r="CG57" s="1281"/>
      <c r="CH57" s="1281"/>
      <c r="CI57" s="1281"/>
      <c r="CJ57" s="1281"/>
      <c r="CK57" s="1281"/>
      <c r="CL57" s="1281"/>
      <c r="CM57" s="1281"/>
      <c r="CN57" s="1281">
        <v>62.9</v>
      </c>
      <c r="CO57" s="1281"/>
      <c r="CP57" s="1281"/>
      <c r="CQ57" s="1281"/>
      <c r="CR57" s="1281"/>
      <c r="CS57" s="1281"/>
      <c r="CT57" s="1281"/>
      <c r="CU57" s="1281"/>
      <c r="CV57" s="1281">
        <v>64.2</v>
      </c>
      <c r="CW57" s="1281"/>
      <c r="CX57" s="1281"/>
      <c r="CY57" s="1281"/>
      <c r="CZ57" s="1281"/>
      <c r="DA57" s="1281"/>
      <c r="DB57" s="1281"/>
      <c r="DC57" s="1281"/>
      <c r="DD57" s="1321"/>
      <c r="DE57" s="1316"/>
    </row>
    <row r="58" spans="1:109" s="1310" customFormat="1" ht="13.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c r="B63" s="1314" t="s">
        <v>620</v>
      </c>
    </row>
    <row r="64" spans="1:109" ht="13.5">
      <c r="B64" s="1274"/>
      <c r="G64" s="1311"/>
      <c r="I64" s="1313"/>
      <c r="J64" s="1313"/>
      <c r="K64" s="1313"/>
      <c r="L64" s="1313"/>
      <c r="M64" s="1313"/>
      <c r="N64" s="1312"/>
      <c r="AM64" s="1311"/>
      <c r="AN64" s="1311" t="s">
        <v>619</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c r="B65" s="1274"/>
      <c r="AN65" s="1309" t="s">
        <v>618</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c r="B71" s="1274"/>
      <c r="G71" s="1296"/>
      <c r="I71" s="1299"/>
      <c r="J71" s="1298"/>
      <c r="K71" s="1298"/>
      <c r="L71" s="1297"/>
      <c r="M71" s="1298"/>
      <c r="N71" s="1297"/>
      <c r="AM71" s="1296"/>
      <c r="AN71" s="1273" t="s">
        <v>617</v>
      </c>
    </row>
    <row r="72" spans="2:107" ht="13.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567</v>
      </c>
      <c r="BQ72" s="1283"/>
      <c r="BR72" s="1283"/>
      <c r="BS72" s="1283"/>
      <c r="BT72" s="1283"/>
      <c r="BU72" s="1283"/>
      <c r="BV72" s="1283"/>
      <c r="BW72" s="1283"/>
      <c r="BX72" s="1283" t="s">
        <v>568</v>
      </c>
      <c r="BY72" s="1283"/>
      <c r="BZ72" s="1283"/>
      <c r="CA72" s="1283"/>
      <c r="CB72" s="1283"/>
      <c r="CC72" s="1283"/>
      <c r="CD72" s="1283"/>
      <c r="CE72" s="1283"/>
      <c r="CF72" s="1283" t="s">
        <v>569</v>
      </c>
      <c r="CG72" s="1283"/>
      <c r="CH72" s="1283"/>
      <c r="CI72" s="1283"/>
      <c r="CJ72" s="1283"/>
      <c r="CK72" s="1283"/>
      <c r="CL72" s="1283"/>
      <c r="CM72" s="1283"/>
      <c r="CN72" s="1283" t="s">
        <v>570</v>
      </c>
      <c r="CO72" s="1283"/>
      <c r="CP72" s="1283"/>
      <c r="CQ72" s="1283"/>
      <c r="CR72" s="1283"/>
      <c r="CS72" s="1283"/>
      <c r="CT72" s="1283"/>
      <c r="CU72" s="1283"/>
      <c r="CV72" s="1283" t="s">
        <v>571</v>
      </c>
      <c r="CW72" s="1283"/>
      <c r="CX72" s="1283"/>
      <c r="CY72" s="1283"/>
      <c r="CZ72" s="1283"/>
      <c r="DA72" s="1283"/>
      <c r="DB72" s="1283"/>
      <c r="DC72" s="1283"/>
    </row>
    <row r="73" spans="2:107" ht="13.5">
      <c r="B73" s="1274"/>
      <c r="G73" s="1290"/>
      <c r="H73" s="1290"/>
      <c r="I73" s="1290"/>
      <c r="J73" s="1290"/>
      <c r="K73" s="1287"/>
      <c r="L73" s="1287"/>
      <c r="M73" s="1287"/>
      <c r="N73" s="1287"/>
      <c r="AM73" s="1288"/>
      <c r="AN73" s="1282" t="s">
        <v>616</v>
      </c>
      <c r="AO73" s="1282"/>
      <c r="AP73" s="1282"/>
      <c r="AQ73" s="1282"/>
      <c r="AR73" s="1282"/>
      <c r="AS73" s="1282"/>
      <c r="AT73" s="1282"/>
      <c r="AU73" s="1282"/>
      <c r="AV73" s="1282"/>
      <c r="AW73" s="1282"/>
      <c r="AX73" s="1282"/>
      <c r="AY73" s="1282"/>
      <c r="AZ73" s="1282"/>
      <c r="BA73" s="1282"/>
      <c r="BB73" s="1282" t="s">
        <v>614</v>
      </c>
      <c r="BC73" s="1282"/>
      <c r="BD73" s="1282"/>
      <c r="BE73" s="1282"/>
      <c r="BF73" s="1282"/>
      <c r="BG73" s="1282"/>
      <c r="BH73" s="1282"/>
      <c r="BI73" s="1282"/>
      <c r="BJ73" s="1282"/>
      <c r="BK73" s="1282"/>
      <c r="BL73" s="1282"/>
      <c r="BM73" s="1282"/>
      <c r="BN73" s="1282"/>
      <c r="BO73" s="1282"/>
      <c r="BP73" s="1281">
        <v>27.8</v>
      </c>
      <c r="BQ73" s="1281"/>
      <c r="BR73" s="1281"/>
      <c r="BS73" s="1281"/>
      <c r="BT73" s="1281"/>
      <c r="BU73" s="1281"/>
      <c r="BV73" s="1281"/>
      <c r="BW73" s="1281"/>
      <c r="BX73" s="1281">
        <v>27.6</v>
      </c>
      <c r="BY73" s="1281"/>
      <c r="BZ73" s="1281"/>
      <c r="CA73" s="1281"/>
      <c r="CB73" s="1281"/>
      <c r="CC73" s="1281"/>
      <c r="CD73" s="1281"/>
      <c r="CE73" s="1281"/>
      <c r="CF73" s="1281">
        <v>29.1</v>
      </c>
      <c r="CG73" s="1281"/>
      <c r="CH73" s="1281"/>
      <c r="CI73" s="1281"/>
      <c r="CJ73" s="1281"/>
      <c r="CK73" s="1281"/>
      <c r="CL73" s="1281"/>
      <c r="CM73" s="1281"/>
      <c r="CN73" s="1281">
        <v>44.2</v>
      </c>
      <c r="CO73" s="1281"/>
      <c r="CP73" s="1281"/>
      <c r="CQ73" s="1281"/>
      <c r="CR73" s="1281"/>
      <c r="CS73" s="1281"/>
      <c r="CT73" s="1281"/>
      <c r="CU73" s="1281"/>
      <c r="CV73" s="1281">
        <v>44.9</v>
      </c>
      <c r="CW73" s="1281"/>
      <c r="CX73" s="1281"/>
      <c r="CY73" s="1281"/>
      <c r="CZ73" s="1281"/>
      <c r="DA73" s="1281"/>
      <c r="DB73" s="1281"/>
      <c r="DC73" s="1281"/>
    </row>
    <row r="74" spans="2:107" ht="13.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613</v>
      </c>
      <c r="BC75" s="1282"/>
      <c r="BD75" s="1282"/>
      <c r="BE75" s="1282"/>
      <c r="BF75" s="1282"/>
      <c r="BG75" s="1282"/>
      <c r="BH75" s="1282"/>
      <c r="BI75" s="1282"/>
      <c r="BJ75" s="1282"/>
      <c r="BK75" s="1282"/>
      <c r="BL75" s="1282"/>
      <c r="BM75" s="1282"/>
      <c r="BN75" s="1282"/>
      <c r="BO75" s="1282"/>
      <c r="BP75" s="1281">
        <v>10</v>
      </c>
      <c r="BQ75" s="1281"/>
      <c r="BR75" s="1281"/>
      <c r="BS75" s="1281"/>
      <c r="BT75" s="1281"/>
      <c r="BU75" s="1281"/>
      <c r="BV75" s="1281"/>
      <c r="BW75" s="1281"/>
      <c r="BX75" s="1281">
        <v>10.6</v>
      </c>
      <c r="BY75" s="1281"/>
      <c r="BZ75" s="1281"/>
      <c r="CA75" s="1281"/>
      <c r="CB75" s="1281"/>
      <c r="CC75" s="1281"/>
      <c r="CD75" s="1281"/>
      <c r="CE75" s="1281"/>
      <c r="CF75" s="1281">
        <v>11.4</v>
      </c>
      <c r="CG75" s="1281"/>
      <c r="CH75" s="1281"/>
      <c r="CI75" s="1281"/>
      <c r="CJ75" s="1281"/>
      <c r="CK75" s="1281"/>
      <c r="CL75" s="1281"/>
      <c r="CM75" s="1281"/>
      <c r="CN75" s="1281">
        <v>12.3</v>
      </c>
      <c r="CO75" s="1281"/>
      <c r="CP75" s="1281"/>
      <c r="CQ75" s="1281"/>
      <c r="CR75" s="1281"/>
      <c r="CS75" s="1281"/>
      <c r="CT75" s="1281"/>
      <c r="CU75" s="1281"/>
      <c r="CV75" s="1281">
        <v>12.9</v>
      </c>
      <c r="CW75" s="1281"/>
      <c r="CX75" s="1281"/>
      <c r="CY75" s="1281"/>
      <c r="CZ75" s="1281"/>
      <c r="DA75" s="1281"/>
      <c r="DB75" s="1281"/>
      <c r="DC75" s="1281"/>
    </row>
    <row r="76" spans="2:107" ht="13.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c r="B77" s="1274"/>
      <c r="G77" s="1286"/>
      <c r="H77" s="1286"/>
      <c r="I77" s="1286"/>
      <c r="J77" s="1286"/>
      <c r="K77" s="1287"/>
      <c r="L77" s="1287"/>
      <c r="M77" s="1287"/>
      <c r="N77" s="1287"/>
      <c r="AN77" s="1283" t="s">
        <v>615</v>
      </c>
      <c r="AO77" s="1283"/>
      <c r="AP77" s="1283"/>
      <c r="AQ77" s="1283"/>
      <c r="AR77" s="1283"/>
      <c r="AS77" s="1283"/>
      <c r="AT77" s="1283"/>
      <c r="AU77" s="1283"/>
      <c r="AV77" s="1283"/>
      <c r="AW77" s="1283"/>
      <c r="AX77" s="1283"/>
      <c r="AY77" s="1283"/>
      <c r="AZ77" s="1283"/>
      <c r="BA77" s="1283"/>
      <c r="BB77" s="1282" t="s">
        <v>614</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613</v>
      </c>
      <c r="BC79" s="1282"/>
      <c r="BD79" s="1282"/>
      <c r="BE79" s="1282"/>
      <c r="BF79" s="1282"/>
      <c r="BG79" s="1282"/>
      <c r="BH79" s="1282"/>
      <c r="BI79" s="1282"/>
      <c r="BJ79" s="1282"/>
      <c r="BK79" s="1282"/>
      <c r="BL79" s="1282"/>
      <c r="BM79" s="1282"/>
      <c r="BN79" s="1282"/>
      <c r="BO79" s="1282"/>
      <c r="BP79" s="1281">
        <v>7.3</v>
      </c>
      <c r="BQ79" s="1281"/>
      <c r="BR79" s="1281"/>
      <c r="BS79" s="1281"/>
      <c r="BT79" s="1281"/>
      <c r="BU79" s="1281"/>
      <c r="BV79" s="1281"/>
      <c r="BW79" s="1281"/>
      <c r="BX79" s="1281">
        <v>7.2</v>
      </c>
      <c r="BY79" s="1281"/>
      <c r="BZ79" s="1281"/>
      <c r="CA79" s="1281"/>
      <c r="CB79" s="1281"/>
      <c r="CC79" s="1281"/>
      <c r="CD79" s="1281"/>
      <c r="CE79" s="1281"/>
      <c r="CF79" s="1281">
        <v>7.2</v>
      </c>
      <c r="CG79" s="1281"/>
      <c r="CH79" s="1281"/>
      <c r="CI79" s="1281"/>
      <c r="CJ79" s="1281"/>
      <c r="CK79" s="1281"/>
      <c r="CL79" s="1281"/>
      <c r="CM79" s="1281"/>
      <c r="CN79" s="1281">
        <v>7.7</v>
      </c>
      <c r="CO79" s="1281"/>
      <c r="CP79" s="1281"/>
      <c r="CQ79" s="1281"/>
      <c r="CR79" s="1281"/>
      <c r="CS79" s="1281"/>
      <c r="CT79" s="1281"/>
      <c r="CU79" s="1281"/>
      <c r="CV79" s="1281">
        <v>8</v>
      </c>
      <c r="CW79" s="1281"/>
      <c r="CX79" s="1281"/>
      <c r="CY79" s="1281"/>
      <c r="CZ79" s="1281"/>
      <c r="DA79" s="1281"/>
      <c r="DB79" s="1281"/>
      <c r="DC79" s="1281"/>
    </row>
    <row r="80" spans="2:107" ht="13.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c r="B81" s="1274"/>
    </row>
    <row r="82" spans="2:109" ht="17.2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c r="DD84" s="1273"/>
      <c r="DE84" s="1273"/>
    </row>
    <row r="85" spans="2:109" ht="13.5">
      <c r="DD85" s="1273"/>
      <c r="DE85" s="1273"/>
    </row>
    <row r="86" spans="2:109" ht="13.5" hidden="1">
      <c r="DD86" s="1273"/>
      <c r="DE86" s="1273"/>
    </row>
    <row r="87" spans="2:109" ht="13.5" hidden="1">
      <c r="K87" s="1276"/>
      <c r="AQ87" s="1276"/>
      <c r="BC87" s="1276"/>
      <c r="BO87" s="1276"/>
      <c r="CA87" s="1276"/>
      <c r="CM87" s="1276"/>
      <c r="CY87" s="1276"/>
      <c r="DD87" s="1273"/>
      <c r="DE87" s="1273"/>
    </row>
    <row r="88" spans="2:109" ht="13.5" hidden="1">
      <c r="DD88" s="1273"/>
      <c r="DE88" s="1273"/>
    </row>
    <row r="89" spans="2:109" ht="13.5" hidden="1">
      <c r="DD89" s="1273"/>
      <c r="DE89" s="1273"/>
    </row>
    <row r="90" spans="2:109" ht="13.5" hidden="1">
      <c r="DD90" s="1273"/>
      <c r="DE90" s="1273"/>
    </row>
    <row r="91" spans="2:109" ht="13.5"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N1xEvfU6Wtc+08kNVD4Tx9ntftfbW25bRFPQ8oilsoN5Y0bcarjKmuMTJC9efZSFwSGiNi/WJX7UF/Hcyetl0A==" saltValue="JlzPZhBSvuWgaF+IkPPL5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CQ20" sqref="CQ2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Qt2gGpUGXBRXANRxr4toOJ5wiY5vkZq5dz6nGiad8N9NWc4FmUP+VLT7VrHsIMpQdmsWU1ZfYEzQrrBIHgNbtA==" saltValue="kA+TXke9GDopJh3tLXQg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CQ20" sqref="CQ2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514</v>
      </c>
    </row>
  </sheetData>
  <sheetProtection algorithmName="SHA-512" hashValue="tUC864LS3lL7sooP+H/Xc/1Tv0HZjQxHQqR9M7WTQzgLsUMtxJzJnOZMjlQGn7EyiYyhCMPZo7N8asXwMiHyFg==" saltValue="76/Rmcd6CjlVCbJ530K6J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564</v>
      </c>
      <c r="G2" s="157"/>
      <c r="H2" s="158"/>
    </row>
    <row r="3" spans="1:8">
      <c r="A3" s="154" t="s">
        <v>557</v>
      </c>
      <c r="B3" s="159"/>
      <c r="C3" s="160"/>
      <c r="D3" s="161">
        <v>205724</v>
      </c>
      <c r="E3" s="162"/>
      <c r="F3" s="163">
        <v>138651</v>
      </c>
      <c r="G3" s="164"/>
      <c r="H3" s="165"/>
    </row>
    <row r="4" spans="1:8">
      <c r="A4" s="166"/>
      <c r="B4" s="167"/>
      <c r="C4" s="168"/>
      <c r="D4" s="169">
        <v>124492</v>
      </c>
      <c r="E4" s="170"/>
      <c r="F4" s="171">
        <v>71211</v>
      </c>
      <c r="G4" s="172"/>
      <c r="H4" s="173"/>
    </row>
    <row r="5" spans="1:8">
      <c r="A5" s="154" t="s">
        <v>559</v>
      </c>
      <c r="B5" s="159"/>
      <c r="C5" s="160"/>
      <c r="D5" s="161">
        <v>159640</v>
      </c>
      <c r="E5" s="162"/>
      <c r="F5" s="163">
        <v>122882</v>
      </c>
      <c r="G5" s="164"/>
      <c r="H5" s="165"/>
    </row>
    <row r="6" spans="1:8">
      <c r="A6" s="166"/>
      <c r="B6" s="167"/>
      <c r="C6" s="168"/>
      <c r="D6" s="169">
        <v>107615</v>
      </c>
      <c r="E6" s="170"/>
      <c r="F6" s="171">
        <v>65785</v>
      </c>
      <c r="G6" s="172"/>
      <c r="H6" s="173"/>
    </row>
    <row r="7" spans="1:8">
      <c r="A7" s="154" t="s">
        <v>560</v>
      </c>
      <c r="B7" s="159"/>
      <c r="C7" s="160"/>
      <c r="D7" s="161">
        <v>177205</v>
      </c>
      <c r="E7" s="162"/>
      <c r="F7" s="163">
        <v>114790</v>
      </c>
      <c r="G7" s="164"/>
      <c r="H7" s="165"/>
    </row>
    <row r="8" spans="1:8">
      <c r="A8" s="166"/>
      <c r="B8" s="167"/>
      <c r="C8" s="168"/>
      <c r="D8" s="169">
        <v>81045</v>
      </c>
      <c r="E8" s="170"/>
      <c r="F8" s="171">
        <v>55601</v>
      </c>
      <c r="G8" s="172"/>
      <c r="H8" s="173"/>
    </row>
    <row r="9" spans="1:8">
      <c r="A9" s="154" t="s">
        <v>561</v>
      </c>
      <c r="B9" s="159"/>
      <c r="C9" s="160"/>
      <c r="D9" s="161">
        <v>168713</v>
      </c>
      <c r="E9" s="162"/>
      <c r="F9" s="163">
        <v>126262</v>
      </c>
      <c r="G9" s="164"/>
      <c r="H9" s="165"/>
    </row>
    <row r="10" spans="1:8">
      <c r="A10" s="166"/>
      <c r="B10" s="167"/>
      <c r="C10" s="168"/>
      <c r="D10" s="169">
        <v>78159</v>
      </c>
      <c r="E10" s="170"/>
      <c r="F10" s="171">
        <v>56769</v>
      </c>
      <c r="G10" s="172"/>
      <c r="H10" s="173"/>
    </row>
    <row r="11" spans="1:8">
      <c r="A11" s="154" t="s">
        <v>562</v>
      </c>
      <c r="B11" s="159"/>
      <c r="C11" s="160"/>
      <c r="D11" s="161">
        <v>252371</v>
      </c>
      <c r="E11" s="162"/>
      <c r="F11" s="163">
        <v>126525</v>
      </c>
      <c r="G11" s="164"/>
      <c r="H11" s="165"/>
    </row>
    <row r="12" spans="1:8">
      <c r="A12" s="166"/>
      <c r="B12" s="167"/>
      <c r="C12" s="174"/>
      <c r="D12" s="169">
        <v>113533</v>
      </c>
      <c r="E12" s="170"/>
      <c r="F12" s="171">
        <v>67052</v>
      </c>
      <c r="G12" s="172"/>
      <c r="H12" s="173"/>
    </row>
    <row r="13" spans="1:8">
      <c r="A13" s="154"/>
      <c r="B13" s="159"/>
      <c r="C13" s="175"/>
      <c r="D13" s="176">
        <v>192731</v>
      </c>
      <c r="E13" s="177"/>
      <c r="F13" s="178">
        <v>125822</v>
      </c>
      <c r="G13" s="179"/>
      <c r="H13" s="165"/>
    </row>
    <row r="14" spans="1:8">
      <c r="A14" s="166"/>
      <c r="B14" s="167"/>
      <c r="C14" s="168"/>
      <c r="D14" s="169">
        <v>100969</v>
      </c>
      <c r="E14" s="170"/>
      <c r="F14" s="171">
        <v>63284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2.59</v>
      </c>
      <c r="C19" s="180">
        <f>ROUND(VALUE(SUBSTITUTE(実質収支比率等に係る経年分析!G$48,"▲","-")),2)</f>
        <v>2.66</v>
      </c>
      <c r="D19" s="180">
        <f>ROUND(VALUE(SUBSTITUTE(実質収支比率等に係る経年分析!H$48,"▲","-")),2)</f>
        <v>2</v>
      </c>
      <c r="E19" s="180">
        <f>ROUND(VALUE(SUBSTITUTE(実質収支比率等に係る経年分析!I$48,"▲","-")),2)</f>
        <v>1.79</v>
      </c>
      <c r="F19" s="180">
        <f>ROUND(VALUE(SUBSTITUTE(実質収支比率等に係る経年分析!J$48,"▲","-")),2)</f>
        <v>1.1299999999999999</v>
      </c>
    </row>
    <row r="20" spans="1:11">
      <c r="A20" s="180" t="s">
        <v>55</v>
      </c>
      <c r="B20" s="180">
        <f>ROUND(VALUE(SUBSTITUTE(実質収支比率等に係る経年分析!F$47,"▲","-")),2)</f>
        <v>33.549999999999997</v>
      </c>
      <c r="C20" s="180">
        <f>ROUND(VALUE(SUBSTITUTE(実質収支比率等に係る経年分析!G$47,"▲","-")),2)</f>
        <v>31.55</v>
      </c>
      <c r="D20" s="180">
        <f>ROUND(VALUE(SUBSTITUTE(実質収支比率等に係る経年分析!H$47,"▲","-")),2)</f>
        <v>26.61</v>
      </c>
      <c r="E20" s="180">
        <f>ROUND(VALUE(SUBSTITUTE(実質収支比率等に係る経年分析!I$47,"▲","-")),2)</f>
        <v>23.61</v>
      </c>
      <c r="F20" s="180">
        <f>ROUND(VALUE(SUBSTITUTE(実質収支比率等に係る経年分析!J$47,"▲","-")),2)</f>
        <v>25.65</v>
      </c>
    </row>
    <row r="21" spans="1:11">
      <c r="A21" s="180" t="s">
        <v>56</v>
      </c>
      <c r="B21" s="180">
        <f>IF(ISNUMBER(VALUE(SUBSTITUTE(実質収支比率等に係る経年分析!F$49,"▲","-"))),ROUND(VALUE(SUBSTITUTE(実質収支比率等に係る経年分析!F$49,"▲","-")),2),NA())</f>
        <v>-2.0699999999999998</v>
      </c>
      <c r="C21" s="180">
        <f>IF(ISNUMBER(VALUE(SUBSTITUTE(実質収支比率等に係る経年分析!G$49,"▲","-"))),ROUND(VALUE(SUBSTITUTE(実質収支比率等に係る経年分析!G$49,"▲","-")),2),NA())</f>
        <v>-2.37</v>
      </c>
      <c r="D21" s="180">
        <f>IF(ISNUMBER(VALUE(SUBSTITUTE(実質収支比率等に係る経年分析!H$49,"▲","-"))),ROUND(VALUE(SUBSTITUTE(実質収支比率等に係る経年分析!H$49,"▲","-")),2),NA())</f>
        <v>-5.47</v>
      </c>
      <c r="E21" s="180">
        <f>IF(ISNUMBER(VALUE(SUBSTITUTE(実質収支比率等に係る経年分析!I$49,"▲","-"))),ROUND(VALUE(SUBSTITUTE(実質収支比率等に係る経年分析!I$49,"▲","-")),2),NA())</f>
        <v>-3.66</v>
      </c>
      <c r="F21" s="180">
        <f>IF(ISNUMBER(VALUE(SUBSTITUTE(実質収支比率等に係る経年分析!J$49,"▲","-"))),ROUND(VALUE(SUBSTITUTE(実質収支比率等に係る経年分析!J$49,"▲","-")),2),NA())</f>
        <v>1.78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0.18</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浄化槽事業会計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c r="A30" s="181" t="str">
        <f>IF(連結実質赤字比率に係る赤字・黒字の構成分析!C$40="",NA(),連結実質赤字比率に係る赤字・黒字の構成分析!C$40)</f>
        <v>農業集落排水事業会計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c r="A31" s="181" t="str">
        <f>IF(連結実質赤字比率に係る赤字・黒字の構成分析!C$39="",NA(),連結実質赤字比率に係る赤字・黒字の構成分析!C$39)</f>
        <v>公共下水道事業会計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0.21</v>
      </c>
    </row>
    <row r="32" spans="1:11">
      <c r="A32" s="181" t="str">
        <f>IF(連結実質赤字比率に係る赤字・黒字の構成分析!C$38="",NA(),連結実質赤字比率に係る赤字・黒字の構成分析!C$38)</f>
        <v>介護保険事業会計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v>
      </c>
    </row>
    <row r="33" spans="1:16">
      <c r="A33" s="181" t="str">
        <f>IF(連結実質赤字比率に係る赤字・黒字の構成分析!C$37="",NA(),連結実質赤字比率に係る赤字・黒字の構成分析!C$37)</f>
        <v>国民健康保険事業会計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2.5499999999999998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1.08</v>
      </c>
    </row>
    <row r="35" spans="1:16">
      <c r="A35" s="181" t="str">
        <f>IF(連結実質赤字比率に係る赤字・黒字の構成分析!C$35="",NA(),連結実質赤字比率に係る赤字・黒字の構成分析!C$35)</f>
        <v>船舶事業会計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1.89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1.27</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12.52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1071</v>
      </c>
      <c r="E42" s="182"/>
      <c r="F42" s="182"/>
      <c r="G42" s="182">
        <f>'実質公債費比率（分子）の構造'!L$52</f>
        <v>1087</v>
      </c>
      <c r="H42" s="182"/>
      <c r="I42" s="182"/>
      <c r="J42" s="182">
        <f>'実質公債費比率（分子）の構造'!M$52</f>
        <v>1134</v>
      </c>
      <c r="K42" s="182"/>
      <c r="L42" s="182"/>
      <c r="M42" s="182">
        <f>'実質公債費比率（分子）の構造'!N$52</f>
        <v>1133</v>
      </c>
      <c r="N42" s="182"/>
      <c r="O42" s="182"/>
      <c r="P42" s="182">
        <f>'実質公債費比率（分子）の構造'!O$52</f>
        <v>1077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239</v>
      </c>
      <c r="C46" s="182"/>
      <c r="D46" s="182"/>
      <c r="E46" s="182">
        <f>'実質公債費比率（分子）の構造'!L$48</f>
        <v>253</v>
      </c>
      <c r="F46" s="182"/>
      <c r="G46" s="182"/>
      <c r="H46" s="182">
        <f>'実質公債費比率（分子）の構造'!M$48</f>
        <v>250</v>
      </c>
      <c r="I46" s="182"/>
      <c r="J46" s="182"/>
      <c r="K46" s="182">
        <f>'実質公債費比率（分子）の構造'!N$48</f>
        <v>256</v>
      </c>
      <c r="L46" s="182"/>
      <c r="M46" s="182"/>
      <c r="N46" s="182">
        <f>'実質公債費比率（分子）の構造'!O$48</f>
        <v>255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1183</v>
      </c>
      <c r="C49" s="182"/>
      <c r="D49" s="182"/>
      <c r="E49" s="182">
        <f>'実質公債費比率（分子）の構造'!L$45</f>
        <v>1190</v>
      </c>
      <c r="F49" s="182"/>
      <c r="G49" s="182"/>
      <c r="H49" s="182">
        <f>'実質公債費比率（分子）の構造'!M$45</f>
        <v>1260</v>
      </c>
      <c r="I49" s="182"/>
      <c r="J49" s="182"/>
      <c r="K49" s="182">
        <f>'実質公債費比率（分子）の構造'!N$45</f>
        <v>1287</v>
      </c>
      <c r="L49" s="182"/>
      <c r="M49" s="182"/>
      <c r="N49" s="182">
        <f>'実質公債費比率（分子）の構造'!O$45</f>
        <v>1235</v>
      </c>
      <c r="O49" s="182"/>
      <c r="P49" s="182"/>
    </row>
    <row r="50" spans="1:16">
      <c r="A50" s="182" t="s">
        <v>71</v>
      </c>
      <c r="B50" s="182" t="e">
        <f>NA()</f>
        <v>#N/A</v>
      </c>
      <c r="C50" s="182">
        <f>IF(ISNUMBER('実質公債費比率（分子）の構造'!K$53),'実質公債費比率（分子）の構造'!K$53,NA())</f>
        <v>351</v>
      </c>
      <c r="D50" s="182" t="e">
        <f>NA()</f>
        <v>#N/A</v>
      </c>
      <c r="E50" s="182" t="e">
        <f>NA()</f>
        <v>#N/A</v>
      </c>
      <c r="F50" s="182">
        <f>IF(ISNUMBER('実質公債費比率（分子）の構造'!L$53),'実質公債費比率（分子）の構造'!L$53,NA())</f>
        <v>356</v>
      </c>
      <c r="G50" s="182" t="e">
        <f>NA()</f>
        <v>#N/A</v>
      </c>
      <c r="H50" s="182" t="e">
        <f>NA()</f>
        <v>#N/A</v>
      </c>
      <c r="I50" s="182">
        <f>IF(ISNUMBER('実質公債費比率（分子）の構造'!M$53),'実質公債費比率（分子）の構造'!M$53,NA())</f>
        <v>376</v>
      </c>
      <c r="J50" s="182" t="e">
        <f>NA()</f>
        <v>#N/A</v>
      </c>
      <c r="K50" s="182" t="e">
        <f>NA()</f>
        <v>#N/A</v>
      </c>
      <c r="L50" s="182">
        <f>IF(ISNUMBER('実質公債費比率（分子）の構造'!N$53),'実質公債費比率（分子）の構造'!N$53,NA())</f>
        <v>410</v>
      </c>
      <c r="M50" s="182" t="e">
        <f>NA()</f>
        <v>#N/A</v>
      </c>
      <c r="N50" s="182" t="e">
        <f>NA()</f>
        <v>#N/A</v>
      </c>
      <c r="O50" s="182">
        <f>IF(ISNUMBER('実質公債費比率（分子）の構造'!O$53),'実質公債費比率（分子）の構造'!O$53,NA())</f>
        <v>413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8762</v>
      </c>
      <c r="E56" s="181"/>
      <c r="F56" s="181"/>
      <c r="G56" s="181">
        <f>'将来負担比率（分子）の構造'!J$52</f>
        <v>8524</v>
      </c>
      <c r="H56" s="181"/>
      <c r="I56" s="181"/>
      <c r="J56" s="181">
        <f>'将来負担比率（分子）の構造'!K$52</f>
        <v>8468</v>
      </c>
      <c r="K56" s="181"/>
      <c r="L56" s="181"/>
      <c r="M56" s="181">
        <f>'将来負担比率（分子）の構造'!L$52</f>
        <v>7855</v>
      </c>
      <c r="N56" s="181"/>
      <c r="O56" s="181"/>
      <c r="P56" s="181">
        <f>'将来負担比率（分子）の構造'!M$52</f>
        <v>7690</v>
      </c>
    </row>
    <row r="57" spans="1:16">
      <c r="A57" s="181" t="s">
        <v>42</v>
      </c>
      <c r="B57" s="181"/>
      <c r="C57" s="181"/>
      <c r="D57" s="181">
        <f>'将来負担比率（分子）の構造'!I$51</f>
        <v>1420</v>
      </c>
      <c r="E57" s="181"/>
      <c r="F57" s="181"/>
      <c r="G57" s="181">
        <f>'将来負担比率（分子）の構造'!J$51</f>
        <v>1342</v>
      </c>
      <c r="H57" s="181"/>
      <c r="I57" s="181"/>
      <c r="J57" s="181">
        <f>'将来負担比率（分子）の構造'!K$51</f>
        <v>1251</v>
      </c>
      <c r="K57" s="181"/>
      <c r="L57" s="181"/>
      <c r="M57" s="181">
        <f>'将来負担比率（分子）の構造'!L$51</f>
        <v>1159</v>
      </c>
      <c r="N57" s="181"/>
      <c r="O57" s="181"/>
      <c r="P57" s="181">
        <f>'将来負担比率（分子）の構造'!M$51</f>
        <v>1078</v>
      </c>
    </row>
    <row r="58" spans="1:16">
      <c r="A58" s="181" t="s">
        <v>41</v>
      </c>
      <c r="B58" s="181"/>
      <c r="C58" s="181"/>
      <c r="D58" s="181">
        <f>'将来負担比率（分子）の構造'!I$50</f>
        <v>3175</v>
      </c>
      <c r="E58" s="181"/>
      <c r="F58" s="181"/>
      <c r="G58" s="181">
        <f>'将来負担比率（分子）の構造'!J$50</f>
        <v>3084</v>
      </c>
      <c r="H58" s="181"/>
      <c r="I58" s="181"/>
      <c r="J58" s="181">
        <f>'将来負担比率（分子）の構造'!K$50</f>
        <v>2761</v>
      </c>
      <c r="K58" s="181"/>
      <c r="L58" s="181"/>
      <c r="M58" s="181">
        <f>'将来負担比率（分子）の構造'!L$50</f>
        <v>2380</v>
      </c>
      <c r="N58" s="181"/>
      <c r="O58" s="181"/>
      <c r="P58" s="181">
        <f>'将来負担比率（分子）の構造'!M$50</f>
        <v>2084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641</v>
      </c>
      <c r="C62" s="181"/>
      <c r="D62" s="181"/>
      <c r="E62" s="181">
        <f>'将来負担比率（分子）の構造'!J$45</f>
        <v>584</v>
      </c>
      <c r="F62" s="181"/>
      <c r="G62" s="181"/>
      <c r="H62" s="181">
        <f>'将来負担比率（分子）の構造'!K$45</f>
        <v>474</v>
      </c>
      <c r="I62" s="181"/>
      <c r="J62" s="181"/>
      <c r="K62" s="181">
        <f>'将来負担比率（分子）の構造'!L$45</f>
        <v>391</v>
      </c>
      <c r="L62" s="181"/>
      <c r="M62" s="181"/>
      <c r="N62" s="181">
        <f>'将来負担比率（分子）の構造'!M$45</f>
        <v>315</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2380</v>
      </c>
      <c r="C64" s="181"/>
      <c r="D64" s="181"/>
      <c r="E64" s="181">
        <f>'将来負担比率（分子）の構造'!J$43</f>
        <v>2331</v>
      </c>
      <c r="F64" s="181"/>
      <c r="G64" s="181"/>
      <c r="H64" s="181">
        <f>'将来負担比率（分子）の構造'!K$43</f>
        <v>2225</v>
      </c>
      <c r="I64" s="181"/>
      <c r="J64" s="181"/>
      <c r="K64" s="181">
        <f>'将来負担比率（分子）の構造'!L$43</f>
        <v>2082</v>
      </c>
      <c r="L64" s="181"/>
      <c r="M64" s="181"/>
      <c r="N64" s="181">
        <f>'将来負担比率（分子）の構造'!M$43</f>
        <v>1971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11230</v>
      </c>
      <c r="C66" s="181"/>
      <c r="D66" s="181"/>
      <c r="E66" s="181">
        <f>'将来負担比率（分子）の構造'!J$41</f>
        <v>10902</v>
      </c>
      <c r="F66" s="181"/>
      <c r="G66" s="181"/>
      <c r="H66" s="181">
        <f>'将来負担比率（分子）の構造'!K$41</f>
        <v>10688</v>
      </c>
      <c r="I66" s="181"/>
      <c r="J66" s="181"/>
      <c r="K66" s="181">
        <f>'将来負担比率（分子）の構造'!L$41</f>
        <v>10263</v>
      </c>
      <c r="L66" s="181"/>
      <c r="M66" s="181"/>
      <c r="N66" s="181">
        <f>'将来負担比率（分子）の構造'!M$41</f>
        <v>9981</v>
      </c>
      <c r="O66" s="181"/>
      <c r="P66" s="181"/>
    </row>
    <row r="67" spans="1:16">
      <c r="A67" s="181" t="s">
        <v>75</v>
      </c>
      <c r="B67" s="181" t="e">
        <f>NA()</f>
        <v>#N/A</v>
      </c>
      <c r="C67" s="181">
        <f>IF(ISNUMBER('将来負担比率（分子）の構造'!I$53), IF('将来負担比率（分子）の構造'!I$53 &lt; 0, 0, '将来負担比率（分子）の構造'!I$53), NA())</f>
        <v>893</v>
      </c>
      <c r="D67" s="181" t="e">
        <f>NA()</f>
        <v>#N/A</v>
      </c>
      <c r="E67" s="181" t="e">
        <f>NA()</f>
        <v>#N/A</v>
      </c>
      <c r="F67" s="181">
        <f>IF(ISNUMBER('将来負担比率（分子）の構造'!J$53), IF('将来負担比率（分子）の構造'!J$53 &lt; 0, 0, '将来負担比率（分子）の構造'!J$53), NA())</f>
        <v>867</v>
      </c>
      <c r="G67" s="181" t="e">
        <f>NA()</f>
        <v>#N/A</v>
      </c>
      <c r="H67" s="181" t="e">
        <f>NA()</f>
        <v>#N/A</v>
      </c>
      <c r="I67" s="181">
        <f>IF(ISNUMBER('将来負担比率（分子）の構造'!K$53), IF('将来負担比率（分子）の構造'!K$53 &lt; 0, 0, '将来負担比率（分子）の構造'!K$53), NA())</f>
        <v>906</v>
      </c>
      <c r="J67" s="181" t="e">
        <f>NA()</f>
        <v>#N/A</v>
      </c>
      <c r="K67" s="181" t="e">
        <f>NA()</f>
        <v>#N/A</v>
      </c>
      <c r="L67" s="181">
        <f>IF(ISNUMBER('将来負担比率（分子）の構造'!L$53), IF('将来負担比率（分子）の構造'!L$53 &lt; 0, 0, '将来負担比率（分子）の構造'!L$53), NA())</f>
        <v>1342</v>
      </c>
      <c r="M67" s="181" t="e">
        <f>NA()</f>
        <v>#N/A</v>
      </c>
      <c r="N67" s="181" t="e">
        <f>NA()</f>
        <v>#N/A</v>
      </c>
      <c r="O67" s="181">
        <f>IF(ISNUMBER('将来負担比率（分子）の構造'!M$53), IF('将来負担比率（分子）の構造'!M$53 &lt; 0, 0, '将来負担比率（分子）の構造'!M$53), NA())</f>
        <v>1415</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1104</v>
      </c>
      <c r="C72" s="185">
        <f>基金残高に係る経年分析!G55</f>
        <v>964</v>
      </c>
      <c r="D72" s="185">
        <f>基金残高に係る経年分析!H55</f>
        <v>1064</v>
      </c>
    </row>
    <row r="73" spans="1:16">
      <c r="A73" s="184" t="s">
        <v>78</v>
      </c>
      <c r="B73" s="185">
        <f>基金残高に係る経年分析!F56</f>
        <v>759</v>
      </c>
      <c r="C73" s="185">
        <f>基金残高に係る経年分析!G56</f>
        <v>509</v>
      </c>
      <c r="D73" s="185">
        <f>基金残高に係る経年分析!H56</f>
        <v>409</v>
      </c>
    </row>
    <row r="74" spans="1:16">
      <c r="A74" s="184" t="s">
        <v>79</v>
      </c>
      <c r="B74" s="185">
        <f>基金残高に係る経年分析!F57</f>
        <v>666</v>
      </c>
      <c r="C74" s="185">
        <f>基金残高に係る経年分析!G57</f>
        <v>762</v>
      </c>
      <c r="D74" s="185">
        <f>基金残高に係る経年分析!H57</f>
        <v>752</v>
      </c>
    </row>
  </sheetData>
  <sheetProtection algorithmName="SHA-512" hashValue="KYjqcYZLGtyXzG2QrsRyHBO05bElmKiblbtzKN8XJQIBtXr39xNJgzbLTCOdhMqMTjwPN8zSkvPnet+DzFTppQ==" saltValue="N7cBP8RF8sWlj54QRLs0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217</v>
      </c>
      <c r="DI1" s="624"/>
      <c r="DJ1" s="624"/>
      <c r="DK1" s="624"/>
      <c r="DL1" s="624"/>
      <c r="DM1" s="624"/>
      <c r="DN1" s="625"/>
      <c r="DO1" s="226"/>
      <c r="DP1" s="623" t="s">
        <v>218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220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223</v>
      </c>
      <c r="S4" s="627"/>
      <c r="T4" s="627"/>
      <c r="U4" s="627"/>
      <c r="V4" s="627"/>
      <c r="W4" s="627"/>
      <c r="X4" s="627"/>
      <c r="Y4" s="628"/>
      <c r="Z4" s="626" t="s">
        <v>224</v>
      </c>
      <c r="AA4" s="627"/>
      <c r="AB4" s="627"/>
      <c r="AC4" s="628"/>
      <c r="AD4" s="626" t="s">
        <v>225</v>
      </c>
      <c r="AE4" s="627"/>
      <c r="AF4" s="627"/>
      <c r="AG4" s="627"/>
      <c r="AH4" s="627"/>
      <c r="AI4" s="627"/>
      <c r="AJ4" s="627"/>
      <c r="AK4" s="628"/>
      <c r="AL4" s="626" t="s">
        <v>224</v>
      </c>
      <c r="AM4" s="627"/>
      <c r="AN4" s="627"/>
      <c r="AO4" s="628"/>
      <c r="AP4" s="632" t="s">
        <v>226</v>
      </c>
      <c r="AQ4" s="632"/>
      <c r="AR4" s="632"/>
      <c r="AS4" s="632"/>
      <c r="AT4" s="632"/>
      <c r="AU4" s="632"/>
      <c r="AV4" s="632"/>
      <c r="AW4" s="632"/>
      <c r="AX4" s="632"/>
      <c r="AY4" s="632"/>
      <c r="AZ4" s="632"/>
      <c r="BA4" s="632"/>
      <c r="BB4" s="632"/>
      <c r="BC4" s="632"/>
      <c r="BD4" s="632"/>
      <c r="BE4" s="632"/>
      <c r="BF4" s="632"/>
      <c r="BG4" s="632" t="s">
        <v>227</v>
      </c>
      <c r="BH4" s="632"/>
      <c r="BI4" s="632"/>
      <c r="BJ4" s="632"/>
      <c r="BK4" s="632"/>
      <c r="BL4" s="632"/>
      <c r="BM4" s="632"/>
      <c r="BN4" s="632"/>
      <c r="BO4" s="632" t="s">
        <v>224</v>
      </c>
      <c r="BP4" s="632"/>
      <c r="BQ4" s="632"/>
      <c r="BR4" s="632"/>
      <c r="BS4" s="632" t="s">
        <v>228</v>
      </c>
      <c r="BT4" s="632"/>
      <c r="BU4" s="632"/>
      <c r="BV4" s="632"/>
      <c r="BW4" s="632"/>
      <c r="BX4" s="632"/>
      <c r="BY4" s="632"/>
      <c r="BZ4" s="632"/>
      <c r="CA4" s="632"/>
      <c r="CB4" s="632"/>
      <c r="CD4" s="629" t="s">
        <v>229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230</v>
      </c>
      <c r="C5" s="634"/>
      <c r="D5" s="634"/>
      <c r="E5" s="634"/>
      <c r="F5" s="634"/>
      <c r="G5" s="634"/>
      <c r="H5" s="634"/>
      <c r="I5" s="634"/>
      <c r="J5" s="634"/>
      <c r="K5" s="634"/>
      <c r="L5" s="634"/>
      <c r="M5" s="634"/>
      <c r="N5" s="634"/>
      <c r="O5" s="634"/>
      <c r="P5" s="634"/>
      <c r="Q5" s="635"/>
      <c r="R5" s="636">
        <v>565002</v>
      </c>
      <c r="S5" s="637"/>
      <c r="T5" s="637"/>
      <c r="U5" s="637"/>
      <c r="V5" s="637"/>
      <c r="W5" s="637"/>
      <c r="X5" s="637"/>
      <c r="Y5" s="638"/>
      <c r="Z5" s="639">
        <v>6.8</v>
      </c>
      <c r="AA5" s="639"/>
      <c r="AB5" s="639"/>
      <c r="AC5" s="639"/>
      <c r="AD5" s="640">
        <v>565002</v>
      </c>
      <c r="AE5" s="640"/>
      <c r="AF5" s="640"/>
      <c r="AG5" s="640"/>
      <c r="AH5" s="640"/>
      <c r="AI5" s="640"/>
      <c r="AJ5" s="640"/>
      <c r="AK5" s="640"/>
      <c r="AL5" s="641">
        <v>13.9</v>
      </c>
      <c r="AM5" s="642"/>
      <c r="AN5" s="642"/>
      <c r="AO5" s="643"/>
      <c r="AP5" s="633" t="s">
        <v>231</v>
      </c>
      <c r="AQ5" s="634"/>
      <c r="AR5" s="634"/>
      <c r="AS5" s="634"/>
      <c r="AT5" s="634"/>
      <c r="AU5" s="634"/>
      <c r="AV5" s="634"/>
      <c r="AW5" s="634"/>
      <c r="AX5" s="634"/>
      <c r="AY5" s="634"/>
      <c r="AZ5" s="634"/>
      <c r="BA5" s="634"/>
      <c r="BB5" s="634"/>
      <c r="BC5" s="634"/>
      <c r="BD5" s="634"/>
      <c r="BE5" s="634"/>
      <c r="BF5" s="635"/>
      <c r="BG5" s="647">
        <v>565002</v>
      </c>
      <c r="BH5" s="648"/>
      <c r="BI5" s="648"/>
      <c r="BJ5" s="648"/>
      <c r="BK5" s="648"/>
      <c r="BL5" s="648"/>
      <c r="BM5" s="648"/>
      <c r="BN5" s="649"/>
      <c r="BO5" s="650">
        <v>100</v>
      </c>
      <c r="BP5" s="650"/>
      <c r="BQ5" s="650"/>
      <c r="BR5" s="650"/>
      <c r="BS5" s="651" t="s">
        <v>178</v>
      </c>
      <c r="BT5" s="651"/>
      <c r="BU5" s="651"/>
      <c r="BV5" s="651"/>
      <c r="BW5" s="651"/>
      <c r="BX5" s="651"/>
      <c r="BY5" s="651"/>
      <c r="BZ5" s="651"/>
      <c r="CA5" s="651"/>
      <c r="CB5" s="655"/>
      <c r="CD5" s="629" t="s">
        <v>226</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224</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c r="B6" s="644" t="s">
        <v>235</v>
      </c>
      <c r="C6" s="645"/>
      <c r="D6" s="645"/>
      <c r="E6" s="645"/>
      <c r="F6" s="645"/>
      <c r="G6" s="645"/>
      <c r="H6" s="645"/>
      <c r="I6" s="645"/>
      <c r="J6" s="645"/>
      <c r="K6" s="645"/>
      <c r="L6" s="645"/>
      <c r="M6" s="645"/>
      <c r="N6" s="645"/>
      <c r="O6" s="645"/>
      <c r="P6" s="645"/>
      <c r="Q6" s="646"/>
      <c r="R6" s="647">
        <v>26108</v>
      </c>
      <c r="S6" s="648"/>
      <c r="T6" s="648"/>
      <c r="U6" s="648"/>
      <c r="V6" s="648"/>
      <c r="W6" s="648"/>
      <c r="X6" s="648"/>
      <c r="Y6" s="649"/>
      <c r="Z6" s="650">
        <v>0.3</v>
      </c>
      <c r="AA6" s="650"/>
      <c r="AB6" s="650"/>
      <c r="AC6" s="650"/>
      <c r="AD6" s="651">
        <v>26108</v>
      </c>
      <c r="AE6" s="651"/>
      <c r="AF6" s="651"/>
      <c r="AG6" s="651"/>
      <c r="AH6" s="651"/>
      <c r="AI6" s="651"/>
      <c r="AJ6" s="651"/>
      <c r="AK6" s="651"/>
      <c r="AL6" s="652">
        <v>0.6</v>
      </c>
      <c r="AM6" s="653"/>
      <c r="AN6" s="653"/>
      <c r="AO6" s="654"/>
      <c r="AP6" s="644" t="s">
        <v>236</v>
      </c>
      <c r="AQ6" s="645"/>
      <c r="AR6" s="645"/>
      <c r="AS6" s="645"/>
      <c r="AT6" s="645"/>
      <c r="AU6" s="645"/>
      <c r="AV6" s="645"/>
      <c r="AW6" s="645"/>
      <c r="AX6" s="645"/>
      <c r="AY6" s="645"/>
      <c r="AZ6" s="645"/>
      <c r="BA6" s="645"/>
      <c r="BB6" s="645"/>
      <c r="BC6" s="645"/>
      <c r="BD6" s="645"/>
      <c r="BE6" s="645"/>
      <c r="BF6" s="646"/>
      <c r="BG6" s="647">
        <v>565002</v>
      </c>
      <c r="BH6" s="648"/>
      <c r="BI6" s="648"/>
      <c r="BJ6" s="648"/>
      <c r="BK6" s="648"/>
      <c r="BL6" s="648"/>
      <c r="BM6" s="648"/>
      <c r="BN6" s="649"/>
      <c r="BO6" s="650">
        <v>100</v>
      </c>
      <c r="BP6" s="650"/>
      <c r="BQ6" s="650"/>
      <c r="BR6" s="650"/>
      <c r="BS6" s="651" t="s">
        <v>178</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66495</v>
      </c>
      <c r="CS6" s="648"/>
      <c r="CT6" s="648"/>
      <c r="CU6" s="648"/>
      <c r="CV6" s="648"/>
      <c r="CW6" s="648"/>
      <c r="CX6" s="648"/>
      <c r="CY6" s="649"/>
      <c r="CZ6" s="641">
        <v>0.8</v>
      </c>
      <c r="DA6" s="642"/>
      <c r="DB6" s="642"/>
      <c r="DC6" s="661"/>
      <c r="DD6" s="656" t="s">
        <v>178</v>
      </c>
      <c r="DE6" s="648"/>
      <c r="DF6" s="648"/>
      <c r="DG6" s="648"/>
      <c r="DH6" s="648"/>
      <c r="DI6" s="648"/>
      <c r="DJ6" s="648"/>
      <c r="DK6" s="648"/>
      <c r="DL6" s="648"/>
      <c r="DM6" s="648"/>
      <c r="DN6" s="648"/>
      <c r="DO6" s="648"/>
      <c r="DP6" s="649"/>
      <c r="DQ6" s="656">
        <v>66495</v>
      </c>
      <c r="DR6" s="648"/>
      <c r="DS6" s="648"/>
      <c r="DT6" s="648"/>
      <c r="DU6" s="648"/>
      <c r="DV6" s="648"/>
      <c r="DW6" s="648"/>
      <c r="DX6" s="648"/>
      <c r="DY6" s="648"/>
      <c r="DZ6" s="648"/>
      <c r="EA6" s="648"/>
      <c r="EB6" s="648"/>
      <c r="EC6" s="657"/>
    </row>
    <row r="7" spans="2:143" ht="11.25" customHeight="1">
      <c r="B7" s="644" t="s">
        <v>238</v>
      </c>
      <c r="C7" s="645"/>
      <c r="D7" s="645"/>
      <c r="E7" s="645"/>
      <c r="F7" s="645"/>
      <c r="G7" s="645"/>
      <c r="H7" s="645"/>
      <c r="I7" s="645"/>
      <c r="J7" s="645"/>
      <c r="K7" s="645"/>
      <c r="L7" s="645"/>
      <c r="M7" s="645"/>
      <c r="N7" s="645"/>
      <c r="O7" s="645"/>
      <c r="P7" s="645"/>
      <c r="Q7" s="646"/>
      <c r="R7" s="647">
        <v>885</v>
      </c>
      <c r="S7" s="648"/>
      <c r="T7" s="648"/>
      <c r="U7" s="648"/>
      <c r="V7" s="648"/>
      <c r="W7" s="648"/>
      <c r="X7" s="648"/>
      <c r="Y7" s="649"/>
      <c r="Z7" s="650">
        <v>0</v>
      </c>
      <c r="AA7" s="650"/>
      <c r="AB7" s="650"/>
      <c r="AC7" s="650"/>
      <c r="AD7" s="651">
        <v>885</v>
      </c>
      <c r="AE7" s="651"/>
      <c r="AF7" s="651"/>
      <c r="AG7" s="651"/>
      <c r="AH7" s="651"/>
      <c r="AI7" s="651"/>
      <c r="AJ7" s="651"/>
      <c r="AK7" s="651"/>
      <c r="AL7" s="652">
        <v>0</v>
      </c>
      <c r="AM7" s="653"/>
      <c r="AN7" s="653"/>
      <c r="AO7" s="654"/>
      <c r="AP7" s="644" t="s">
        <v>239</v>
      </c>
      <c r="AQ7" s="645"/>
      <c r="AR7" s="645"/>
      <c r="AS7" s="645"/>
      <c r="AT7" s="645"/>
      <c r="AU7" s="645"/>
      <c r="AV7" s="645"/>
      <c r="AW7" s="645"/>
      <c r="AX7" s="645"/>
      <c r="AY7" s="645"/>
      <c r="AZ7" s="645"/>
      <c r="BA7" s="645"/>
      <c r="BB7" s="645"/>
      <c r="BC7" s="645"/>
      <c r="BD7" s="645"/>
      <c r="BE7" s="645"/>
      <c r="BF7" s="646"/>
      <c r="BG7" s="647">
        <v>253217</v>
      </c>
      <c r="BH7" s="648"/>
      <c r="BI7" s="648"/>
      <c r="BJ7" s="648"/>
      <c r="BK7" s="648"/>
      <c r="BL7" s="648"/>
      <c r="BM7" s="648"/>
      <c r="BN7" s="649"/>
      <c r="BO7" s="650">
        <v>44.8</v>
      </c>
      <c r="BP7" s="650"/>
      <c r="BQ7" s="650"/>
      <c r="BR7" s="650"/>
      <c r="BS7" s="651" t="s">
        <v>129</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2034212</v>
      </c>
      <c r="CS7" s="648"/>
      <c r="CT7" s="648"/>
      <c r="CU7" s="648"/>
      <c r="CV7" s="648"/>
      <c r="CW7" s="648"/>
      <c r="CX7" s="648"/>
      <c r="CY7" s="649"/>
      <c r="CZ7" s="650">
        <v>25</v>
      </c>
      <c r="DA7" s="650"/>
      <c r="DB7" s="650"/>
      <c r="DC7" s="650"/>
      <c r="DD7" s="656">
        <v>76658</v>
      </c>
      <c r="DE7" s="648"/>
      <c r="DF7" s="648"/>
      <c r="DG7" s="648"/>
      <c r="DH7" s="648"/>
      <c r="DI7" s="648"/>
      <c r="DJ7" s="648"/>
      <c r="DK7" s="648"/>
      <c r="DL7" s="648"/>
      <c r="DM7" s="648"/>
      <c r="DN7" s="648"/>
      <c r="DO7" s="648"/>
      <c r="DP7" s="649"/>
      <c r="DQ7" s="656">
        <v>897900</v>
      </c>
      <c r="DR7" s="648"/>
      <c r="DS7" s="648"/>
      <c r="DT7" s="648"/>
      <c r="DU7" s="648"/>
      <c r="DV7" s="648"/>
      <c r="DW7" s="648"/>
      <c r="DX7" s="648"/>
      <c r="DY7" s="648"/>
      <c r="DZ7" s="648"/>
      <c r="EA7" s="648"/>
      <c r="EB7" s="648"/>
      <c r="EC7" s="657"/>
    </row>
    <row r="8" spans="2:143" ht="11.25" customHeight="1">
      <c r="B8" s="644" t="s">
        <v>241</v>
      </c>
      <c r="C8" s="645"/>
      <c r="D8" s="645"/>
      <c r="E8" s="645"/>
      <c r="F8" s="645"/>
      <c r="G8" s="645"/>
      <c r="H8" s="645"/>
      <c r="I8" s="645"/>
      <c r="J8" s="645"/>
      <c r="K8" s="645"/>
      <c r="L8" s="645"/>
      <c r="M8" s="645"/>
      <c r="N8" s="645"/>
      <c r="O8" s="645"/>
      <c r="P8" s="645"/>
      <c r="Q8" s="646"/>
      <c r="R8" s="647">
        <v>2318</v>
      </c>
      <c r="S8" s="648"/>
      <c r="T8" s="648"/>
      <c r="U8" s="648"/>
      <c r="V8" s="648"/>
      <c r="W8" s="648"/>
      <c r="X8" s="648"/>
      <c r="Y8" s="649"/>
      <c r="Z8" s="650">
        <v>0</v>
      </c>
      <c r="AA8" s="650"/>
      <c r="AB8" s="650"/>
      <c r="AC8" s="650"/>
      <c r="AD8" s="651">
        <v>2318</v>
      </c>
      <c r="AE8" s="651"/>
      <c r="AF8" s="651"/>
      <c r="AG8" s="651"/>
      <c r="AH8" s="651"/>
      <c r="AI8" s="651"/>
      <c r="AJ8" s="651"/>
      <c r="AK8" s="651"/>
      <c r="AL8" s="652">
        <v>0.1</v>
      </c>
      <c r="AM8" s="653"/>
      <c r="AN8" s="653"/>
      <c r="AO8" s="654"/>
      <c r="AP8" s="644" t="s">
        <v>242</v>
      </c>
      <c r="AQ8" s="645"/>
      <c r="AR8" s="645"/>
      <c r="AS8" s="645"/>
      <c r="AT8" s="645"/>
      <c r="AU8" s="645"/>
      <c r="AV8" s="645"/>
      <c r="AW8" s="645"/>
      <c r="AX8" s="645"/>
      <c r="AY8" s="645"/>
      <c r="AZ8" s="645"/>
      <c r="BA8" s="645"/>
      <c r="BB8" s="645"/>
      <c r="BC8" s="645"/>
      <c r="BD8" s="645"/>
      <c r="BE8" s="645"/>
      <c r="BF8" s="646"/>
      <c r="BG8" s="647">
        <v>10276</v>
      </c>
      <c r="BH8" s="648"/>
      <c r="BI8" s="648"/>
      <c r="BJ8" s="648"/>
      <c r="BK8" s="648"/>
      <c r="BL8" s="648"/>
      <c r="BM8" s="648"/>
      <c r="BN8" s="649"/>
      <c r="BO8" s="650">
        <v>1.8</v>
      </c>
      <c r="BP8" s="650"/>
      <c r="BQ8" s="650"/>
      <c r="BR8" s="650"/>
      <c r="BS8" s="656" t="s">
        <v>178</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1218885</v>
      </c>
      <c r="CS8" s="648"/>
      <c r="CT8" s="648"/>
      <c r="CU8" s="648"/>
      <c r="CV8" s="648"/>
      <c r="CW8" s="648"/>
      <c r="CX8" s="648"/>
      <c r="CY8" s="649"/>
      <c r="CZ8" s="650">
        <v>15</v>
      </c>
      <c r="DA8" s="650"/>
      <c r="DB8" s="650"/>
      <c r="DC8" s="650"/>
      <c r="DD8" s="656">
        <v>13640</v>
      </c>
      <c r="DE8" s="648"/>
      <c r="DF8" s="648"/>
      <c r="DG8" s="648"/>
      <c r="DH8" s="648"/>
      <c r="DI8" s="648"/>
      <c r="DJ8" s="648"/>
      <c r="DK8" s="648"/>
      <c r="DL8" s="648"/>
      <c r="DM8" s="648"/>
      <c r="DN8" s="648"/>
      <c r="DO8" s="648"/>
      <c r="DP8" s="649"/>
      <c r="DQ8" s="656">
        <v>943310</v>
      </c>
      <c r="DR8" s="648"/>
      <c r="DS8" s="648"/>
      <c r="DT8" s="648"/>
      <c r="DU8" s="648"/>
      <c r="DV8" s="648"/>
      <c r="DW8" s="648"/>
      <c r="DX8" s="648"/>
      <c r="DY8" s="648"/>
      <c r="DZ8" s="648"/>
      <c r="EA8" s="648"/>
      <c r="EB8" s="648"/>
      <c r="EC8" s="657"/>
    </row>
    <row r="9" spans="2:143" ht="11.25" customHeight="1">
      <c r="B9" s="644" t="s">
        <v>244</v>
      </c>
      <c r="C9" s="645"/>
      <c r="D9" s="645"/>
      <c r="E9" s="645"/>
      <c r="F9" s="645"/>
      <c r="G9" s="645"/>
      <c r="H9" s="645"/>
      <c r="I9" s="645"/>
      <c r="J9" s="645"/>
      <c r="K9" s="645"/>
      <c r="L9" s="645"/>
      <c r="M9" s="645"/>
      <c r="N9" s="645"/>
      <c r="O9" s="645"/>
      <c r="P9" s="645"/>
      <c r="Q9" s="646"/>
      <c r="R9" s="647">
        <v>3127</v>
      </c>
      <c r="S9" s="648"/>
      <c r="T9" s="648"/>
      <c r="U9" s="648"/>
      <c r="V9" s="648"/>
      <c r="W9" s="648"/>
      <c r="X9" s="648"/>
      <c r="Y9" s="649"/>
      <c r="Z9" s="650">
        <v>0</v>
      </c>
      <c r="AA9" s="650"/>
      <c r="AB9" s="650"/>
      <c r="AC9" s="650"/>
      <c r="AD9" s="651">
        <v>3127</v>
      </c>
      <c r="AE9" s="651"/>
      <c r="AF9" s="651"/>
      <c r="AG9" s="651"/>
      <c r="AH9" s="651"/>
      <c r="AI9" s="651"/>
      <c r="AJ9" s="651"/>
      <c r="AK9" s="651"/>
      <c r="AL9" s="652">
        <v>0.1</v>
      </c>
      <c r="AM9" s="653"/>
      <c r="AN9" s="653"/>
      <c r="AO9" s="654"/>
      <c r="AP9" s="644" t="s">
        <v>245</v>
      </c>
      <c r="AQ9" s="645"/>
      <c r="AR9" s="645"/>
      <c r="AS9" s="645"/>
      <c r="AT9" s="645"/>
      <c r="AU9" s="645"/>
      <c r="AV9" s="645"/>
      <c r="AW9" s="645"/>
      <c r="AX9" s="645"/>
      <c r="AY9" s="645"/>
      <c r="AZ9" s="645"/>
      <c r="BA9" s="645"/>
      <c r="BB9" s="645"/>
      <c r="BC9" s="645"/>
      <c r="BD9" s="645"/>
      <c r="BE9" s="645"/>
      <c r="BF9" s="646"/>
      <c r="BG9" s="647">
        <v>219216</v>
      </c>
      <c r="BH9" s="648"/>
      <c r="BI9" s="648"/>
      <c r="BJ9" s="648"/>
      <c r="BK9" s="648"/>
      <c r="BL9" s="648"/>
      <c r="BM9" s="648"/>
      <c r="BN9" s="649"/>
      <c r="BO9" s="650">
        <v>38.799999999999997</v>
      </c>
      <c r="BP9" s="650"/>
      <c r="BQ9" s="650"/>
      <c r="BR9" s="650"/>
      <c r="BS9" s="656" t="s">
        <v>178</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944545</v>
      </c>
      <c r="CS9" s="648"/>
      <c r="CT9" s="648"/>
      <c r="CU9" s="648"/>
      <c r="CV9" s="648"/>
      <c r="CW9" s="648"/>
      <c r="CX9" s="648"/>
      <c r="CY9" s="649"/>
      <c r="CZ9" s="650">
        <v>11.6</v>
      </c>
      <c r="DA9" s="650"/>
      <c r="DB9" s="650"/>
      <c r="DC9" s="650"/>
      <c r="DD9" s="656">
        <v>511966</v>
      </c>
      <c r="DE9" s="648"/>
      <c r="DF9" s="648"/>
      <c r="DG9" s="648"/>
      <c r="DH9" s="648"/>
      <c r="DI9" s="648"/>
      <c r="DJ9" s="648"/>
      <c r="DK9" s="648"/>
      <c r="DL9" s="648"/>
      <c r="DM9" s="648"/>
      <c r="DN9" s="648"/>
      <c r="DO9" s="648"/>
      <c r="DP9" s="649"/>
      <c r="DQ9" s="656">
        <v>408002</v>
      </c>
      <c r="DR9" s="648"/>
      <c r="DS9" s="648"/>
      <c r="DT9" s="648"/>
      <c r="DU9" s="648"/>
      <c r="DV9" s="648"/>
      <c r="DW9" s="648"/>
      <c r="DX9" s="648"/>
      <c r="DY9" s="648"/>
      <c r="DZ9" s="648"/>
      <c r="EA9" s="648"/>
      <c r="EB9" s="648"/>
      <c r="EC9" s="657"/>
    </row>
    <row r="10" spans="2:143" ht="11.25" customHeight="1">
      <c r="B10" s="644" t="s">
        <v>247</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178</v>
      </c>
      <c r="AA10" s="650"/>
      <c r="AB10" s="650"/>
      <c r="AC10" s="650"/>
      <c r="AD10" s="651" t="s">
        <v>129</v>
      </c>
      <c r="AE10" s="651"/>
      <c r="AF10" s="651"/>
      <c r="AG10" s="651"/>
      <c r="AH10" s="651"/>
      <c r="AI10" s="651"/>
      <c r="AJ10" s="651"/>
      <c r="AK10" s="651"/>
      <c r="AL10" s="652" t="s">
        <v>178</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10472</v>
      </c>
      <c r="BH10" s="648"/>
      <c r="BI10" s="648"/>
      <c r="BJ10" s="648"/>
      <c r="BK10" s="648"/>
      <c r="BL10" s="648"/>
      <c r="BM10" s="648"/>
      <c r="BN10" s="649"/>
      <c r="BO10" s="650">
        <v>1.9</v>
      </c>
      <c r="BP10" s="650"/>
      <c r="BQ10" s="650"/>
      <c r="BR10" s="650"/>
      <c r="BS10" s="656" t="s">
        <v>178</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t="s">
        <v>178</v>
      </c>
      <c r="CS10" s="648"/>
      <c r="CT10" s="648"/>
      <c r="CU10" s="648"/>
      <c r="CV10" s="648"/>
      <c r="CW10" s="648"/>
      <c r="CX10" s="648"/>
      <c r="CY10" s="649"/>
      <c r="CZ10" s="650" t="s">
        <v>129</v>
      </c>
      <c r="DA10" s="650"/>
      <c r="DB10" s="650"/>
      <c r="DC10" s="650"/>
      <c r="DD10" s="656" t="s">
        <v>178</v>
      </c>
      <c r="DE10" s="648"/>
      <c r="DF10" s="648"/>
      <c r="DG10" s="648"/>
      <c r="DH10" s="648"/>
      <c r="DI10" s="648"/>
      <c r="DJ10" s="648"/>
      <c r="DK10" s="648"/>
      <c r="DL10" s="648"/>
      <c r="DM10" s="648"/>
      <c r="DN10" s="648"/>
      <c r="DO10" s="648"/>
      <c r="DP10" s="649"/>
      <c r="DQ10" s="656" t="s">
        <v>178</v>
      </c>
      <c r="DR10" s="648"/>
      <c r="DS10" s="648"/>
      <c r="DT10" s="648"/>
      <c r="DU10" s="648"/>
      <c r="DV10" s="648"/>
      <c r="DW10" s="648"/>
      <c r="DX10" s="648"/>
      <c r="DY10" s="648"/>
      <c r="DZ10" s="648"/>
      <c r="EA10" s="648"/>
      <c r="EB10" s="648"/>
      <c r="EC10" s="657"/>
    </row>
    <row r="11" spans="2:143" ht="11.25" customHeight="1">
      <c r="B11" s="644" t="s">
        <v>250</v>
      </c>
      <c r="C11" s="645"/>
      <c r="D11" s="645"/>
      <c r="E11" s="645"/>
      <c r="F11" s="645"/>
      <c r="G11" s="645"/>
      <c r="H11" s="645"/>
      <c r="I11" s="645"/>
      <c r="J11" s="645"/>
      <c r="K11" s="645"/>
      <c r="L11" s="645"/>
      <c r="M11" s="645"/>
      <c r="N11" s="645"/>
      <c r="O11" s="645"/>
      <c r="P11" s="645"/>
      <c r="Q11" s="646"/>
      <c r="R11" s="647">
        <v>143747</v>
      </c>
      <c r="S11" s="648"/>
      <c r="T11" s="648"/>
      <c r="U11" s="648"/>
      <c r="V11" s="648"/>
      <c r="W11" s="648"/>
      <c r="X11" s="648"/>
      <c r="Y11" s="649"/>
      <c r="Z11" s="652">
        <v>1.7</v>
      </c>
      <c r="AA11" s="653"/>
      <c r="AB11" s="653"/>
      <c r="AC11" s="665"/>
      <c r="AD11" s="656">
        <v>143747</v>
      </c>
      <c r="AE11" s="648"/>
      <c r="AF11" s="648"/>
      <c r="AG11" s="648"/>
      <c r="AH11" s="648"/>
      <c r="AI11" s="648"/>
      <c r="AJ11" s="648"/>
      <c r="AK11" s="649"/>
      <c r="AL11" s="652">
        <v>3.5</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13253</v>
      </c>
      <c r="BH11" s="648"/>
      <c r="BI11" s="648"/>
      <c r="BJ11" s="648"/>
      <c r="BK11" s="648"/>
      <c r="BL11" s="648"/>
      <c r="BM11" s="648"/>
      <c r="BN11" s="649"/>
      <c r="BO11" s="650">
        <v>2.2999999999999998</v>
      </c>
      <c r="BP11" s="650"/>
      <c r="BQ11" s="650"/>
      <c r="BR11" s="650"/>
      <c r="BS11" s="656" t="s">
        <v>129</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684424</v>
      </c>
      <c r="CS11" s="648"/>
      <c r="CT11" s="648"/>
      <c r="CU11" s="648"/>
      <c r="CV11" s="648"/>
      <c r="CW11" s="648"/>
      <c r="CX11" s="648"/>
      <c r="CY11" s="649"/>
      <c r="CZ11" s="650">
        <v>8.4</v>
      </c>
      <c r="DA11" s="650"/>
      <c r="DB11" s="650"/>
      <c r="DC11" s="650"/>
      <c r="DD11" s="656">
        <v>474390</v>
      </c>
      <c r="DE11" s="648"/>
      <c r="DF11" s="648"/>
      <c r="DG11" s="648"/>
      <c r="DH11" s="648"/>
      <c r="DI11" s="648"/>
      <c r="DJ11" s="648"/>
      <c r="DK11" s="648"/>
      <c r="DL11" s="648"/>
      <c r="DM11" s="648"/>
      <c r="DN11" s="648"/>
      <c r="DO11" s="648"/>
      <c r="DP11" s="649"/>
      <c r="DQ11" s="656">
        <v>211994</v>
      </c>
      <c r="DR11" s="648"/>
      <c r="DS11" s="648"/>
      <c r="DT11" s="648"/>
      <c r="DU11" s="648"/>
      <c r="DV11" s="648"/>
      <c r="DW11" s="648"/>
      <c r="DX11" s="648"/>
      <c r="DY11" s="648"/>
      <c r="DZ11" s="648"/>
      <c r="EA11" s="648"/>
      <c r="EB11" s="648"/>
      <c r="EC11" s="657"/>
    </row>
    <row r="12" spans="2:143" ht="11.25" customHeight="1">
      <c r="B12" s="644" t="s">
        <v>253</v>
      </c>
      <c r="C12" s="645"/>
      <c r="D12" s="645"/>
      <c r="E12" s="645"/>
      <c r="F12" s="645"/>
      <c r="G12" s="645"/>
      <c r="H12" s="645"/>
      <c r="I12" s="645"/>
      <c r="J12" s="645"/>
      <c r="K12" s="645"/>
      <c r="L12" s="645"/>
      <c r="M12" s="645"/>
      <c r="N12" s="645"/>
      <c r="O12" s="645"/>
      <c r="P12" s="645"/>
      <c r="Q12" s="646"/>
      <c r="R12" s="647" t="s">
        <v>178</v>
      </c>
      <c r="S12" s="648"/>
      <c r="T12" s="648"/>
      <c r="U12" s="648"/>
      <c r="V12" s="648"/>
      <c r="W12" s="648"/>
      <c r="X12" s="648"/>
      <c r="Y12" s="649"/>
      <c r="Z12" s="650" t="s">
        <v>178</v>
      </c>
      <c r="AA12" s="650"/>
      <c r="AB12" s="650"/>
      <c r="AC12" s="650"/>
      <c r="AD12" s="651" t="s">
        <v>178</v>
      </c>
      <c r="AE12" s="651"/>
      <c r="AF12" s="651"/>
      <c r="AG12" s="651"/>
      <c r="AH12" s="651"/>
      <c r="AI12" s="651"/>
      <c r="AJ12" s="651"/>
      <c r="AK12" s="651"/>
      <c r="AL12" s="652" t="s">
        <v>178</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259970</v>
      </c>
      <c r="BH12" s="648"/>
      <c r="BI12" s="648"/>
      <c r="BJ12" s="648"/>
      <c r="BK12" s="648"/>
      <c r="BL12" s="648"/>
      <c r="BM12" s="648"/>
      <c r="BN12" s="649"/>
      <c r="BO12" s="650">
        <v>46</v>
      </c>
      <c r="BP12" s="650"/>
      <c r="BQ12" s="650"/>
      <c r="BR12" s="650"/>
      <c r="BS12" s="656" t="s">
        <v>178</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238084</v>
      </c>
      <c r="CS12" s="648"/>
      <c r="CT12" s="648"/>
      <c r="CU12" s="648"/>
      <c r="CV12" s="648"/>
      <c r="CW12" s="648"/>
      <c r="CX12" s="648"/>
      <c r="CY12" s="649"/>
      <c r="CZ12" s="650">
        <v>2.9</v>
      </c>
      <c r="DA12" s="650"/>
      <c r="DB12" s="650"/>
      <c r="DC12" s="650"/>
      <c r="DD12" s="656">
        <v>12390</v>
      </c>
      <c r="DE12" s="648"/>
      <c r="DF12" s="648"/>
      <c r="DG12" s="648"/>
      <c r="DH12" s="648"/>
      <c r="DI12" s="648"/>
      <c r="DJ12" s="648"/>
      <c r="DK12" s="648"/>
      <c r="DL12" s="648"/>
      <c r="DM12" s="648"/>
      <c r="DN12" s="648"/>
      <c r="DO12" s="648"/>
      <c r="DP12" s="649"/>
      <c r="DQ12" s="656">
        <v>220544</v>
      </c>
      <c r="DR12" s="648"/>
      <c r="DS12" s="648"/>
      <c r="DT12" s="648"/>
      <c r="DU12" s="648"/>
      <c r="DV12" s="648"/>
      <c r="DW12" s="648"/>
      <c r="DX12" s="648"/>
      <c r="DY12" s="648"/>
      <c r="DZ12" s="648"/>
      <c r="EA12" s="648"/>
      <c r="EB12" s="648"/>
      <c r="EC12" s="657"/>
    </row>
    <row r="13" spans="2:143" ht="11.25" customHeight="1">
      <c r="B13" s="644" t="s">
        <v>256</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178</v>
      </c>
      <c r="AA13" s="650"/>
      <c r="AB13" s="650"/>
      <c r="AC13" s="650"/>
      <c r="AD13" s="651" t="s">
        <v>178</v>
      </c>
      <c r="AE13" s="651"/>
      <c r="AF13" s="651"/>
      <c r="AG13" s="651"/>
      <c r="AH13" s="651"/>
      <c r="AI13" s="651"/>
      <c r="AJ13" s="651"/>
      <c r="AK13" s="651"/>
      <c r="AL13" s="652" t="s">
        <v>178</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259752</v>
      </c>
      <c r="BH13" s="648"/>
      <c r="BI13" s="648"/>
      <c r="BJ13" s="648"/>
      <c r="BK13" s="648"/>
      <c r="BL13" s="648"/>
      <c r="BM13" s="648"/>
      <c r="BN13" s="649"/>
      <c r="BO13" s="650">
        <v>46</v>
      </c>
      <c r="BP13" s="650"/>
      <c r="BQ13" s="650"/>
      <c r="BR13" s="650"/>
      <c r="BS13" s="656" t="s">
        <v>178</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737542</v>
      </c>
      <c r="CS13" s="648"/>
      <c r="CT13" s="648"/>
      <c r="CU13" s="648"/>
      <c r="CV13" s="648"/>
      <c r="CW13" s="648"/>
      <c r="CX13" s="648"/>
      <c r="CY13" s="649"/>
      <c r="CZ13" s="650">
        <v>9.1</v>
      </c>
      <c r="DA13" s="650"/>
      <c r="DB13" s="650"/>
      <c r="DC13" s="650"/>
      <c r="DD13" s="656">
        <v>334260</v>
      </c>
      <c r="DE13" s="648"/>
      <c r="DF13" s="648"/>
      <c r="DG13" s="648"/>
      <c r="DH13" s="648"/>
      <c r="DI13" s="648"/>
      <c r="DJ13" s="648"/>
      <c r="DK13" s="648"/>
      <c r="DL13" s="648"/>
      <c r="DM13" s="648"/>
      <c r="DN13" s="648"/>
      <c r="DO13" s="648"/>
      <c r="DP13" s="649"/>
      <c r="DQ13" s="656">
        <v>471743</v>
      </c>
      <c r="DR13" s="648"/>
      <c r="DS13" s="648"/>
      <c r="DT13" s="648"/>
      <c r="DU13" s="648"/>
      <c r="DV13" s="648"/>
      <c r="DW13" s="648"/>
      <c r="DX13" s="648"/>
      <c r="DY13" s="648"/>
      <c r="DZ13" s="648"/>
      <c r="EA13" s="648"/>
      <c r="EB13" s="648"/>
      <c r="EC13" s="657"/>
    </row>
    <row r="14" spans="2:143" ht="11.25" customHeight="1">
      <c r="B14" s="644" t="s">
        <v>259</v>
      </c>
      <c r="C14" s="645"/>
      <c r="D14" s="645"/>
      <c r="E14" s="645"/>
      <c r="F14" s="645"/>
      <c r="G14" s="645"/>
      <c r="H14" s="645"/>
      <c r="I14" s="645"/>
      <c r="J14" s="645"/>
      <c r="K14" s="645"/>
      <c r="L14" s="645"/>
      <c r="M14" s="645"/>
      <c r="N14" s="645"/>
      <c r="O14" s="645"/>
      <c r="P14" s="645"/>
      <c r="Q14" s="646"/>
      <c r="R14" s="647" t="s">
        <v>178</v>
      </c>
      <c r="S14" s="648"/>
      <c r="T14" s="648"/>
      <c r="U14" s="648"/>
      <c r="V14" s="648"/>
      <c r="W14" s="648"/>
      <c r="X14" s="648"/>
      <c r="Y14" s="649"/>
      <c r="Z14" s="650" t="s">
        <v>178</v>
      </c>
      <c r="AA14" s="650"/>
      <c r="AB14" s="650"/>
      <c r="AC14" s="650"/>
      <c r="AD14" s="651" t="s">
        <v>178</v>
      </c>
      <c r="AE14" s="651"/>
      <c r="AF14" s="651"/>
      <c r="AG14" s="651"/>
      <c r="AH14" s="651"/>
      <c r="AI14" s="651"/>
      <c r="AJ14" s="651"/>
      <c r="AK14" s="651"/>
      <c r="AL14" s="652" t="s">
        <v>178</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25201</v>
      </c>
      <c r="BH14" s="648"/>
      <c r="BI14" s="648"/>
      <c r="BJ14" s="648"/>
      <c r="BK14" s="648"/>
      <c r="BL14" s="648"/>
      <c r="BM14" s="648"/>
      <c r="BN14" s="649"/>
      <c r="BO14" s="650">
        <v>4.5</v>
      </c>
      <c r="BP14" s="650"/>
      <c r="BQ14" s="650"/>
      <c r="BR14" s="650"/>
      <c r="BS14" s="656" t="s">
        <v>129</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484394</v>
      </c>
      <c r="CS14" s="648"/>
      <c r="CT14" s="648"/>
      <c r="CU14" s="648"/>
      <c r="CV14" s="648"/>
      <c r="CW14" s="648"/>
      <c r="CX14" s="648"/>
      <c r="CY14" s="649"/>
      <c r="CZ14" s="650">
        <v>6</v>
      </c>
      <c r="DA14" s="650"/>
      <c r="DB14" s="650"/>
      <c r="DC14" s="650"/>
      <c r="DD14" s="656">
        <v>124645</v>
      </c>
      <c r="DE14" s="648"/>
      <c r="DF14" s="648"/>
      <c r="DG14" s="648"/>
      <c r="DH14" s="648"/>
      <c r="DI14" s="648"/>
      <c r="DJ14" s="648"/>
      <c r="DK14" s="648"/>
      <c r="DL14" s="648"/>
      <c r="DM14" s="648"/>
      <c r="DN14" s="648"/>
      <c r="DO14" s="648"/>
      <c r="DP14" s="649"/>
      <c r="DQ14" s="656">
        <v>355181</v>
      </c>
      <c r="DR14" s="648"/>
      <c r="DS14" s="648"/>
      <c r="DT14" s="648"/>
      <c r="DU14" s="648"/>
      <c r="DV14" s="648"/>
      <c r="DW14" s="648"/>
      <c r="DX14" s="648"/>
      <c r="DY14" s="648"/>
      <c r="DZ14" s="648"/>
      <c r="EA14" s="648"/>
      <c r="EB14" s="648"/>
      <c r="EC14" s="657"/>
    </row>
    <row r="15" spans="2:143" ht="11.25" customHeight="1">
      <c r="B15" s="644" t="s">
        <v>262</v>
      </c>
      <c r="C15" s="645"/>
      <c r="D15" s="645"/>
      <c r="E15" s="645"/>
      <c r="F15" s="645"/>
      <c r="G15" s="645"/>
      <c r="H15" s="645"/>
      <c r="I15" s="645"/>
      <c r="J15" s="645"/>
      <c r="K15" s="645"/>
      <c r="L15" s="645"/>
      <c r="M15" s="645"/>
      <c r="N15" s="645"/>
      <c r="O15" s="645"/>
      <c r="P15" s="645"/>
      <c r="Q15" s="646"/>
      <c r="R15" s="647" t="s">
        <v>178</v>
      </c>
      <c r="S15" s="648"/>
      <c r="T15" s="648"/>
      <c r="U15" s="648"/>
      <c r="V15" s="648"/>
      <c r="W15" s="648"/>
      <c r="X15" s="648"/>
      <c r="Y15" s="649"/>
      <c r="Z15" s="650" t="s">
        <v>178</v>
      </c>
      <c r="AA15" s="650"/>
      <c r="AB15" s="650"/>
      <c r="AC15" s="650"/>
      <c r="AD15" s="651" t="s">
        <v>178</v>
      </c>
      <c r="AE15" s="651"/>
      <c r="AF15" s="651"/>
      <c r="AG15" s="651"/>
      <c r="AH15" s="651"/>
      <c r="AI15" s="651"/>
      <c r="AJ15" s="651"/>
      <c r="AK15" s="651"/>
      <c r="AL15" s="652" t="s">
        <v>178</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26614</v>
      </c>
      <c r="BH15" s="648"/>
      <c r="BI15" s="648"/>
      <c r="BJ15" s="648"/>
      <c r="BK15" s="648"/>
      <c r="BL15" s="648"/>
      <c r="BM15" s="648"/>
      <c r="BN15" s="649"/>
      <c r="BO15" s="650">
        <v>4.7</v>
      </c>
      <c r="BP15" s="650"/>
      <c r="BQ15" s="650"/>
      <c r="BR15" s="650"/>
      <c r="BS15" s="656" t="s">
        <v>129</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449459</v>
      </c>
      <c r="CS15" s="648"/>
      <c r="CT15" s="648"/>
      <c r="CU15" s="648"/>
      <c r="CV15" s="648"/>
      <c r="CW15" s="648"/>
      <c r="CX15" s="648"/>
      <c r="CY15" s="649"/>
      <c r="CZ15" s="650">
        <v>5.5</v>
      </c>
      <c r="DA15" s="650"/>
      <c r="DB15" s="650"/>
      <c r="DC15" s="650"/>
      <c r="DD15" s="656">
        <v>106594</v>
      </c>
      <c r="DE15" s="648"/>
      <c r="DF15" s="648"/>
      <c r="DG15" s="648"/>
      <c r="DH15" s="648"/>
      <c r="DI15" s="648"/>
      <c r="DJ15" s="648"/>
      <c r="DK15" s="648"/>
      <c r="DL15" s="648"/>
      <c r="DM15" s="648"/>
      <c r="DN15" s="648"/>
      <c r="DO15" s="648"/>
      <c r="DP15" s="649"/>
      <c r="DQ15" s="656">
        <v>351578</v>
      </c>
      <c r="DR15" s="648"/>
      <c r="DS15" s="648"/>
      <c r="DT15" s="648"/>
      <c r="DU15" s="648"/>
      <c r="DV15" s="648"/>
      <c r="DW15" s="648"/>
      <c r="DX15" s="648"/>
      <c r="DY15" s="648"/>
      <c r="DZ15" s="648"/>
      <c r="EA15" s="648"/>
      <c r="EB15" s="648"/>
      <c r="EC15" s="657"/>
    </row>
    <row r="16" spans="2:143" ht="11.25" customHeight="1">
      <c r="B16" s="644" t="s">
        <v>265</v>
      </c>
      <c r="C16" s="645"/>
      <c r="D16" s="645"/>
      <c r="E16" s="645"/>
      <c r="F16" s="645"/>
      <c r="G16" s="645"/>
      <c r="H16" s="645"/>
      <c r="I16" s="645"/>
      <c r="J16" s="645"/>
      <c r="K16" s="645"/>
      <c r="L16" s="645"/>
      <c r="M16" s="645"/>
      <c r="N16" s="645"/>
      <c r="O16" s="645"/>
      <c r="P16" s="645"/>
      <c r="Q16" s="646"/>
      <c r="R16" s="647">
        <v>1834</v>
      </c>
      <c r="S16" s="648"/>
      <c r="T16" s="648"/>
      <c r="U16" s="648"/>
      <c r="V16" s="648"/>
      <c r="W16" s="648"/>
      <c r="X16" s="648"/>
      <c r="Y16" s="649"/>
      <c r="Z16" s="650">
        <v>0</v>
      </c>
      <c r="AA16" s="650"/>
      <c r="AB16" s="650"/>
      <c r="AC16" s="650"/>
      <c r="AD16" s="651">
        <v>1834</v>
      </c>
      <c r="AE16" s="651"/>
      <c r="AF16" s="651"/>
      <c r="AG16" s="651"/>
      <c r="AH16" s="651"/>
      <c r="AI16" s="651"/>
      <c r="AJ16" s="651"/>
      <c r="AK16" s="651"/>
      <c r="AL16" s="652">
        <v>0</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178</v>
      </c>
      <c r="BH16" s="648"/>
      <c r="BI16" s="648"/>
      <c r="BJ16" s="648"/>
      <c r="BK16" s="648"/>
      <c r="BL16" s="648"/>
      <c r="BM16" s="648"/>
      <c r="BN16" s="649"/>
      <c r="BO16" s="650" t="s">
        <v>178</v>
      </c>
      <c r="BP16" s="650"/>
      <c r="BQ16" s="650"/>
      <c r="BR16" s="650"/>
      <c r="BS16" s="656" t="s">
        <v>129</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16655</v>
      </c>
      <c r="CS16" s="648"/>
      <c r="CT16" s="648"/>
      <c r="CU16" s="648"/>
      <c r="CV16" s="648"/>
      <c r="CW16" s="648"/>
      <c r="CX16" s="648"/>
      <c r="CY16" s="649"/>
      <c r="CZ16" s="650">
        <v>0.2</v>
      </c>
      <c r="DA16" s="650"/>
      <c r="DB16" s="650"/>
      <c r="DC16" s="650"/>
      <c r="DD16" s="656" t="s">
        <v>129</v>
      </c>
      <c r="DE16" s="648"/>
      <c r="DF16" s="648"/>
      <c r="DG16" s="648"/>
      <c r="DH16" s="648"/>
      <c r="DI16" s="648"/>
      <c r="DJ16" s="648"/>
      <c r="DK16" s="648"/>
      <c r="DL16" s="648"/>
      <c r="DM16" s="648"/>
      <c r="DN16" s="648"/>
      <c r="DO16" s="648"/>
      <c r="DP16" s="649"/>
      <c r="DQ16" s="656">
        <v>7655</v>
      </c>
      <c r="DR16" s="648"/>
      <c r="DS16" s="648"/>
      <c r="DT16" s="648"/>
      <c r="DU16" s="648"/>
      <c r="DV16" s="648"/>
      <c r="DW16" s="648"/>
      <c r="DX16" s="648"/>
      <c r="DY16" s="648"/>
      <c r="DZ16" s="648"/>
      <c r="EA16" s="648"/>
      <c r="EB16" s="648"/>
      <c r="EC16" s="657"/>
    </row>
    <row r="17" spans="2:133" ht="11.25" customHeight="1">
      <c r="B17" s="644" t="s">
        <v>268</v>
      </c>
      <c r="C17" s="645"/>
      <c r="D17" s="645"/>
      <c r="E17" s="645"/>
      <c r="F17" s="645"/>
      <c r="G17" s="645"/>
      <c r="H17" s="645"/>
      <c r="I17" s="645"/>
      <c r="J17" s="645"/>
      <c r="K17" s="645"/>
      <c r="L17" s="645"/>
      <c r="M17" s="645"/>
      <c r="N17" s="645"/>
      <c r="O17" s="645"/>
      <c r="P17" s="645"/>
      <c r="Q17" s="646"/>
      <c r="R17" s="647">
        <v>4692</v>
      </c>
      <c r="S17" s="648"/>
      <c r="T17" s="648"/>
      <c r="U17" s="648"/>
      <c r="V17" s="648"/>
      <c r="W17" s="648"/>
      <c r="X17" s="648"/>
      <c r="Y17" s="649"/>
      <c r="Z17" s="650">
        <v>0.1</v>
      </c>
      <c r="AA17" s="650"/>
      <c r="AB17" s="650"/>
      <c r="AC17" s="650"/>
      <c r="AD17" s="651">
        <v>4692</v>
      </c>
      <c r="AE17" s="651"/>
      <c r="AF17" s="651"/>
      <c r="AG17" s="651"/>
      <c r="AH17" s="651"/>
      <c r="AI17" s="651"/>
      <c r="AJ17" s="651"/>
      <c r="AK17" s="651"/>
      <c r="AL17" s="652">
        <v>0.1</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178</v>
      </c>
      <c r="BH17" s="648"/>
      <c r="BI17" s="648"/>
      <c r="BJ17" s="648"/>
      <c r="BK17" s="648"/>
      <c r="BL17" s="648"/>
      <c r="BM17" s="648"/>
      <c r="BN17" s="649"/>
      <c r="BO17" s="650" t="s">
        <v>129</v>
      </c>
      <c r="BP17" s="650"/>
      <c r="BQ17" s="650"/>
      <c r="BR17" s="650"/>
      <c r="BS17" s="656" t="s">
        <v>178</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1235223</v>
      </c>
      <c r="CS17" s="648"/>
      <c r="CT17" s="648"/>
      <c r="CU17" s="648"/>
      <c r="CV17" s="648"/>
      <c r="CW17" s="648"/>
      <c r="CX17" s="648"/>
      <c r="CY17" s="649"/>
      <c r="CZ17" s="650">
        <v>15.2</v>
      </c>
      <c r="DA17" s="650"/>
      <c r="DB17" s="650"/>
      <c r="DC17" s="650"/>
      <c r="DD17" s="656" t="s">
        <v>178</v>
      </c>
      <c r="DE17" s="648"/>
      <c r="DF17" s="648"/>
      <c r="DG17" s="648"/>
      <c r="DH17" s="648"/>
      <c r="DI17" s="648"/>
      <c r="DJ17" s="648"/>
      <c r="DK17" s="648"/>
      <c r="DL17" s="648"/>
      <c r="DM17" s="648"/>
      <c r="DN17" s="648"/>
      <c r="DO17" s="648"/>
      <c r="DP17" s="649"/>
      <c r="DQ17" s="656">
        <v>1157879</v>
      </c>
      <c r="DR17" s="648"/>
      <c r="DS17" s="648"/>
      <c r="DT17" s="648"/>
      <c r="DU17" s="648"/>
      <c r="DV17" s="648"/>
      <c r="DW17" s="648"/>
      <c r="DX17" s="648"/>
      <c r="DY17" s="648"/>
      <c r="DZ17" s="648"/>
      <c r="EA17" s="648"/>
      <c r="EB17" s="648"/>
      <c r="EC17" s="657"/>
    </row>
    <row r="18" spans="2:133" ht="11.25" customHeight="1">
      <c r="B18" s="644" t="s">
        <v>271</v>
      </c>
      <c r="C18" s="645"/>
      <c r="D18" s="645"/>
      <c r="E18" s="645"/>
      <c r="F18" s="645"/>
      <c r="G18" s="645"/>
      <c r="H18" s="645"/>
      <c r="I18" s="645"/>
      <c r="J18" s="645"/>
      <c r="K18" s="645"/>
      <c r="L18" s="645"/>
      <c r="M18" s="645"/>
      <c r="N18" s="645"/>
      <c r="O18" s="645"/>
      <c r="P18" s="645"/>
      <c r="Q18" s="646"/>
      <c r="R18" s="647">
        <v>3231</v>
      </c>
      <c r="S18" s="648"/>
      <c r="T18" s="648"/>
      <c r="U18" s="648"/>
      <c r="V18" s="648"/>
      <c r="W18" s="648"/>
      <c r="X18" s="648"/>
      <c r="Y18" s="649"/>
      <c r="Z18" s="650">
        <v>0</v>
      </c>
      <c r="AA18" s="650"/>
      <c r="AB18" s="650"/>
      <c r="AC18" s="650"/>
      <c r="AD18" s="651">
        <v>3231</v>
      </c>
      <c r="AE18" s="651"/>
      <c r="AF18" s="651"/>
      <c r="AG18" s="651"/>
      <c r="AH18" s="651"/>
      <c r="AI18" s="651"/>
      <c r="AJ18" s="651"/>
      <c r="AK18" s="651"/>
      <c r="AL18" s="652">
        <v>0.1</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178</v>
      </c>
      <c r="BH18" s="648"/>
      <c r="BI18" s="648"/>
      <c r="BJ18" s="648"/>
      <c r="BK18" s="648"/>
      <c r="BL18" s="648"/>
      <c r="BM18" s="648"/>
      <c r="BN18" s="649"/>
      <c r="BO18" s="650" t="s">
        <v>178</v>
      </c>
      <c r="BP18" s="650"/>
      <c r="BQ18" s="650"/>
      <c r="BR18" s="650"/>
      <c r="BS18" s="656" t="s">
        <v>129</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v>30000</v>
      </c>
      <c r="CS18" s="648"/>
      <c r="CT18" s="648"/>
      <c r="CU18" s="648"/>
      <c r="CV18" s="648"/>
      <c r="CW18" s="648"/>
      <c r="CX18" s="648"/>
      <c r="CY18" s="649"/>
      <c r="CZ18" s="650">
        <v>0.4</v>
      </c>
      <c r="DA18" s="650"/>
      <c r="DB18" s="650"/>
      <c r="DC18" s="650"/>
      <c r="DD18" s="656" t="s">
        <v>178</v>
      </c>
      <c r="DE18" s="648"/>
      <c r="DF18" s="648"/>
      <c r="DG18" s="648"/>
      <c r="DH18" s="648"/>
      <c r="DI18" s="648"/>
      <c r="DJ18" s="648"/>
      <c r="DK18" s="648"/>
      <c r="DL18" s="648"/>
      <c r="DM18" s="648"/>
      <c r="DN18" s="648"/>
      <c r="DO18" s="648"/>
      <c r="DP18" s="649"/>
      <c r="DQ18" s="656">
        <v>30000</v>
      </c>
      <c r="DR18" s="648"/>
      <c r="DS18" s="648"/>
      <c r="DT18" s="648"/>
      <c r="DU18" s="648"/>
      <c r="DV18" s="648"/>
      <c r="DW18" s="648"/>
      <c r="DX18" s="648"/>
      <c r="DY18" s="648"/>
      <c r="DZ18" s="648"/>
      <c r="EA18" s="648"/>
      <c r="EB18" s="648"/>
      <c r="EC18" s="657"/>
    </row>
    <row r="19" spans="2:133" ht="11.25" customHeight="1">
      <c r="B19" s="644" t="s">
        <v>274</v>
      </c>
      <c r="C19" s="645"/>
      <c r="D19" s="645"/>
      <c r="E19" s="645"/>
      <c r="F19" s="645"/>
      <c r="G19" s="645"/>
      <c r="H19" s="645"/>
      <c r="I19" s="645"/>
      <c r="J19" s="645"/>
      <c r="K19" s="645"/>
      <c r="L19" s="645"/>
      <c r="M19" s="645"/>
      <c r="N19" s="645"/>
      <c r="O19" s="645"/>
      <c r="P19" s="645"/>
      <c r="Q19" s="646"/>
      <c r="R19" s="647">
        <v>2111</v>
      </c>
      <c r="S19" s="648"/>
      <c r="T19" s="648"/>
      <c r="U19" s="648"/>
      <c r="V19" s="648"/>
      <c r="W19" s="648"/>
      <c r="X19" s="648"/>
      <c r="Y19" s="649"/>
      <c r="Z19" s="650">
        <v>0</v>
      </c>
      <c r="AA19" s="650"/>
      <c r="AB19" s="650"/>
      <c r="AC19" s="650"/>
      <c r="AD19" s="651">
        <v>2111</v>
      </c>
      <c r="AE19" s="651"/>
      <c r="AF19" s="651"/>
      <c r="AG19" s="651"/>
      <c r="AH19" s="651"/>
      <c r="AI19" s="651"/>
      <c r="AJ19" s="651"/>
      <c r="AK19" s="651"/>
      <c r="AL19" s="652">
        <v>0.1</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t="s">
        <v>129</v>
      </c>
      <c r="BH19" s="648"/>
      <c r="BI19" s="648"/>
      <c r="BJ19" s="648"/>
      <c r="BK19" s="648"/>
      <c r="BL19" s="648"/>
      <c r="BM19" s="648"/>
      <c r="BN19" s="649"/>
      <c r="BO19" s="650" t="s">
        <v>178</v>
      </c>
      <c r="BP19" s="650"/>
      <c r="BQ19" s="650"/>
      <c r="BR19" s="650"/>
      <c r="BS19" s="656" t="s">
        <v>129</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178</v>
      </c>
      <c r="CS19" s="648"/>
      <c r="CT19" s="648"/>
      <c r="CU19" s="648"/>
      <c r="CV19" s="648"/>
      <c r="CW19" s="648"/>
      <c r="CX19" s="648"/>
      <c r="CY19" s="649"/>
      <c r="CZ19" s="650" t="s">
        <v>129</v>
      </c>
      <c r="DA19" s="650"/>
      <c r="DB19" s="650"/>
      <c r="DC19" s="650"/>
      <c r="DD19" s="656" t="s">
        <v>178</v>
      </c>
      <c r="DE19" s="648"/>
      <c r="DF19" s="648"/>
      <c r="DG19" s="648"/>
      <c r="DH19" s="648"/>
      <c r="DI19" s="648"/>
      <c r="DJ19" s="648"/>
      <c r="DK19" s="648"/>
      <c r="DL19" s="648"/>
      <c r="DM19" s="648"/>
      <c r="DN19" s="648"/>
      <c r="DO19" s="648"/>
      <c r="DP19" s="649"/>
      <c r="DQ19" s="656" t="s">
        <v>178</v>
      </c>
      <c r="DR19" s="648"/>
      <c r="DS19" s="648"/>
      <c r="DT19" s="648"/>
      <c r="DU19" s="648"/>
      <c r="DV19" s="648"/>
      <c r="DW19" s="648"/>
      <c r="DX19" s="648"/>
      <c r="DY19" s="648"/>
      <c r="DZ19" s="648"/>
      <c r="EA19" s="648"/>
      <c r="EB19" s="648"/>
      <c r="EC19" s="657"/>
    </row>
    <row r="20" spans="2:133" ht="11.25" customHeight="1">
      <c r="B20" s="644" t="s">
        <v>277</v>
      </c>
      <c r="C20" s="645"/>
      <c r="D20" s="645"/>
      <c r="E20" s="645"/>
      <c r="F20" s="645"/>
      <c r="G20" s="645"/>
      <c r="H20" s="645"/>
      <c r="I20" s="645"/>
      <c r="J20" s="645"/>
      <c r="K20" s="645"/>
      <c r="L20" s="645"/>
      <c r="M20" s="645"/>
      <c r="N20" s="645"/>
      <c r="O20" s="645"/>
      <c r="P20" s="645"/>
      <c r="Q20" s="646"/>
      <c r="R20" s="647">
        <v>902</v>
      </c>
      <c r="S20" s="648"/>
      <c r="T20" s="648"/>
      <c r="U20" s="648"/>
      <c r="V20" s="648"/>
      <c r="W20" s="648"/>
      <c r="X20" s="648"/>
      <c r="Y20" s="649"/>
      <c r="Z20" s="650">
        <v>0</v>
      </c>
      <c r="AA20" s="650"/>
      <c r="AB20" s="650"/>
      <c r="AC20" s="650"/>
      <c r="AD20" s="651">
        <v>902</v>
      </c>
      <c r="AE20" s="651"/>
      <c r="AF20" s="651"/>
      <c r="AG20" s="651"/>
      <c r="AH20" s="651"/>
      <c r="AI20" s="651"/>
      <c r="AJ20" s="651"/>
      <c r="AK20" s="651"/>
      <c r="AL20" s="652">
        <v>0</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t="s">
        <v>178</v>
      </c>
      <c r="BH20" s="648"/>
      <c r="BI20" s="648"/>
      <c r="BJ20" s="648"/>
      <c r="BK20" s="648"/>
      <c r="BL20" s="648"/>
      <c r="BM20" s="648"/>
      <c r="BN20" s="649"/>
      <c r="BO20" s="650" t="s">
        <v>129</v>
      </c>
      <c r="BP20" s="650"/>
      <c r="BQ20" s="650"/>
      <c r="BR20" s="650"/>
      <c r="BS20" s="656" t="s">
        <v>129</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8139918</v>
      </c>
      <c r="CS20" s="648"/>
      <c r="CT20" s="648"/>
      <c r="CU20" s="648"/>
      <c r="CV20" s="648"/>
      <c r="CW20" s="648"/>
      <c r="CX20" s="648"/>
      <c r="CY20" s="649"/>
      <c r="CZ20" s="650">
        <v>100</v>
      </c>
      <c r="DA20" s="650"/>
      <c r="DB20" s="650"/>
      <c r="DC20" s="650"/>
      <c r="DD20" s="656">
        <v>1654543</v>
      </c>
      <c r="DE20" s="648"/>
      <c r="DF20" s="648"/>
      <c r="DG20" s="648"/>
      <c r="DH20" s="648"/>
      <c r="DI20" s="648"/>
      <c r="DJ20" s="648"/>
      <c r="DK20" s="648"/>
      <c r="DL20" s="648"/>
      <c r="DM20" s="648"/>
      <c r="DN20" s="648"/>
      <c r="DO20" s="648"/>
      <c r="DP20" s="649"/>
      <c r="DQ20" s="656">
        <v>5122281</v>
      </c>
      <c r="DR20" s="648"/>
      <c r="DS20" s="648"/>
      <c r="DT20" s="648"/>
      <c r="DU20" s="648"/>
      <c r="DV20" s="648"/>
      <c r="DW20" s="648"/>
      <c r="DX20" s="648"/>
      <c r="DY20" s="648"/>
      <c r="DZ20" s="648"/>
      <c r="EA20" s="648"/>
      <c r="EB20" s="648"/>
      <c r="EC20" s="657"/>
    </row>
    <row r="21" spans="2:133" ht="11.25" customHeight="1">
      <c r="B21" s="644" t="s">
        <v>280</v>
      </c>
      <c r="C21" s="645"/>
      <c r="D21" s="645"/>
      <c r="E21" s="645"/>
      <c r="F21" s="645"/>
      <c r="G21" s="645"/>
      <c r="H21" s="645"/>
      <c r="I21" s="645"/>
      <c r="J21" s="645"/>
      <c r="K21" s="645"/>
      <c r="L21" s="645"/>
      <c r="M21" s="645"/>
      <c r="N21" s="645"/>
      <c r="O21" s="645"/>
      <c r="P21" s="645"/>
      <c r="Q21" s="646"/>
      <c r="R21" s="647">
        <v>218</v>
      </c>
      <c r="S21" s="648"/>
      <c r="T21" s="648"/>
      <c r="U21" s="648"/>
      <c r="V21" s="648"/>
      <c r="W21" s="648"/>
      <c r="X21" s="648"/>
      <c r="Y21" s="649"/>
      <c r="Z21" s="650">
        <v>0</v>
      </c>
      <c r="AA21" s="650"/>
      <c r="AB21" s="650"/>
      <c r="AC21" s="650"/>
      <c r="AD21" s="651">
        <v>218</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129</v>
      </c>
      <c r="BH21" s="648"/>
      <c r="BI21" s="648"/>
      <c r="BJ21" s="648"/>
      <c r="BK21" s="648"/>
      <c r="BL21" s="648"/>
      <c r="BM21" s="648"/>
      <c r="BN21" s="649"/>
      <c r="BO21" s="650" t="s">
        <v>178</v>
      </c>
      <c r="BP21" s="650"/>
      <c r="BQ21" s="650"/>
      <c r="BR21" s="650"/>
      <c r="BS21" s="656" t="s">
        <v>178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282</v>
      </c>
      <c r="C22" s="645"/>
      <c r="D22" s="645"/>
      <c r="E22" s="645"/>
      <c r="F22" s="645"/>
      <c r="G22" s="645"/>
      <c r="H22" s="645"/>
      <c r="I22" s="645"/>
      <c r="J22" s="645"/>
      <c r="K22" s="645"/>
      <c r="L22" s="645"/>
      <c r="M22" s="645"/>
      <c r="N22" s="645"/>
      <c r="O22" s="645"/>
      <c r="P22" s="645"/>
      <c r="Q22" s="646"/>
      <c r="R22" s="647">
        <v>3691315</v>
      </c>
      <c r="S22" s="648"/>
      <c r="T22" s="648"/>
      <c r="U22" s="648"/>
      <c r="V22" s="648"/>
      <c r="W22" s="648"/>
      <c r="X22" s="648"/>
      <c r="Y22" s="649"/>
      <c r="Z22" s="650">
        <v>44.7</v>
      </c>
      <c r="AA22" s="650"/>
      <c r="AB22" s="650"/>
      <c r="AC22" s="650"/>
      <c r="AD22" s="651">
        <v>3287784</v>
      </c>
      <c r="AE22" s="651"/>
      <c r="AF22" s="651"/>
      <c r="AG22" s="651"/>
      <c r="AH22" s="651"/>
      <c r="AI22" s="651"/>
      <c r="AJ22" s="651"/>
      <c r="AK22" s="651"/>
      <c r="AL22" s="652">
        <v>80.900000000000006</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178</v>
      </c>
      <c r="BH22" s="648"/>
      <c r="BI22" s="648"/>
      <c r="BJ22" s="648"/>
      <c r="BK22" s="648"/>
      <c r="BL22" s="648"/>
      <c r="BM22" s="648"/>
      <c r="BN22" s="649"/>
      <c r="BO22" s="650" t="s">
        <v>129</v>
      </c>
      <c r="BP22" s="650"/>
      <c r="BQ22" s="650"/>
      <c r="BR22" s="650"/>
      <c r="BS22" s="656" t="s">
        <v>178</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285</v>
      </c>
      <c r="C23" s="645"/>
      <c r="D23" s="645"/>
      <c r="E23" s="645"/>
      <c r="F23" s="645"/>
      <c r="G23" s="645"/>
      <c r="H23" s="645"/>
      <c r="I23" s="645"/>
      <c r="J23" s="645"/>
      <c r="K23" s="645"/>
      <c r="L23" s="645"/>
      <c r="M23" s="645"/>
      <c r="N23" s="645"/>
      <c r="O23" s="645"/>
      <c r="P23" s="645"/>
      <c r="Q23" s="646"/>
      <c r="R23" s="647">
        <v>3287784</v>
      </c>
      <c r="S23" s="648"/>
      <c r="T23" s="648"/>
      <c r="U23" s="648"/>
      <c r="V23" s="648"/>
      <c r="W23" s="648"/>
      <c r="X23" s="648"/>
      <c r="Y23" s="649"/>
      <c r="Z23" s="650">
        <v>39.799999999999997</v>
      </c>
      <c r="AA23" s="650"/>
      <c r="AB23" s="650"/>
      <c r="AC23" s="650"/>
      <c r="AD23" s="651">
        <v>3287784</v>
      </c>
      <c r="AE23" s="651"/>
      <c r="AF23" s="651"/>
      <c r="AG23" s="651"/>
      <c r="AH23" s="651"/>
      <c r="AI23" s="651"/>
      <c r="AJ23" s="651"/>
      <c r="AK23" s="651"/>
      <c r="AL23" s="652">
        <v>80.900000000000006</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t="s">
        <v>178</v>
      </c>
      <c r="BH23" s="648"/>
      <c r="BI23" s="648"/>
      <c r="BJ23" s="648"/>
      <c r="BK23" s="648"/>
      <c r="BL23" s="648"/>
      <c r="BM23" s="648"/>
      <c r="BN23" s="649"/>
      <c r="BO23" s="650" t="s">
        <v>178</v>
      </c>
      <c r="BP23" s="650"/>
      <c r="BQ23" s="650"/>
      <c r="BR23" s="650"/>
      <c r="BS23" s="656" t="s">
        <v>178</v>
      </c>
      <c r="BT23" s="648"/>
      <c r="BU23" s="648"/>
      <c r="BV23" s="648"/>
      <c r="BW23" s="648"/>
      <c r="BX23" s="648"/>
      <c r="BY23" s="648"/>
      <c r="BZ23" s="648"/>
      <c r="CA23" s="648"/>
      <c r="CB23" s="657"/>
      <c r="CD23" s="629" t="s">
        <v>226</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c r="B24" s="644" t="s">
        <v>292</v>
      </c>
      <c r="C24" s="645"/>
      <c r="D24" s="645"/>
      <c r="E24" s="645"/>
      <c r="F24" s="645"/>
      <c r="G24" s="645"/>
      <c r="H24" s="645"/>
      <c r="I24" s="645"/>
      <c r="J24" s="645"/>
      <c r="K24" s="645"/>
      <c r="L24" s="645"/>
      <c r="M24" s="645"/>
      <c r="N24" s="645"/>
      <c r="O24" s="645"/>
      <c r="P24" s="645"/>
      <c r="Q24" s="646"/>
      <c r="R24" s="647">
        <v>403531</v>
      </c>
      <c r="S24" s="648"/>
      <c r="T24" s="648"/>
      <c r="U24" s="648"/>
      <c r="V24" s="648"/>
      <c r="W24" s="648"/>
      <c r="X24" s="648"/>
      <c r="Y24" s="649"/>
      <c r="Z24" s="650">
        <v>4.9000000000000004</v>
      </c>
      <c r="AA24" s="650"/>
      <c r="AB24" s="650"/>
      <c r="AC24" s="650"/>
      <c r="AD24" s="651" t="s">
        <v>129</v>
      </c>
      <c r="AE24" s="651"/>
      <c r="AF24" s="651"/>
      <c r="AG24" s="651"/>
      <c r="AH24" s="651"/>
      <c r="AI24" s="651"/>
      <c r="AJ24" s="651"/>
      <c r="AK24" s="651"/>
      <c r="AL24" s="652" t="s">
        <v>178</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178</v>
      </c>
      <c r="BH24" s="648"/>
      <c r="BI24" s="648"/>
      <c r="BJ24" s="648"/>
      <c r="BK24" s="648"/>
      <c r="BL24" s="648"/>
      <c r="BM24" s="648"/>
      <c r="BN24" s="649"/>
      <c r="BO24" s="650" t="s">
        <v>178</v>
      </c>
      <c r="BP24" s="650"/>
      <c r="BQ24" s="650"/>
      <c r="BR24" s="650"/>
      <c r="BS24" s="656" t="s">
        <v>178</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2852124</v>
      </c>
      <c r="CS24" s="637"/>
      <c r="CT24" s="637"/>
      <c r="CU24" s="637"/>
      <c r="CV24" s="637"/>
      <c r="CW24" s="637"/>
      <c r="CX24" s="637"/>
      <c r="CY24" s="638"/>
      <c r="CZ24" s="641">
        <v>35</v>
      </c>
      <c r="DA24" s="642"/>
      <c r="DB24" s="642"/>
      <c r="DC24" s="661"/>
      <c r="DD24" s="686">
        <v>2573793</v>
      </c>
      <c r="DE24" s="637"/>
      <c r="DF24" s="637"/>
      <c r="DG24" s="637"/>
      <c r="DH24" s="637"/>
      <c r="DI24" s="637"/>
      <c r="DJ24" s="637"/>
      <c r="DK24" s="638"/>
      <c r="DL24" s="686">
        <v>2547215</v>
      </c>
      <c r="DM24" s="637"/>
      <c r="DN24" s="637"/>
      <c r="DO24" s="637"/>
      <c r="DP24" s="637"/>
      <c r="DQ24" s="637"/>
      <c r="DR24" s="637"/>
      <c r="DS24" s="637"/>
      <c r="DT24" s="637"/>
      <c r="DU24" s="637"/>
      <c r="DV24" s="638"/>
      <c r="DW24" s="641">
        <v>61</v>
      </c>
      <c r="DX24" s="642"/>
      <c r="DY24" s="642"/>
      <c r="DZ24" s="642"/>
      <c r="EA24" s="642"/>
      <c r="EB24" s="642"/>
      <c r="EC24" s="643"/>
    </row>
    <row r="25" spans="2:133" ht="11.25" customHeight="1">
      <c r="B25" s="644" t="s">
        <v>295</v>
      </c>
      <c r="C25" s="645"/>
      <c r="D25" s="645"/>
      <c r="E25" s="645"/>
      <c r="F25" s="645"/>
      <c r="G25" s="645"/>
      <c r="H25" s="645"/>
      <c r="I25" s="645"/>
      <c r="J25" s="645"/>
      <c r="K25" s="645"/>
      <c r="L25" s="645"/>
      <c r="M25" s="645"/>
      <c r="N25" s="645"/>
      <c r="O25" s="645"/>
      <c r="P25" s="645"/>
      <c r="Q25" s="646"/>
      <c r="R25" s="647" t="s">
        <v>178</v>
      </c>
      <c r="S25" s="648"/>
      <c r="T25" s="648"/>
      <c r="U25" s="648"/>
      <c r="V25" s="648"/>
      <c r="W25" s="648"/>
      <c r="X25" s="648"/>
      <c r="Y25" s="649"/>
      <c r="Z25" s="650" t="s">
        <v>178</v>
      </c>
      <c r="AA25" s="650"/>
      <c r="AB25" s="650"/>
      <c r="AC25" s="650"/>
      <c r="AD25" s="651" t="s">
        <v>178</v>
      </c>
      <c r="AE25" s="651"/>
      <c r="AF25" s="651"/>
      <c r="AG25" s="651"/>
      <c r="AH25" s="651"/>
      <c r="AI25" s="651"/>
      <c r="AJ25" s="651"/>
      <c r="AK25" s="651"/>
      <c r="AL25" s="652" t="s">
        <v>129</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178</v>
      </c>
      <c r="BH25" s="648"/>
      <c r="BI25" s="648"/>
      <c r="BJ25" s="648"/>
      <c r="BK25" s="648"/>
      <c r="BL25" s="648"/>
      <c r="BM25" s="648"/>
      <c r="BN25" s="649"/>
      <c r="BO25" s="650" t="s">
        <v>178</v>
      </c>
      <c r="BP25" s="650"/>
      <c r="BQ25" s="650"/>
      <c r="BR25" s="650"/>
      <c r="BS25" s="656" t="s">
        <v>178</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1391596</v>
      </c>
      <c r="CS25" s="683"/>
      <c r="CT25" s="683"/>
      <c r="CU25" s="683"/>
      <c r="CV25" s="683"/>
      <c r="CW25" s="683"/>
      <c r="CX25" s="683"/>
      <c r="CY25" s="684"/>
      <c r="CZ25" s="652">
        <v>17.100000000000001</v>
      </c>
      <c r="DA25" s="681"/>
      <c r="DB25" s="681"/>
      <c r="DC25" s="685"/>
      <c r="DD25" s="656">
        <v>1336105</v>
      </c>
      <c r="DE25" s="683"/>
      <c r="DF25" s="683"/>
      <c r="DG25" s="683"/>
      <c r="DH25" s="683"/>
      <c r="DI25" s="683"/>
      <c r="DJ25" s="683"/>
      <c r="DK25" s="684"/>
      <c r="DL25" s="656">
        <v>1310718</v>
      </c>
      <c r="DM25" s="683"/>
      <c r="DN25" s="683"/>
      <c r="DO25" s="683"/>
      <c r="DP25" s="683"/>
      <c r="DQ25" s="683"/>
      <c r="DR25" s="683"/>
      <c r="DS25" s="683"/>
      <c r="DT25" s="683"/>
      <c r="DU25" s="683"/>
      <c r="DV25" s="684"/>
      <c r="DW25" s="652">
        <v>31.4</v>
      </c>
      <c r="DX25" s="681"/>
      <c r="DY25" s="681"/>
      <c r="DZ25" s="681"/>
      <c r="EA25" s="681"/>
      <c r="EB25" s="681"/>
      <c r="EC25" s="682"/>
    </row>
    <row r="26" spans="2:133" ht="11.25" customHeight="1">
      <c r="B26" s="644" t="s">
        <v>298</v>
      </c>
      <c r="C26" s="645"/>
      <c r="D26" s="645"/>
      <c r="E26" s="645"/>
      <c r="F26" s="645"/>
      <c r="G26" s="645"/>
      <c r="H26" s="645"/>
      <c r="I26" s="645"/>
      <c r="J26" s="645"/>
      <c r="K26" s="645"/>
      <c r="L26" s="645"/>
      <c r="M26" s="645"/>
      <c r="N26" s="645"/>
      <c r="O26" s="645"/>
      <c r="P26" s="645"/>
      <c r="Q26" s="646"/>
      <c r="R26" s="647">
        <v>4442259</v>
      </c>
      <c r="S26" s="648"/>
      <c r="T26" s="648"/>
      <c r="U26" s="648"/>
      <c r="V26" s="648"/>
      <c r="W26" s="648"/>
      <c r="X26" s="648"/>
      <c r="Y26" s="649"/>
      <c r="Z26" s="650">
        <v>53.8</v>
      </c>
      <c r="AA26" s="650"/>
      <c r="AB26" s="650"/>
      <c r="AC26" s="650"/>
      <c r="AD26" s="651">
        <v>4038728</v>
      </c>
      <c r="AE26" s="651"/>
      <c r="AF26" s="651"/>
      <c r="AG26" s="651"/>
      <c r="AH26" s="651"/>
      <c r="AI26" s="651"/>
      <c r="AJ26" s="651"/>
      <c r="AK26" s="651"/>
      <c r="AL26" s="652">
        <v>99.3</v>
      </c>
      <c r="AM26" s="653"/>
      <c r="AN26" s="653"/>
      <c r="AO26" s="654"/>
      <c r="AP26" s="666" t="s">
        <v>299</v>
      </c>
      <c r="AQ26" s="696"/>
      <c r="AR26" s="696"/>
      <c r="AS26" s="696"/>
      <c r="AT26" s="696"/>
      <c r="AU26" s="696"/>
      <c r="AV26" s="696"/>
      <c r="AW26" s="696"/>
      <c r="AX26" s="696"/>
      <c r="AY26" s="696"/>
      <c r="AZ26" s="696"/>
      <c r="BA26" s="696"/>
      <c r="BB26" s="696"/>
      <c r="BC26" s="696"/>
      <c r="BD26" s="696"/>
      <c r="BE26" s="696"/>
      <c r="BF26" s="668"/>
      <c r="BG26" s="647" t="s">
        <v>178</v>
      </c>
      <c r="BH26" s="648"/>
      <c r="BI26" s="648"/>
      <c r="BJ26" s="648"/>
      <c r="BK26" s="648"/>
      <c r="BL26" s="648"/>
      <c r="BM26" s="648"/>
      <c r="BN26" s="649"/>
      <c r="BO26" s="650" t="s">
        <v>129</v>
      </c>
      <c r="BP26" s="650"/>
      <c r="BQ26" s="650"/>
      <c r="BR26" s="650"/>
      <c r="BS26" s="656" t="s">
        <v>178</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872421</v>
      </c>
      <c r="CS26" s="648"/>
      <c r="CT26" s="648"/>
      <c r="CU26" s="648"/>
      <c r="CV26" s="648"/>
      <c r="CW26" s="648"/>
      <c r="CX26" s="648"/>
      <c r="CY26" s="649"/>
      <c r="CZ26" s="652">
        <v>10.7</v>
      </c>
      <c r="DA26" s="681"/>
      <c r="DB26" s="681"/>
      <c r="DC26" s="685"/>
      <c r="DD26" s="656">
        <v>826625</v>
      </c>
      <c r="DE26" s="648"/>
      <c r="DF26" s="648"/>
      <c r="DG26" s="648"/>
      <c r="DH26" s="648"/>
      <c r="DI26" s="648"/>
      <c r="DJ26" s="648"/>
      <c r="DK26" s="649"/>
      <c r="DL26" s="656" t="s">
        <v>129</v>
      </c>
      <c r="DM26" s="648"/>
      <c r="DN26" s="648"/>
      <c r="DO26" s="648"/>
      <c r="DP26" s="648"/>
      <c r="DQ26" s="648"/>
      <c r="DR26" s="648"/>
      <c r="DS26" s="648"/>
      <c r="DT26" s="648"/>
      <c r="DU26" s="648"/>
      <c r="DV26" s="649"/>
      <c r="DW26" s="652" t="s">
        <v>178</v>
      </c>
      <c r="DX26" s="681"/>
      <c r="DY26" s="681"/>
      <c r="DZ26" s="681"/>
      <c r="EA26" s="681"/>
      <c r="EB26" s="681"/>
      <c r="EC26" s="682"/>
    </row>
    <row r="27" spans="2:133" ht="11.25" customHeight="1">
      <c r="B27" s="644" t="s">
        <v>301</v>
      </c>
      <c r="C27" s="645"/>
      <c r="D27" s="645"/>
      <c r="E27" s="645"/>
      <c r="F27" s="645"/>
      <c r="G27" s="645"/>
      <c r="H27" s="645"/>
      <c r="I27" s="645"/>
      <c r="J27" s="645"/>
      <c r="K27" s="645"/>
      <c r="L27" s="645"/>
      <c r="M27" s="645"/>
      <c r="N27" s="645"/>
      <c r="O27" s="645"/>
      <c r="P27" s="645"/>
      <c r="Q27" s="646"/>
      <c r="R27" s="647" t="s">
        <v>129</v>
      </c>
      <c r="S27" s="648"/>
      <c r="T27" s="648"/>
      <c r="U27" s="648"/>
      <c r="V27" s="648"/>
      <c r="W27" s="648"/>
      <c r="X27" s="648"/>
      <c r="Y27" s="649"/>
      <c r="Z27" s="650" t="s">
        <v>178</v>
      </c>
      <c r="AA27" s="650"/>
      <c r="AB27" s="650"/>
      <c r="AC27" s="650"/>
      <c r="AD27" s="651" t="s">
        <v>178</v>
      </c>
      <c r="AE27" s="651"/>
      <c r="AF27" s="651"/>
      <c r="AG27" s="651"/>
      <c r="AH27" s="651"/>
      <c r="AI27" s="651"/>
      <c r="AJ27" s="651"/>
      <c r="AK27" s="651"/>
      <c r="AL27" s="652" t="s">
        <v>178</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565002</v>
      </c>
      <c r="BH27" s="648"/>
      <c r="BI27" s="648"/>
      <c r="BJ27" s="648"/>
      <c r="BK27" s="648"/>
      <c r="BL27" s="648"/>
      <c r="BM27" s="648"/>
      <c r="BN27" s="649"/>
      <c r="BO27" s="650">
        <v>100</v>
      </c>
      <c r="BP27" s="650"/>
      <c r="BQ27" s="650"/>
      <c r="BR27" s="650"/>
      <c r="BS27" s="656" t="s">
        <v>129</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225305</v>
      </c>
      <c r="CS27" s="683"/>
      <c r="CT27" s="683"/>
      <c r="CU27" s="683"/>
      <c r="CV27" s="683"/>
      <c r="CW27" s="683"/>
      <c r="CX27" s="683"/>
      <c r="CY27" s="684"/>
      <c r="CZ27" s="652">
        <v>2.8</v>
      </c>
      <c r="DA27" s="681"/>
      <c r="DB27" s="681"/>
      <c r="DC27" s="685"/>
      <c r="DD27" s="656">
        <v>79809</v>
      </c>
      <c r="DE27" s="683"/>
      <c r="DF27" s="683"/>
      <c r="DG27" s="683"/>
      <c r="DH27" s="683"/>
      <c r="DI27" s="683"/>
      <c r="DJ27" s="683"/>
      <c r="DK27" s="684"/>
      <c r="DL27" s="656">
        <v>78618</v>
      </c>
      <c r="DM27" s="683"/>
      <c r="DN27" s="683"/>
      <c r="DO27" s="683"/>
      <c r="DP27" s="683"/>
      <c r="DQ27" s="683"/>
      <c r="DR27" s="683"/>
      <c r="DS27" s="683"/>
      <c r="DT27" s="683"/>
      <c r="DU27" s="683"/>
      <c r="DV27" s="684"/>
      <c r="DW27" s="652">
        <v>1.9</v>
      </c>
      <c r="DX27" s="681"/>
      <c r="DY27" s="681"/>
      <c r="DZ27" s="681"/>
      <c r="EA27" s="681"/>
      <c r="EB27" s="681"/>
      <c r="EC27" s="682"/>
    </row>
    <row r="28" spans="2:133" ht="11.25" customHeight="1">
      <c r="B28" s="644" t="s">
        <v>304</v>
      </c>
      <c r="C28" s="645"/>
      <c r="D28" s="645"/>
      <c r="E28" s="645"/>
      <c r="F28" s="645"/>
      <c r="G28" s="645"/>
      <c r="H28" s="645"/>
      <c r="I28" s="645"/>
      <c r="J28" s="645"/>
      <c r="K28" s="645"/>
      <c r="L28" s="645"/>
      <c r="M28" s="645"/>
      <c r="N28" s="645"/>
      <c r="O28" s="645"/>
      <c r="P28" s="645"/>
      <c r="Q28" s="646"/>
      <c r="R28" s="647">
        <v>23627</v>
      </c>
      <c r="S28" s="648"/>
      <c r="T28" s="648"/>
      <c r="U28" s="648"/>
      <c r="V28" s="648"/>
      <c r="W28" s="648"/>
      <c r="X28" s="648"/>
      <c r="Y28" s="649"/>
      <c r="Z28" s="650">
        <v>0.3</v>
      </c>
      <c r="AA28" s="650"/>
      <c r="AB28" s="650"/>
      <c r="AC28" s="650"/>
      <c r="AD28" s="651" t="s">
        <v>178</v>
      </c>
      <c r="AE28" s="651"/>
      <c r="AF28" s="651"/>
      <c r="AG28" s="651"/>
      <c r="AH28" s="651"/>
      <c r="AI28" s="651"/>
      <c r="AJ28" s="651"/>
      <c r="AK28" s="651"/>
      <c r="AL28" s="652" t="s">
        <v>178</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1235223</v>
      </c>
      <c r="CS28" s="648"/>
      <c r="CT28" s="648"/>
      <c r="CU28" s="648"/>
      <c r="CV28" s="648"/>
      <c r="CW28" s="648"/>
      <c r="CX28" s="648"/>
      <c r="CY28" s="649"/>
      <c r="CZ28" s="652">
        <v>15.2</v>
      </c>
      <c r="DA28" s="681"/>
      <c r="DB28" s="681"/>
      <c r="DC28" s="685"/>
      <c r="DD28" s="656">
        <v>1157879</v>
      </c>
      <c r="DE28" s="648"/>
      <c r="DF28" s="648"/>
      <c r="DG28" s="648"/>
      <c r="DH28" s="648"/>
      <c r="DI28" s="648"/>
      <c r="DJ28" s="648"/>
      <c r="DK28" s="649"/>
      <c r="DL28" s="656">
        <v>1157879</v>
      </c>
      <c r="DM28" s="648"/>
      <c r="DN28" s="648"/>
      <c r="DO28" s="648"/>
      <c r="DP28" s="648"/>
      <c r="DQ28" s="648"/>
      <c r="DR28" s="648"/>
      <c r="DS28" s="648"/>
      <c r="DT28" s="648"/>
      <c r="DU28" s="648"/>
      <c r="DV28" s="649"/>
      <c r="DW28" s="652">
        <v>27.7</v>
      </c>
      <c r="DX28" s="681"/>
      <c r="DY28" s="681"/>
      <c r="DZ28" s="681"/>
      <c r="EA28" s="681"/>
      <c r="EB28" s="681"/>
      <c r="EC28" s="682"/>
    </row>
    <row r="29" spans="2:133" ht="11.25" customHeight="1">
      <c r="B29" s="644" t="s">
        <v>306</v>
      </c>
      <c r="C29" s="645"/>
      <c r="D29" s="645"/>
      <c r="E29" s="645"/>
      <c r="F29" s="645"/>
      <c r="G29" s="645"/>
      <c r="H29" s="645"/>
      <c r="I29" s="645"/>
      <c r="J29" s="645"/>
      <c r="K29" s="645"/>
      <c r="L29" s="645"/>
      <c r="M29" s="645"/>
      <c r="N29" s="645"/>
      <c r="O29" s="645"/>
      <c r="P29" s="645"/>
      <c r="Q29" s="646"/>
      <c r="R29" s="647">
        <v>157578</v>
      </c>
      <c r="S29" s="648"/>
      <c r="T29" s="648"/>
      <c r="U29" s="648"/>
      <c r="V29" s="648"/>
      <c r="W29" s="648"/>
      <c r="X29" s="648"/>
      <c r="Y29" s="649"/>
      <c r="Z29" s="650">
        <v>1.9</v>
      </c>
      <c r="AA29" s="650"/>
      <c r="AB29" s="650"/>
      <c r="AC29" s="650"/>
      <c r="AD29" s="651">
        <v>1927</v>
      </c>
      <c r="AE29" s="651"/>
      <c r="AF29" s="651"/>
      <c r="AG29" s="651"/>
      <c r="AH29" s="651"/>
      <c r="AI29" s="651"/>
      <c r="AJ29" s="651"/>
      <c r="AK29" s="651"/>
      <c r="AL29" s="652">
        <v>0</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70</v>
      </c>
      <c r="CG29" s="663"/>
      <c r="CH29" s="663"/>
      <c r="CI29" s="663"/>
      <c r="CJ29" s="663"/>
      <c r="CK29" s="663"/>
      <c r="CL29" s="663"/>
      <c r="CM29" s="663"/>
      <c r="CN29" s="663"/>
      <c r="CO29" s="663"/>
      <c r="CP29" s="663"/>
      <c r="CQ29" s="664"/>
      <c r="CR29" s="647">
        <v>1235223</v>
      </c>
      <c r="CS29" s="683"/>
      <c r="CT29" s="683"/>
      <c r="CU29" s="683"/>
      <c r="CV29" s="683"/>
      <c r="CW29" s="683"/>
      <c r="CX29" s="683"/>
      <c r="CY29" s="684"/>
      <c r="CZ29" s="652">
        <v>15.2</v>
      </c>
      <c r="DA29" s="681"/>
      <c r="DB29" s="681"/>
      <c r="DC29" s="685"/>
      <c r="DD29" s="656">
        <v>1157879</v>
      </c>
      <c r="DE29" s="683"/>
      <c r="DF29" s="683"/>
      <c r="DG29" s="683"/>
      <c r="DH29" s="683"/>
      <c r="DI29" s="683"/>
      <c r="DJ29" s="683"/>
      <c r="DK29" s="684"/>
      <c r="DL29" s="656">
        <v>1157879</v>
      </c>
      <c r="DM29" s="683"/>
      <c r="DN29" s="683"/>
      <c r="DO29" s="683"/>
      <c r="DP29" s="683"/>
      <c r="DQ29" s="683"/>
      <c r="DR29" s="683"/>
      <c r="DS29" s="683"/>
      <c r="DT29" s="683"/>
      <c r="DU29" s="683"/>
      <c r="DV29" s="684"/>
      <c r="DW29" s="652">
        <v>27.7</v>
      </c>
      <c r="DX29" s="681"/>
      <c r="DY29" s="681"/>
      <c r="DZ29" s="681"/>
      <c r="EA29" s="681"/>
      <c r="EB29" s="681"/>
      <c r="EC29" s="682"/>
    </row>
    <row r="30" spans="2:133" ht="11.25" customHeight="1">
      <c r="B30" s="644" t="s">
        <v>308</v>
      </c>
      <c r="C30" s="645"/>
      <c r="D30" s="645"/>
      <c r="E30" s="645"/>
      <c r="F30" s="645"/>
      <c r="G30" s="645"/>
      <c r="H30" s="645"/>
      <c r="I30" s="645"/>
      <c r="J30" s="645"/>
      <c r="K30" s="645"/>
      <c r="L30" s="645"/>
      <c r="M30" s="645"/>
      <c r="N30" s="645"/>
      <c r="O30" s="645"/>
      <c r="P30" s="645"/>
      <c r="Q30" s="646"/>
      <c r="R30" s="647">
        <v>16512</v>
      </c>
      <c r="S30" s="648"/>
      <c r="T30" s="648"/>
      <c r="U30" s="648"/>
      <c r="V30" s="648"/>
      <c r="W30" s="648"/>
      <c r="X30" s="648"/>
      <c r="Y30" s="649"/>
      <c r="Z30" s="650">
        <v>0.2</v>
      </c>
      <c r="AA30" s="650"/>
      <c r="AB30" s="650"/>
      <c r="AC30" s="650"/>
      <c r="AD30" s="651" t="s">
        <v>129</v>
      </c>
      <c r="AE30" s="651"/>
      <c r="AF30" s="651"/>
      <c r="AG30" s="651"/>
      <c r="AH30" s="651"/>
      <c r="AI30" s="651"/>
      <c r="AJ30" s="651"/>
      <c r="AK30" s="651"/>
      <c r="AL30" s="652" t="s">
        <v>178</v>
      </c>
      <c r="AM30" s="653"/>
      <c r="AN30" s="653"/>
      <c r="AO30" s="654"/>
      <c r="AP30" s="626" t="s">
        <v>226</v>
      </c>
      <c r="AQ30" s="627"/>
      <c r="AR30" s="627"/>
      <c r="AS30" s="627"/>
      <c r="AT30" s="627"/>
      <c r="AU30" s="627"/>
      <c r="AV30" s="627"/>
      <c r="AW30" s="627"/>
      <c r="AX30" s="627"/>
      <c r="AY30" s="627"/>
      <c r="AZ30" s="627"/>
      <c r="BA30" s="627"/>
      <c r="BB30" s="627"/>
      <c r="BC30" s="627"/>
      <c r="BD30" s="627"/>
      <c r="BE30" s="627"/>
      <c r="BF30" s="628"/>
      <c r="BG30" s="626" t="s">
        <v>309</v>
      </c>
      <c r="BH30" s="700"/>
      <c r="BI30" s="700"/>
      <c r="BJ30" s="700"/>
      <c r="BK30" s="700"/>
      <c r="BL30" s="700"/>
      <c r="BM30" s="700"/>
      <c r="BN30" s="700"/>
      <c r="BO30" s="700"/>
      <c r="BP30" s="700"/>
      <c r="BQ30" s="701"/>
      <c r="BR30" s="626" t="s">
        <v>310</v>
      </c>
      <c r="BS30" s="700"/>
      <c r="BT30" s="700"/>
      <c r="BU30" s="700"/>
      <c r="BV30" s="700"/>
      <c r="BW30" s="700"/>
      <c r="BX30" s="700"/>
      <c r="BY30" s="700"/>
      <c r="BZ30" s="700"/>
      <c r="CA30" s="700"/>
      <c r="CB30" s="701"/>
      <c r="CD30" s="689"/>
      <c r="CE30" s="690"/>
      <c r="CF30" s="662" t="s">
        <v>311</v>
      </c>
      <c r="CG30" s="663"/>
      <c r="CH30" s="663"/>
      <c r="CI30" s="663"/>
      <c r="CJ30" s="663"/>
      <c r="CK30" s="663"/>
      <c r="CL30" s="663"/>
      <c r="CM30" s="663"/>
      <c r="CN30" s="663"/>
      <c r="CO30" s="663"/>
      <c r="CP30" s="663"/>
      <c r="CQ30" s="664"/>
      <c r="CR30" s="647">
        <v>1176923</v>
      </c>
      <c r="CS30" s="648"/>
      <c r="CT30" s="648"/>
      <c r="CU30" s="648"/>
      <c r="CV30" s="648"/>
      <c r="CW30" s="648"/>
      <c r="CX30" s="648"/>
      <c r="CY30" s="649"/>
      <c r="CZ30" s="652">
        <v>14.5</v>
      </c>
      <c r="DA30" s="681"/>
      <c r="DB30" s="681"/>
      <c r="DC30" s="685"/>
      <c r="DD30" s="656">
        <v>1099579</v>
      </c>
      <c r="DE30" s="648"/>
      <c r="DF30" s="648"/>
      <c r="DG30" s="648"/>
      <c r="DH30" s="648"/>
      <c r="DI30" s="648"/>
      <c r="DJ30" s="648"/>
      <c r="DK30" s="649"/>
      <c r="DL30" s="656">
        <v>1099579</v>
      </c>
      <c r="DM30" s="648"/>
      <c r="DN30" s="648"/>
      <c r="DO30" s="648"/>
      <c r="DP30" s="648"/>
      <c r="DQ30" s="648"/>
      <c r="DR30" s="648"/>
      <c r="DS30" s="648"/>
      <c r="DT30" s="648"/>
      <c r="DU30" s="648"/>
      <c r="DV30" s="649"/>
      <c r="DW30" s="652">
        <v>26.3</v>
      </c>
      <c r="DX30" s="681"/>
      <c r="DY30" s="681"/>
      <c r="DZ30" s="681"/>
      <c r="EA30" s="681"/>
      <c r="EB30" s="681"/>
      <c r="EC30" s="682"/>
    </row>
    <row r="31" spans="2:133" ht="11.25" customHeight="1">
      <c r="B31" s="644" t="s">
        <v>312</v>
      </c>
      <c r="C31" s="645"/>
      <c r="D31" s="645"/>
      <c r="E31" s="645"/>
      <c r="F31" s="645"/>
      <c r="G31" s="645"/>
      <c r="H31" s="645"/>
      <c r="I31" s="645"/>
      <c r="J31" s="645"/>
      <c r="K31" s="645"/>
      <c r="L31" s="645"/>
      <c r="M31" s="645"/>
      <c r="N31" s="645"/>
      <c r="O31" s="645"/>
      <c r="P31" s="645"/>
      <c r="Q31" s="646"/>
      <c r="R31" s="647">
        <v>1284464</v>
      </c>
      <c r="S31" s="648"/>
      <c r="T31" s="648"/>
      <c r="U31" s="648"/>
      <c r="V31" s="648"/>
      <c r="W31" s="648"/>
      <c r="X31" s="648"/>
      <c r="Y31" s="649"/>
      <c r="Z31" s="650">
        <v>15.6</v>
      </c>
      <c r="AA31" s="650"/>
      <c r="AB31" s="650"/>
      <c r="AC31" s="650"/>
      <c r="AD31" s="651" t="s">
        <v>178</v>
      </c>
      <c r="AE31" s="651"/>
      <c r="AF31" s="651"/>
      <c r="AG31" s="651"/>
      <c r="AH31" s="651"/>
      <c r="AI31" s="651"/>
      <c r="AJ31" s="651"/>
      <c r="AK31" s="651"/>
      <c r="AL31" s="652" t="s">
        <v>129</v>
      </c>
      <c r="AM31" s="653"/>
      <c r="AN31" s="653"/>
      <c r="AO31" s="654"/>
      <c r="AP31" s="704" t="s">
        <v>313</v>
      </c>
      <c r="AQ31" s="705"/>
      <c r="AR31" s="705"/>
      <c r="AS31" s="705"/>
      <c r="AT31" s="710" t="s">
        <v>314</v>
      </c>
      <c r="AU31" s="231"/>
      <c r="AV31" s="231"/>
      <c r="AW31" s="231"/>
      <c r="AX31" s="633" t="s">
        <v>189</v>
      </c>
      <c r="AY31" s="634"/>
      <c r="AZ31" s="634"/>
      <c r="BA31" s="634"/>
      <c r="BB31" s="634"/>
      <c r="BC31" s="634"/>
      <c r="BD31" s="634"/>
      <c r="BE31" s="634"/>
      <c r="BF31" s="635"/>
      <c r="BG31" s="715">
        <v>99.6</v>
      </c>
      <c r="BH31" s="702"/>
      <c r="BI31" s="702"/>
      <c r="BJ31" s="702"/>
      <c r="BK31" s="702"/>
      <c r="BL31" s="702"/>
      <c r="BM31" s="642">
        <v>98.7</v>
      </c>
      <c r="BN31" s="702"/>
      <c r="BO31" s="702"/>
      <c r="BP31" s="702"/>
      <c r="BQ31" s="703"/>
      <c r="BR31" s="715">
        <v>99.5</v>
      </c>
      <c r="BS31" s="702"/>
      <c r="BT31" s="702"/>
      <c r="BU31" s="702"/>
      <c r="BV31" s="702"/>
      <c r="BW31" s="702"/>
      <c r="BX31" s="642">
        <v>98.5</v>
      </c>
      <c r="BY31" s="702"/>
      <c r="BZ31" s="702"/>
      <c r="CA31" s="702"/>
      <c r="CB31" s="703"/>
      <c r="CD31" s="689"/>
      <c r="CE31" s="690"/>
      <c r="CF31" s="662" t="s">
        <v>315</v>
      </c>
      <c r="CG31" s="663"/>
      <c r="CH31" s="663"/>
      <c r="CI31" s="663"/>
      <c r="CJ31" s="663"/>
      <c r="CK31" s="663"/>
      <c r="CL31" s="663"/>
      <c r="CM31" s="663"/>
      <c r="CN31" s="663"/>
      <c r="CO31" s="663"/>
      <c r="CP31" s="663"/>
      <c r="CQ31" s="664"/>
      <c r="CR31" s="647">
        <v>58300</v>
      </c>
      <c r="CS31" s="683"/>
      <c r="CT31" s="683"/>
      <c r="CU31" s="683"/>
      <c r="CV31" s="683"/>
      <c r="CW31" s="683"/>
      <c r="CX31" s="683"/>
      <c r="CY31" s="684"/>
      <c r="CZ31" s="652">
        <v>0.7</v>
      </c>
      <c r="DA31" s="681"/>
      <c r="DB31" s="681"/>
      <c r="DC31" s="685"/>
      <c r="DD31" s="656">
        <v>58300</v>
      </c>
      <c r="DE31" s="683"/>
      <c r="DF31" s="683"/>
      <c r="DG31" s="683"/>
      <c r="DH31" s="683"/>
      <c r="DI31" s="683"/>
      <c r="DJ31" s="683"/>
      <c r="DK31" s="684"/>
      <c r="DL31" s="656">
        <v>58300</v>
      </c>
      <c r="DM31" s="683"/>
      <c r="DN31" s="683"/>
      <c r="DO31" s="683"/>
      <c r="DP31" s="683"/>
      <c r="DQ31" s="683"/>
      <c r="DR31" s="683"/>
      <c r="DS31" s="683"/>
      <c r="DT31" s="683"/>
      <c r="DU31" s="683"/>
      <c r="DV31" s="684"/>
      <c r="DW31" s="652">
        <v>1.4</v>
      </c>
      <c r="DX31" s="681"/>
      <c r="DY31" s="681"/>
      <c r="DZ31" s="681"/>
      <c r="EA31" s="681"/>
      <c r="EB31" s="681"/>
      <c r="EC31" s="682"/>
    </row>
    <row r="32" spans="2:133" ht="11.25" customHeight="1">
      <c r="B32" s="693" t="s">
        <v>316</v>
      </c>
      <c r="C32" s="694"/>
      <c r="D32" s="694"/>
      <c r="E32" s="694"/>
      <c r="F32" s="694"/>
      <c r="G32" s="694"/>
      <c r="H32" s="694"/>
      <c r="I32" s="694"/>
      <c r="J32" s="694"/>
      <c r="K32" s="694"/>
      <c r="L32" s="694"/>
      <c r="M32" s="694"/>
      <c r="N32" s="694"/>
      <c r="O32" s="694"/>
      <c r="P32" s="694"/>
      <c r="Q32" s="695"/>
      <c r="R32" s="647" t="s">
        <v>178</v>
      </c>
      <c r="S32" s="648"/>
      <c r="T32" s="648"/>
      <c r="U32" s="648"/>
      <c r="V32" s="648"/>
      <c r="W32" s="648"/>
      <c r="X32" s="648"/>
      <c r="Y32" s="649"/>
      <c r="Z32" s="650" t="s">
        <v>178</v>
      </c>
      <c r="AA32" s="650"/>
      <c r="AB32" s="650"/>
      <c r="AC32" s="650"/>
      <c r="AD32" s="651" t="s">
        <v>129</v>
      </c>
      <c r="AE32" s="651"/>
      <c r="AF32" s="651"/>
      <c r="AG32" s="651"/>
      <c r="AH32" s="651"/>
      <c r="AI32" s="651"/>
      <c r="AJ32" s="651"/>
      <c r="AK32" s="651"/>
      <c r="AL32" s="652" t="s">
        <v>178</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6">
        <v>99.7</v>
      </c>
      <c r="BH32" s="683"/>
      <c r="BI32" s="683"/>
      <c r="BJ32" s="683"/>
      <c r="BK32" s="683"/>
      <c r="BL32" s="683"/>
      <c r="BM32" s="653">
        <v>99.1</v>
      </c>
      <c r="BN32" s="713"/>
      <c r="BO32" s="713"/>
      <c r="BP32" s="713"/>
      <c r="BQ32" s="714"/>
      <c r="BR32" s="716">
        <v>99.5</v>
      </c>
      <c r="BS32" s="683"/>
      <c r="BT32" s="683"/>
      <c r="BU32" s="683"/>
      <c r="BV32" s="683"/>
      <c r="BW32" s="683"/>
      <c r="BX32" s="653">
        <v>98.9</v>
      </c>
      <c r="BY32" s="713"/>
      <c r="BZ32" s="713"/>
      <c r="CA32" s="713"/>
      <c r="CB32" s="714"/>
      <c r="CD32" s="691"/>
      <c r="CE32" s="692"/>
      <c r="CF32" s="662" t="s">
        <v>319</v>
      </c>
      <c r="CG32" s="663"/>
      <c r="CH32" s="663"/>
      <c r="CI32" s="663"/>
      <c r="CJ32" s="663"/>
      <c r="CK32" s="663"/>
      <c r="CL32" s="663"/>
      <c r="CM32" s="663"/>
      <c r="CN32" s="663"/>
      <c r="CO32" s="663"/>
      <c r="CP32" s="663"/>
      <c r="CQ32" s="664"/>
      <c r="CR32" s="647" t="s">
        <v>178</v>
      </c>
      <c r="CS32" s="648"/>
      <c r="CT32" s="648"/>
      <c r="CU32" s="648"/>
      <c r="CV32" s="648"/>
      <c r="CW32" s="648"/>
      <c r="CX32" s="648"/>
      <c r="CY32" s="649"/>
      <c r="CZ32" s="652" t="s">
        <v>178</v>
      </c>
      <c r="DA32" s="681"/>
      <c r="DB32" s="681"/>
      <c r="DC32" s="685"/>
      <c r="DD32" s="656" t="s">
        <v>129</v>
      </c>
      <c r="DE32" s="648"/>
      <c r="DF32" s="648"/>
      <c r="DG32" s="648"/>
      <c r="DH32" s="648"/>
      <c r="DI32" s="648"/>
      <c r="DJ32" s="648"/>
      <c r="DK32" s="649"/>
      <c r="DL32" s="656" t="s">
        <v>178</v>
      </c>
      <c r="DM32" s="648"/>
      <c r="DN32" s="648"/>
      <c r="DO32" s="648"/>
      <c r="DP32" s="648"/>
      <c r="DQ32" s="648"/>
      <c r="DR32" s="648"/>
      <c r="DS32" s="648"/>
      <c r="DT32" s="648"/>
      <c r="DU32" s="648"/>
      <c r="DV32" s="649"/>
      <c r="DW32" s="652" t="s">
        <v>129</v>
      </c>
      <c r="DX32" s="681"/>
      <c r="DY32" s="681"/>
      <c r="DZ32" s="681"/>
      <c r="EA32" s="681"/>
      <c r="EB32" s="681"/>
      <c r="EC32" s="682"/>
    </row>
    <row r="33" spans="2:133" ht="11.25" customHeight="1">
      <c r="B33" s="644" t="s">
        <v>320</v>
      </c>
      <c r="C33" s="645"/>
      <c r="D33" s="645"/>
      <c r="E33" s="645"/>
      <c r="F33" s="645"/>
      <c r="G33" s="645"/>
      <c r="H33" s="645"/>
      <c r="I33" s="645"/>
      <c r="J33" s="645"/>
      <c r="K33" s="645"/>
      <c r="L33" s="645"/>
      <c r="M33" s="645"/>
      <c r="N33" s="645"/>
      <c r="O33" s="645"/>
      <c r="P33" s="645"/>
      <c r="Q33" s="646"/>
      <c r="R33" s="647">
        <v>549249</v>
      </c>
      <c r="S33" s="648"/>
      <c r="T33" s="648"/>
      <c r="U33" s="648"/>
      <c r="V33" s="648"/>
      <c r="W33" s="648"/>
      <c r="X33" s="648"/>
      <c r="Y33" s="649"/>
      <c r="Z33" s="650">
        <v>6.6</v>
      </c>
      <c r="AA33" s="650"/>
      <c r="AB33" s="650"/>
      <c r="AC33" s="650"/>
      <c r="AD33" s="651" t="s">
        <v>178</v>
      </c>
      <c r="AE33" s="651"/>
      <c r="AF33" s="651"/>
      <c r="AG33" s="651"/>
      <c r="AH33" s="651"/>
      <c r="AI33" s="651"/>
      <c r="AJ33" s="651"/>
      <c r="AK33" s="651"/>
      <c r="AL33" s="652" t="s">
        <v>178</v>
      </c>
      <c r="AM33" s="653"/>
      <c r="AN33" s="653"/>
      <c r="AO33" s="654"/>
      <c r="AP33" s="708"/>
      <c r="AQ33" s="709"/>
      <c r="AR33" s="709"/>
      <c r="AS33" s="709"/>
      <c r="AT33" s="712"/>
      <c r="AU33" s="232"/>
      <c r="AV33" s="232"/>
      <c r="AW33" s="232"/>
      <c r="AX33" s="697" t="s">
        <v>321</v>
      </c>
      <c r="AY33" s="698"/>
      <c r="AZ33" s="698"/>
      <c r="BA33" s="698"/>
      <c r="BB33" s="698"/>
      <c r="BC33" s="698"/>
      <c r="BD33" s="698"/>
      <c r="BE33" s="698"/>
      <c r="BF33" s="699"/>
      <c r="BG33" s="717">
        <v>99.4</v>
      </c>
      <c r="BH33" s="718"/>
      <c r="BI33" s="718"/>
      <c r="BJ33" s="718"/>
      <c r="BK33" s="718"/>
      <c r="BL33" s="718"/>
      <c r="BM33" s="719">
        <v>98</v>
      </c>
      <c r="BN33" s="718"/>
      <c r="BO33" s="718"/>
      <c r="BP33" s="718"/>
      <c r="BQ33" s="720"/>
      <c r="BR33" s="717">
        <v>99.4</v>
      </c>
      <c r="BS33" s="718"/>
      <c r="BT33" s="718"/>
      <c r="BU33" s="718"/>
      <c r="BV33" s="718"/>
      <c r="BW33" s="718"/>
      <c r="BX33" s="719">
        <v>97.9</v>
      </c>
      <c r="BY33" s="718"/>
      <c r="BZ33" s="718"/>
      <c r="CA33" s="718"/>
      <c r="CB33" s="720"/>
      <c r="CD33" s="662" t="s">
        <v>322</v>
      </c>
      <c r="CE33" s="663"/>
      <c r="CF33" s="663"/>
      <c r="CG33" s="663"/>
      <c r="CH33" s="663"/>
      <c r="CI33" s="663"/>
      <c r="CJ33" s="663"/>
      <c r="CK33" s="663"/>
      <c r="CL33" s="663"/>
      <c r="CM33" s="663"/>
      <c r="CN33" s="663"/>
      <c r="CO33" s="663"/>
      <c r="CP33" s="663"/>
      <c r="CQ33" s="664"/>
      <c r="CR33" s="647">
        <v>3616596</v>
      </c>
      <c r="CS33" s="683"/>
      <c r="CT33" s="683"/>
      <c r="CU33" s="683"/>
      <c r="CV33" s="683"/>
      <c r="CW33" s="683"/>
      <c r="CX33" s="683"/>
      <c r="CY33" s="684"/>
      <c r="CZ33" s="652">
        <v>44.4</v>
      </c>
      <c r="DA33" s="681"/>
      <c r="DB33" s="681"/>
      <c r="DC33" s="685"/>
      <c r="DD33" s="656">
        <v>2208447</v>
      </c>
      <c r="DE33" s="683"/>
      <c r="DF33" s="683"/>
      <c r="DG33" s="683"/>
      <c r="DH33" s="683"/>
      <c r="DI33" s="683"/>
      <c r="DJ33" s="683"/>
      <c r="DK33" s="684"/>
      <c r="DL33" s="656">
        <v>1477729</v>
      </c>
      <c r="DM33" s="683"/>
      <c r="DN33" s="683"/>
      <c r="DO33" s="683"/>
      <c r="DP33" s="683"/>
      <c r="DQ33" s="683"/>
      <c r="DR33" s="683"/>
      <c r="DS33" s="683"/>
      <c r="DT33" s="683"/>
      <c r="DU33" s="683"/>
      <c r="DV33" s="684"/>
      <c r="DW33" s="652">
        <v>35.4</v>
      </c>
      <c r="DX33" s="681"/>
      <c r="DY33" s="681"/>
      <c r="DZ33" s="681"/>
      <c r="EA33" s="681"/>
      <c r="EB33" s="681"/>
      <c r="EC33" s="682"/>
    </row>
    <row r="34" spans="2:133" ht="11.25" customHeight="1">
      <c r="B34" s="644" t="s">
        <v>323</v>
      </c>
      <c r="C34" s="645"/>
      <c r="D34" s="645"/>
      <c r="E34" s="645"/>
      <c r="F34" s="645"/>
      <c r="G34" s="645"/>
      <c r="H34" s="645"/>
      <c r="I34" s="645"/>
      <c r="J34" s="645"/>
      <c r="K34" s="645"/>
      <c r="L34" s="645"/>
      <c r="M34" s="645"/>
      <c r="N34" s="645"/>
      <c r="O34" s="645"/>
      <c r="P34" s="645"/>
      <c r="Q34" s="646"/>
      <c r="R34" s="647">
        <v>38426</v>
      </c>
      <c r="S34" s="648"/>
      <c r="T34" s="648"/>
      <c r="U34" s="648"/>
      <c r="V34" s="648"/>
      <c r="W34" s="648"/>
      <c r="X34" s="648"/>
      <c r="Y34" s="649"/>
      <c r="Z34" s="650">
        <v>0.5</v>
      </c>
      <c r="AA34" s="650"/>
      <c r="AB34" s="650"/>
      <c r="AC34" s="650"/>
      <c r="AD34" s="651">
        <v>24000</v>
      </c>
      <c r="AE34" s="651"/>
      <c r="AF34" s="651"/>
      <c r="AG34" s="651"/>
      <c r="AH34" s="651"/>
      <c r="AI34" s="651"/>
      <c r="AJ34" s="651"/>
      <c r="AK34" s="651"/>
      <c r="AL34" s="652">
        <v>0.6</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1151250</v>
      </c>
      <c r="CS34" s="648"/>
      <c r="CT34" s="648"/>
      <c r="CU34" s="648"/>
      <c r="CV34" s="648"/>
      <c r="CW34" s="648"/>
      <c r="CX34" s="648"/>
      <c r="CY34" s="649"/>
      <c r="CZ34" s="652">
        <v>14.1</v>
      </c>
      <c r="DA34" s="681"/>
      <c r="DB34" s="681"/>
      <c r="DC34" s="685"/>
      <c r="DD34" s="656">
        <v>878106</v>
      </c>
      <c r="DE34" s="648"/>
      <c r="DF34" s="648"/>
      <c r="DG34" s="648"/>
      <c r="DH34" s="648"/>
      <c r="DI34" s="648"/>
      <c r="DJ34" s="648"/>
      <c r="DK34" s="649"/>
      <c r="DL34" s="656">
        <v>650768</v>
      </c>
      <c r="DM34" s="648"/>
      <c r="DN34" s="648"/>
      <c r="DO34" s="648"/>
      <c r="DP34" s="648"/>
      <c r="DQ34" s="648"/>
      <c r="DR34" s="648"/>
      <c r="DS34" s="648"/>
      <c r="DT34" s="648"/>
      <c r="DU34" s="648"/>
      <c r="DV34" s="649"/>
      <c r="DW34" s="652">
        <v>15.6</v>
      </c>
      <c r="DX34" s="681"/>
      <c r="DY34" s="681"/>
      <c r="DZ34" s="681"/>
      <c r="EA34" s="681"/>
      <c r="EB34" s="681"/>
      <c r="EC34" s="682"/>
    </row>
    <row r="35" spans="2:133" ht="11.25" customHeight="1">
      <c r="B35" s="644" t="s">
        <v>325</v>
      </c>
      <c r="C35" s="645"/>
      <c r="D35" s="645"/>
      <c r="E35" s="645"/>
      <c r="F35" s="645"/>
      <c r="G35" s="645"/>
      <c r="H35" s="645"/>
      <c r="I35" s="645"/>
      <c r="J35" s="645"/>
      <c r="K35" s="645"/>
      <c r="L35" s="645"/>
      <c r="M35" s="645"/>
      <c r="N35" s="645"/>
      <c r="O35" s="645"/>
      <c r="P35" s="645"/>
      <c r="Q35" s="646"/>
      <c r="R35" s="647">
        <v>17199</v>
      </c>
      <c r="S35" s="648"/>
      <c r="T35" s="648"/>
      <c r="U35" s="648"/>
      <c r="V35" s="648"/>
      <c r="W35" s="648"/>
      <c r="X35" s="648"/>
      <c r="Y35" s="649"/>
      <c r="Z35" s="650">
        <v>0.2</v>
      </c>
      <c r="AA35" s="650"/>
      <c r="AB35" s="650"/>
      <c r="AC35" s="650"/>
      <c r="AD35" s="651" t="s">
        <v>178</v>
      </c>
      <c r="AE35" s="651"/>
      <c r="AF35" s="651"/>
      <c r="AG35" s="651"/>
      <c r="AH35" s="651"/>
      <c r="AI35" s="651"/>
      <c r="AJ35" s="651"/>
      <c r="AK35" s="651"/>
      <c r="AL35" s="652" t="s">
        <v>178</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38202</v>
      </c>
      <c r="CS35" s="683"/>
      <c r="CT35" s="683"/>
      <c r="CU35" s="683"/>
      <c r="CV35" s="683"/>
      <c r="CW35" s="683"/>
      <c r="CX35" s="683"/>
      <c r="CY35" s="684"/>
      <c r="CZ35" s="652">
        <v>0.5</v>
      </c>
      <c r="DA35" s="681"/>
      <c r="DB35" s="681"/>
      <c r="DC35" s="685"/>
      <c r="DD35" s="656">
        <v>21969</v>
      </c>
      <c r="DE35" s="683"/>
      <c r="DF35" s="683"/>
      <c r="DG35" s="683"/>
      <c r="DH35" s="683"/>
      <c r="DI35" s="683"/>
      <c r="DJ35" s="683"/>
      <c r="DK35" s="684"/>
      <c r="DL35" s="656">
        <v>21262</v>
      </c>
      <c r="DM35" s="683"/>
      <c r="DN35" s="683"/>
      <c r="DO35" s="683"/>
      <c r="DP35" s="683"/>
      <c r="DQ35" s="683"/>
      <c r="DR35" s="683"/>
      <c r="DS35" s="683"/>
      <c r="DT35" s="683"/>
      <c r="DU35" s="683"/>
      <c r="DV35" s="684"/>
      <c r="DW35" s="652">
        <v>0.5</v>
      </c>
      <c r="DX35" s="681"/>
      <c r="DY35" s="681"/>
      <c r="DZ35" s="681"/>
      <c r="EA35" s="681"/>
      <c r="EB35" s="681"/>
      <c r="EC35" s="682"/>
    </row>
    <row r="36" spans="2:133" ht="11.25" customHeight="1">
      <c r="B36" s="644" t="s">
        <v>329</v>
      </c>
      <c r="C36" s="645"/>
      <c r="D36" s="645"/>
      <c r="E36" s="645"/>
      <c r="F36" s="645"/>
      <c r="G36" s="645"/>
      <c r="H36" s="645"/>
      <c r="I36" s="645"/>
      <c r="J36" s="645"/>
      <c r="K36" s="645"/>
      <c r="L36" s="645"/>
      <c r="M36" s="645"/>
      <c r="N36" s="645"/>
      <c r="O36" s="645"/>
      <c r="P36" s="645"/>
      <c r="Q36" s="646"/>
      <c r="R36" s="647">
        <v>330000</v>
      </c>
      <c r="S36" s="648"/>
      <c r="T36" s="648"/>
      <c r="U36" s="648"/>
      <c r="V36" s="648"/>
      <c r="W36" s="648"/>
      <c r="X36" s="648"/>
      <c r="Y36" s="649"/>
      <c r="Z36" s="650">
        <v>4</v>
      </c>
      <c r="AA36" s="650"/>
      <c r="AB36" s="650"/>
      <c r="AC36" s="650"/>
      <c r="AD36" s="651" t="s">
        <v>178</v>
      </c>
      <c r="AE36" s="651"/>
      <c r="AF36" s="651"/>
      <c r="AG36" s="651"/>
      <c r="AH36" s="651"/>
      <c r="AI36" s="651"/>
      <c r="AJ36" s="651"/>
      <c r="AK36" s="651"/>
      <c r="AL36" s="652" t="s">
        <v>129</v>
      </c>
      <c r="AM36" s="653"/>
      <c r="AN36" s="653"/>
      <c r="AO36" s="654"/>
      <c r="AP36" s="235"/>
      <c r="AQ36" s="721" t="s">
        <v>330</v>
      </c>
      <c r="AR36" s="722"/>
      <c r="AS36" s="722"/>
      <c r="AT36" s="722"/>
      <c r="AU36" s="722"/>
      <c r="AV36" s="722"/>
      <c r="AW36" s="722"/>
      <c r="AX36" s="722"/>
      <c r="AY36" s="723"/>
      <c r="AZ36" s="636">
        <v>1066349</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17066</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1014912</v>
      </c>
      <c r="CS36" s="648"/>
      <c r="CT36" s="648"/>
      <c r="CU36" s="648"/>
      <c r="CV36" s="648"/>
      <c r="CW36" s="648"/>
      <c r="CX36" s="648"/>
      <c r="CY36" s="649"/>
      <c r="CZ36" s="652">
        <v>12.5</v>
      </c>
      <c r="DA36" s="681"/>
      <c r="DB36" s="681"/>
      <c r="DC36" s="685"/>
      <c r="DD36" s="656">
        <v>278462</v>
      </c>
      <c r="DE36" s="648"/>
      <c r="DF36" s="648"/>
      <c r="DG36" s="648"/>
      <c r="DH36" s="648"/>
      <c r="DI36" s="648"/>
      <c r="DJ36" s="648"/>
      <c r="DK36" s="649"/>
      <c r="DL36" s="656">
        <v>135507</v>
      </c>
      <c r="DM36" s="648"/>
      <c r="DN36" s="648"/>
      <c r="DO36" s="648"/>
      <c r="DP36" s="648"/>
      <c r="DQ36" s="648"/>
      <c r="DR36" s="648"/>
      <c r="DS36" s="648"/>
      <c r="DT36" s="648"/>
      <c r="DU36" s="648"/>
      <c r="DV36" s="649"/>
      <c r="DW36" s="652">
        <v>3.2</v>
      </c>
      <c r="DX36" s="681"/>
      <c r="DY36" s="681"/>
      <c r="DZ36" s="681"/>
      <c r="EA36" s="681"/>
      <c r="EB36" s="681"/>
      <c r="EC36" s="682"/>
    </row>
    <row r="37" spans="2:133" ht="11.25" customHeight="1">
      <c r="B37" s="644" t="s">
        <v>333</v>
      </c>
      <c r="C37" s="645"/>
      <c r="D37" s="645"/>
      <c r="E37" s="645"/>
      <c r="F37" s="645"/>
      <c r="G37" s="645"/>
      <c r="H37" s="645"/>
      <c r="I37" s="645"/>
      <c r="J37" s="645"/>
      <c r="K37" s="645"/>
      <c r="L37" s="645"/>
      <c r="M37" s="645"/>
      <c r="N37" s="645"/>
      <c r="O37" s="645"/>
      <c r="P37" s="645"/>
      <c r="Q37" s="646"/>
      <c r="R37" s="647">
        <v>150685</v>
      </c>
      <c r="S37" s="648"/>
      <c r="T37" s="648"/>
      <c r="U37" s="648"/>
      <c r="V37" s="648"/>
      <c r="W37" s="648"/>
      <c r="X37" s="648"/>
      <c r="Y37" s="649"/>
      <c r="Z37" s="650">
        <v>1.8</v>
      </c>
      <c r="AA37" s="650"/>
      <c r="AB37" s="650"/>
      <c r="AC37" s="650"/>
      <c r="AD37" s="651" t="s">
        <v>178</v>
      </c>
      <c r="AE37" s="651"/>
      <c r="AF37" s="651"/>
      <c r="AG37" s="651"/>
      <c r="AH37" s="651"/>
      <c r="AI37" s="651"/>
      <c r="AJ37" s="651"/>
      <c r="AK37" s="651"/>
      <c r="AL37" s="652" t="s">
        <v>129</v>
      </c>
      <c r="AM37" s="653"/>
      <c r="AN37" s="653"/>
      <c r="AO37" s="654"/>
      <c r="AQ37" s="725" t="s">
        <v>334</v>
      </c>
      <c r="AR37" s="726"/>
      <c r="AS37" s="726"/>
      <c r="AT37" s="726"/>
      <c r="AU37" s="726"/>
      <c r="AV37" s="726"/>
      <c r="AW37" s="726"/>
      <c r="AX37" s="726"/>
      <c r="AY37" s="727"/>
      <c r="AZ37" s="647">
        <v>328500</v>
      </c>
      <c r="BA37" s="648"/>
      <c r="BB37" s="648"/>
      <c r="BC37" s="648"/>
      <c r="BD37" s="683"/>
      <c r="BE37" s="683"/>
      <c r="BF37" s="714"/>
      <c r="BG37" s="662" t="s">
        <v>335</v>
      </c>
      <c r="BH37" s="663"/>
      <c r="BI37" s="663"/>
      <c r="BJ37" s="663"/>
      <c r="BK37" s="663"/>
      <c r="BL37" s="663"/>
      <c r="BM37" s="663"/>
      <c r="BN37" s="663"/>
      <c r="BO37" s="663"/>
      <c r="BP37" s="663"/>
      <c r="BQ37" s="663"/>
      <c r="BR37" s="663"/>
      <c r="BS37" s="663"/>
      <c r="BT37" s="663"/>
      <c r="BU37" s="664"/>
      <c r="BV37" s="647">
        <v>-12658</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10415</v>
      </c>
      <c r="CS37" s="683"/>
      <c r="CT37" s="683"/>
      <c r="CU37" s="683"/>
      <c r="CV37" s="683"/>
      <c r="CW37" s="683"/>
      <c r="CX37" s="683"/>
      <c r="CY37" s="684"/>
      <c r="CZ37" s="652">
        <v>0.1</v>
      </c>
      <c r="DA37" s="681"/>
      <c r="DB37" s="681"/>
      <c r="DC37" s="685"/>
      <c r="DD37" s="656">
        <v>10415</v>
      </c>
      <c r="DE37" s="683"/>
      <c r="DF37" s="683"/>
      <c r="DG37" s="683"/>
      <c r="DH37" s="683"/>
      <c r="DI37" s="683"/>
      <c r="DJ37" s="683"/>
      <c r="DK37" s="684"/>
      <c r="DL37" s="656">
        <v>10415</v>
      </c>
      <c r="DM37" s="683"/>
      <c r="DN37" s="683"/>
      <c r="DO37" s="683"/>
      <c r="DP37" s="683"/>
      <c r="DQ37" s="683"/>
      <c r="DR37" s="683"/>
      <c r="DS37" s="683"/>
      <c r="DT37" s="683"/>
      <c r="DU37" s="683"/>
      <c r="DV37" s="684"/>
      <c r="DW37" s="652">
        <v>0.2</v>
      </c>
      <c r="DX37" s="681"/>
      <c r="DY37" s="681"/>
      <c r="DZ37" s="681"/>
      <c r="EA37" s="681"/>
      <c r="EB37" s="681"/>
      <c r="EC37" s="682"/>
    </row>
    <row r="38" spans="2:133" ht="11.25" customHeight="1">
      <c r="B38" s="644" t="s">
        <v>337</v>
      </c>
      <c r="C38" s="645"/>
      <c r="D38" s="645"/>
      <c r="E38" s="645"/>
      <c r="F38" s="645"/>
      <c r="G38" s="645"/>
      <c r="H38" s="645"/>
      <c r="I38" s="645"/>
      <c r="J38" s="645"/>
      <c r="K38" s="645"/>
      <c r="L38" s="645"/>
      <c r="M38" s="645"/>
      <c r="N38" s="645"/>
      <c r="O38" s="645"/>
      <c r="P38" s="645"/>
      <c r="Q38" s="646"/>
      <c r="R38" s="647">
        <v>354454</v>
      </c>
      <c r="S38" s="648"/>
      <c r="T38" s="648"/>
      <c r="U38" s="648"/>
      <c r="V38" s="648"/>
      <c r="W38" s="648"/>
      <c r="X38" s="648"/>
      <c r="Y38" s="649"/>
      <c r="Z38" s="650">
        <v>4.3</v>
      </c>
      <c r="AA38" s="650"/>
      <c r="AB38" s="650"/>
      <c r="AC38" s="650"/>
      <c r="AD38" s="651">
        <v>1488</v>
      </c>
      <c r="AE38" s="651"/>
      <c r="AF38" s="651"/>
      <c r="AG38" s="651"/>
      <c r="AH38" s="651"/>
      <c r="AI38" s="651"/>
      <c r="AJ38" s="651"/>
      <c r="AK38" s="651"/>
      <c r="AL38" s="652">
        <v>0</v>
      </c>
      <c r="AM38" s="653"/>
      <c r="AN38" s="653"/>
      <c r="AO38" s="654"/>
      <c r="AQ38" s="725" t="s">
        <v>338</v>
      </c>
      <c r="AR38" s="726"/>
      <c r="AS38" s="726"/>
      <c r="AT38" s="726"/>
      <c r="AU38" s="726"/>
      <c r="AV38" s="726"/>
      <c r="AW38" s="726"/>
      <c r="AX38" s="726"/>
      <c r="AY38" s="727"/>
      <c r="AZ38" s="647">
        <v>184500</v>
      </c>
      <c r="BA38" s="648"/>
      <c r="BB38" s="648"/>
      <c r="BC38" s="648"/>
      <c r="BD38" s="683"/>
      <c r="BE38" s="683"/>
      <c r="BF38" s="714"/>
      <c r="BG38" s="662" t="s">
        <v>339</v>
      </c>
      <c r="BH38" s="663"/>
      <c r="BI38" s="663"/>
      <c r="BJ38" s="663"/>
      <c r="BK38" s="663"/>
      <c r="BL38" s="663"/>
      <c r="BM38" s="663"/>
      <c r="BN38" s="663"/>
      <c r="BO38" s="663"/>
      <c r="BP38" s="663"/>
      <c r="BQ38" s="663"/>
      <c r="BR38" s="663"/>
      <c r="BS38" s="663"/>
      <c r="BT38" s="663"/>
      <c r="BU38" s="664"/>
      <c r="BV38" s="647">
        <v>1164</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1066349</v>
      </c>
      <c r="CS38" s="648"/>
      <c r="CT38" s="648"/>
      <c r="CU38" s="648"/>
      <c r="CV38" s="648"/>
      <c r="CW38" s="648"/>
      <c r="CX38" s="648"/>
      <c r="CY38" s="649"/>
      <c r="CZ38" s="652">
        <v>13.1</v>
      </c>
      <c r="DA38" s="681"/>
      <c r="DB38" s="681"/>
      <c r="DC38" s="685"/>
      <c r="DD38" s="656">
        <v>994152</v>
      </c>
      <c r="DE38" s="648"/>
      <c r="DF38" s="648"/>
      <c r="DG38" s="648"/>
      <c r="DH38" s="648"/>
      <c r="DI38" s="648"/>
      <c r="DJ38" s="648"/>
      <c r="DK38" s="649"/>
      <c r="DL38" s="656">
        <v>670192</v>
      </c>
      <c r="DM38" s="648"/>
      <c r="DN38" s="648"/>
      <c r="DO38" s="648"/>
      <c r="DP38" s="648"/>
      <c r="DQ38" s="648"/>
      <c r="DR38" s="648"/>
      <c r="DS38" s="648"/>
      <c r="DT38" s="648"/>
      <c r="DU38" s="648"/>
      <c r="DV38" s="649"/>
      <c r="DW38" s="652">
        <v>16.100000000000001</v>
      </c>
      <c r="DX38" s="681"/>
      <c r="DY38" s="681"/>
      <c r="DZ38" s="681"/>
      <c r="EA38" s="681"/>
      <c r="EB38" s="681"/>
      <c r="EC38" s="682"/>
    </row>
    <row r="39" spans="2:133" ht="11.25" customHeight="1">
      <c r="B39" s="644" t="s">
        <v>341</v>
      </c>
      <c r="C39" s="645"/>
      <c r="D39" s="645"/>
      <c r="E39" s="645"/>
      <c r="F39" s="645"/>
      <c r="G39" s="645"/>
      <c r="H39" s="645"/>
      <c r="I39" s="645"/>
      <c r="J39" s="645"/>
      <c r="K39" s="645"/>
      <c r="L39" s="645"/>
      <c r="M39" s="645"/>
      <c r="N39" s="645"/>
      <c r="O39" s="645"/>
      <c r="P39" s="645"/>
      <c r="Q39" s="646"/>
      <c r="R39" s="647">
        <v>895100</v>
      </c>
      <c r="S39" s="648"/>
      <c r="T39" s="648"/>
      <c r="U39" s="648"/>
      <c r="V39" s="648"/>
      <c r="W39" s="648"/>
      <c r="X39" s="648"/>
      <c r="Y39" s="649"/>
      <c r="Z39" s="650">
        <v>10.8</v>
      </c>
      <c r="AA39" s="650"/>
      <c r="AB39" s="650"/>
      <c r="AC39" s="650"/>
      <c r="AD39" s="651" t="s">
        <v>178</v>
      </c>
      <c r="AE39" s="651"/>
      <c r="AF39" s="651"/>
      <c r="AG39" s="651"/>
      <c r="AH39" s="651"/>
      <c r="AI39" s="651"/>
      <c r="AJ39" s="651"/>
      <c r="AK39" s="651"/>
      <c r="AL39" s="652" t="s">
        <v>129</v>
      </c>
      <c r="AM39" s="653"/>
      <c r="AN39" s="653"/>
      <c r="AO39" s="654"/>
      <c r="AQ39" s="725" t="s">
        <v>342</v>
      </c>
      <c r="AR39" s="726"/>
      <c r="AS39" s="726"/>
      <c r="AT39" s="726"/>
      <c r="AU39" s="726"/>
      <c r="AV39" s="726"/>
      <c r="AW39" s="726"/>
      <c r="AX39" s="726"/>
      <c r="AY39" s="727"/>
      <c r="AZ39" s="647">
        <v>45000</v>
      </c>
      <c r="BA39" s="648"/>
      <c r="BB39" s="648"/>
      <c r="BC39" s="648"/>
      <c r="BD39" s="683"/>
      <c r="BE39" s="683"/>
      <c r="BF39" s="714"/>
      <c r="BG39" s="662" t="s">
        <v>343</v>
      </c>
      <c r="BH39" s="663"/>
      <c r="BI39" s="663"/>
      <c r="BJ39" s="663"/>
      <c r="BK39" s="663"/>
      <c r="BL39" s="663"/>
      <c r="BM39" s="663"/>
      <c r="BN39" s="663"/>
      <c r="BO39" s="663"/>
      <c r="BP39" s="663"/>
      <c r="BQ39" s="663"/>
      <c r="BR39" s="663"/>
      <c r="BS39" s="663"/>
      <c r="BT39" s="663"/>
      <c r="BU39" s="664"/>
      <c r="BV39" s="647">
        <v>1736</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319883</v>
      </c>
      <c r="CS39" s="683"/>
      <c r="CT39" s="683"/>
      <c r="CU39" s="683"/>
      <c r="CV39" s="683"/>
      <c r="CW39" s="683"/>
      <c r="CX39" s="683"/>
      <c r="CY39" s="684"/>
      <c r="CZ39" s="652">
        <v>3.9</v>
      </c>
      <c r="DA39" s="681"/>
      <c r="DB39" s="681"/>
      <c r="DC39" s="685"/>
      <c r="DD39" s="656">
        <v>9758</v>
      </c>
      <c r="DE39" s="683"/>
      <c r="DF39" s="683"/>
      <c r="DG39" s="683"/>
      <c r="DH39" s="683"/>
      <c r="DI39" s="683"/>
      <c r="DJ39" s="683"/>
      <c r="DK39" s="684"/>
      <c r="DL39" s="656" t="s">
        <v>178</v>
      </c>
      <c r="DM39" s="683"/>
      <c r="DN39" s="683"/>
      <c r="DO39" s="683"/>
      <c r="DP39" s="683"/>
      <c r="DQ39" s="683"/>
      <c r="DR39" s="683"/>
      <c r="DS39" s="683"/>
      <c r="DT39" s="683"/>
      <c r="DU39" s="683"/>
      <c r="DV39" s="684"/>
      <c r="DW39" s="652" t="s">
        <v>178</v>
      </c>
      <c r="DX39" s="681"/>
      <c r="DY39" s="681"/>
      <c r="DZ39" s="681"/>
      <c r="EA39" s="681"/>
      <c r="EB39" s="681"/>
      <c r="EC39" s="682"/>
    </row>
    <row r="40" spans="2:133" ht="11.25" customHeight="1">
      <c r="B40" s="644" t="s">
        <v>345</v>
      </c>
      <c r="C40" s="645"/>
      <c r="D40" s="645"/>
      <c r="E40" s="645"/>
      <c r="F40" s="645"/>
      <c r="G40" s="645"/>
      <c r="H40" s="645"/>
      <c r="I40" s="645"/>
      <c r="J40" s="645"/>
      <c r="K40" s="645"/>
      <c r="L40" s="645"/>
      <c r="M40" s="645"/>
      <c r="N40" s="645"/>
      <c r="O40" s="645"/>
      <c r="P40" s="645"/>
      <c r="Q40" s="646"/>
      <c r="R40" s="647" t="s">
        <v>178</v>
      </c>
      <c r="S40" s="648"/>
      <c r="T40" s="648"/>
      <c r="U40" s="648"/>
      <c r="V40" s="648"/>
      <c r="W40" s="648"/>
      <c r="X40" s="648"/>
      <c r="Y40" s="649"/>
      <c r="Z40" s="650" t="s">
        <v>178</v>
      </c>
      <c r="AA40" s="650"/>
      <c r="AB40" s="650"/>
      <c r="AC40" s="650"/>
      <c r="AD40" s="651" t="s">
        <v>129</v>
      </c>
      <c r="AE40" s="651"/>
      <c r="AF40" s="651"/>
      <c r="AG40" s="651"/>
      <c r="AH40" s="651"/>
      <c r="AI40" s="651"/>
      <c r="AJ40" s="651"/>
      <c r="AK40" s="651"/>
      <c r="AL40" s="652" t="s">
        <v>129</v>
      </c>
      <c r="AM40" s="653"/>
      <c r="AN40" s="653"/>
      <c r="AO40" s="654"/>
      <c r="AQ40" s="725" t="s">
        <v>346</v>
      </c>
      <c r="AR40" s="726"/>
      <c r="AS40" s="726"/>
      <c r="AT40" s="726"/>
      <c r="AU40" s="726"/>
      <c r="AV40" s="726"/>
      <c r="AW40" s="726"/>
      <c r="AX40" s="726"/>
      <c r="AY40" s="727"/>
      <c r="AZ40" s="647">
        <v>30000</v>
      </c>
      <c r="BA40" s="648"/>
      <c r="BB40" s="648"/>
      <c r="BC40" s="648"/>
      <c r="BD40" s="683"/>
      <c r="BE40" s="683"/>
      <c r="BF40" s="714"/>
      <c r="BG40" s="734" t="s">
        <v>347</v>
      </c>
      <c r="BH40" s="735"/>
      <c r="BI40" s="735"/>
      <c r="BJ40" s="735"/>
      <c r="BK40" s="735"/>
      <c r="BL40" s="236"/>
      <c r="BM40" s="663" t="s">
        <v>348</v>
      </c>
      <c r="BN40" s="663"/>
      <c r="BO40" s="663"/>
      <c r="BP40" s="663"/>
      <c r="BQ40" s="663"/>
      <c r="BR40" s="663"/>
      <c r="BS40" s="663"/>
      <c r="BT40" s="663"/>
      <c r="BU40" s="664"/>
      <c r="BV40" s="647">
        <v>91</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26000</v>
      </c>
      <c r="CS40" s="648"/>
      <c r="CT40" s="648"/>
      <c r="CU40" s="648"/>
      <c r="CV40" s="648"/>
      <c r="CW40" s="648"/>
      <c r="CX40" s="648"/>
      <c r="CY40" s="649"/>
      <c r="CZ40" s="652">
        <v>0.3</v>
      </c>
      <c r="DA40" s="681"/>
      <c r="DB40" s="681"/>
      <c r="DC40" s="685"/>
      <c r="DD40" s="656">
        <v>26000</v>
      </c>
      <c r="DE40" s="648"/>
      <c r="DF40" s="648"/>
      <c r="DG40" s="648"/>
      <c r="DH40" s="648"/>
      <c r="DI40" s="648"/>
      <c r="DJ40" s="648"/>
      <c r="DK40" s="649"/>
      <c r="DL40" s="656" t="s">
        <v>129</v>
      </c>
      <c r="DM40" s="648"/>
      <c r="DN40" s="648"/>
      <c r="DO40" s="648"/>
      <c r="DP40" s="648"/>
      <c r="DQ40" s="648"/>
      <c r="DR40" s="648"/>
      <c r="DS40" s="648"/>
      <c r="DT40" s="648"/>
      <c r="DU40" s="648"/>
      <c r="DV40" s="649"/>
      <c r="DW40" s="652" t="s">
        <v>129</v>
      </c>
      <c r="DX40" s="681"/>
      <c r="DY40" s="681"/>
      <c r="DZ40" s="681"/>
      <c r="EA40" s="681"/>
      <c r="EB40" s="681"/>
      <c r="EC40" s="682"/>
    </row>
    <row r="41" spans="2:133" ht="11.25" customHeight="1">
      <c r="B41" s="644" t="s">
        <v>350</v>
      </c>
      <c r="C41" s="645"/>
      <c r="D41" s="645"/>
      <c r="E41" s="645"/>
      <c r="F41" s="645"/>
      <c r="G41" s="645"/>
      <c r="H41" s="645"/>
      <c r="I41" s="645"/>
      <c r="J41" s="645"/>
      <c r="K41" s="645"/>
      <c r="L41" s="645"/>
      <c r="M41" s="645"/>
      <c r="N41" s="645"/>
      <c r="O41" s="645"/>
      <c r="P41" s="645"/>
      <c r="Q41" s="646"/>
      <c r="R41" s="647" t="s">
        <v>178</v>
      </c>
      <c r="S41" s="648"/>
      <c r="T41" s="648"/>
      <c r="U41" s="648"/>
      <c r="V41" s="648"/>
      <c r="W41" s="648"/>
      <c r="X41" s="648"/>
      <c r="Y41" s="649"/>
      <c r="Z41" s="650" t="s">
        <v>178</v>
      </c>
      <c r="AA41" s="650"/>
      <c r="AB41" s="650"/>
      <c r="AC41" s="650"/>
      <c r="AD41" s="651" t="s">
        <v>129</v>
      </c>
      <c r="AE41" s="651"/>
      <c r="AF41" s="651"/>
      <c r="AG41" s="651"/>
      <c r="AH41" s="651"/>
      <c r="AI41" s="651"/>
      <c r="AJ41" s="651"/>
      <c r="AK41" s="651"/>
      <c r="AL41" s="652" t="s">
        <v>178</v>
      </c>
      <c r="AM41" s="653"/>
      <c r="AN41" s="653"/>
      <c r="AO41" s="654"/>
      <c r="AQ41" s="725" t="s">
        <v>351</v>
      </c>
      <c r="AR41" s="726"/>
      <c r="AS41" s="726"/>
      <c r="AT41" s="726"/>
      <c r="AU41" s="726"/>
      <c r="AV41" s="726"/>
      <c r="AW41" s="726"/>
      <c r="AX41" s="726"/>
      <c r="AY41" s="727"/>
      <c r="AZ41" s="647">
        <v>109714</v>
      </c>
      <c r="BA41" s="648"/>
      <c r="BB41" s="648"/>
      <c r="BC41" s="648"/>
      <c r="BD41" s="683"/>
      <c r="BE41" s="683"/>
      <c r="BF41" s="714"/>
      <c r="BG41" s="734"/>
      <c r="BH41" s="735"/>
      <c r="BI41" s="735"/>
      <c r="BJ41" s="735"/>
      <c r="BK41" s="735"/>
      <c r="BL41" s="236"/>
      <c r="BM41" s="663" t="s">
        <v>352</v>
      </c>
      <c r="BN41" s="663"/>
      <c r="BO41" s="663"/>
      <c r="BP41" s="663"/>
      <c r="BQ41" s="663"/>
      <c r="BR41" s="663"/>
      <c r="BS41" s="663"/>
      <c r="BT41" s="663"/>
      <c r="BU41" s="664"/>
      <c r="BV41" s="647">
        <v>2</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178</v>
      </c>
      <c r="CS41" s="683"/>
      <c r="CT41" s="683"/>
      <c r="CU41" s="683"/>
      <c r="CV41" s="683"/>
      <c r="CW41" s="683"/>
      <c r="CX41" s="683"/>
      <c r="CY41" s="684"/>
      <c r="CZ41" s="652" t="s">
        <v>129</v>
      </c>
      <c r="DA41" s="681"/>
      <c r="DB41" s="681"/>
      <c r="DC41" s="685"/>
      <c r="DD41" s="656" t="s">
        <v>129</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354</v>
      </c>
      <c r="C42" s="645"/>
      <c r="D42" s="645"/>
      <c r="E42" s="645"/>
      <c r="F42" s="645"/>
      <c r="G42" s="645"/>
      <c r="H42" s="645"/>
      <c r="I42" s="645"/>
      <c r="J42" s="645"/>
      <c r="K42" s="645"/>
      <c r="L42" s="645"/>
      <c r="M42" s="645"/>
      <c r="N42" s="645"/>
      <c r="O42" s="645"/>
      <c r="P42" s="645"/>
      <c r="Q42" s="646"/>
      <c r="R42" s="647">
        <v>108600</v>
      </c>
      <c r="S42" s="648"/>
      <c r="T42" s="648"/>
      <c r="U42" s="648"/>
      <c r="V42" s="648"/>
      <c r="W42" s="648"/>
      <c r="X42" s="648"/>
      <c r="Y42" s="649"/>
      <c r="Z42" s="650">
        <v>1.3</v>
      </c>
      <c r="AA42" s="650"/>
      <c r="AB42" s="650"/>
      <c r="AC42" s="650"/>
      <c r="AD42" s="651" t="s">
        <v>129</v>
      </c>
      <c r="AE42" s="651"/>
      <c r="AF42" s="651"/>
      <c r="AG42" s="651"/>
      <c r="AH42" s="651"/>
      <c r="AI42" s="651"/>
      <c r="AJ42" s="651"/>
      <c r="AK42" s="651"/>
      <c r="AL42" s="652" t="s">
        <v>178</v>
      </c>
      <c r="AM42" s="653"/>
      <c r="AN42" s="653"/>
      <c r="AO42" s="654"/>
      <c r="AQ42" s="746" t="s">
        <v>355</v>
      </c>
      <c r="AR42" s="747"/>
      <c r="AS42" s="747"/>
      <c r="AT42" s="747"/>
      <c r="AU42" s="747"/>
      <c r="AV42" s="747"/>
      <c r="AW42" s="747"/>
      <c r="AX42" s="747"/>
      <c r="AY42" s="748"/>
      <c r="AZ42" s="738">
        <v>368635</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380</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1671198</v>
      </c>
      <c r="CS42" s="648"/>
      <c r="CT42" s="648"/>
      <c r="CU42" s="648"/>
      <c r="CV42" s="648"/>
      <c r="CW42" s="648"/>
      <c r="CX42" s="648"/>
      <c r="CY42" s="649"/>
      <c r="CZ42" s="652">
        <v>20.5</v>
      </c>
      <c r="DA42" s="653"/>
      <c r="DB42" s="653"/>
      <c r="DC42" s="665"/>
      <c r="DD42" s="656">
        <v>340041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7" t="s">
        <v>358</v>
      </c>
      <c r="C43" s="698"/>
      <c r="D43" s="698"/>
      <c r="E43" s="698"/>
      <c r="F43" s="698"/>
      <c r="G43" s="698"/>
      <c r="H43" s="698"/>
      <c r="I43" s="698"/>
      <c r="J43" s="698"/>
      <c r="K43" s="698"/>
      <c r="L43" s="698"/>
      <c r="M43" s="698"/>
      <c r="N43" s="698"/>
      <c r="O43" s="698"/>
      <c r="P43" s="698"/>
      <c r="Q43" s="699"/>
      <c r="R43" s="738">
        <v>8259553</v>
      </c>
      <c r="S43" s="739"/>
      <c r="T43" s="739"/>
      <c r="U43" s="739"/>
      <c r="V43" s="739"/>
      <c r="W43" s="739"/>
      <c r="X43" s="739"/>
      <c r="Y43" s="740"/>
      <c r="Z43" s="741">
        <v>100</v>
      </c>
      <c r="AA43" s="741"/>
      <c r="AB43" s="741"/>
      <c r="AC43" s="741"/>
      <c r="AD43" s="742">
        <v>4066143</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91688</v>
      </c>
      <c r="CS43" s="683"/>
      <c r="CT43" s="683"/>
      <c r="CU43" s="683"/>
      <c r="CV43" s="683"/>
      <c r="CW43" s="683"/>
      <c r="CX43" s="683"/>
      <c r="CY43" s="684"/>
      <c r="CZ43" s="652">
        <v>1.1000000000000001</v>
      </c>
      <c r="DA43" s="681"/>
      <c r="DB43" s="681"/>
      <c r="DC43" s="685"/>
      <c r="DD43" s="656">
        <v>91688</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360</v>
      </c>
      <c r="CG44" s="645"/>
      <c r="CH44" s="645"/>
      <c r="CI44" s="645"/>
      <c r="CJ44" s="645"/>
      <c r="CK44" s="645"/>
      <c r="CL44" s="645"/>
      <c r="CM44" s="645"/>
      <c r="CN44" s="645"/>
      <c r="CO44" s="645"/>
      <c r="CP44" s="645"/>
      <c r="CQ44" s="646"/>
      <c r="CR44" s="647">
        <v>1654543</v>
      </c>
      <c r="CS44" s="648"/>
      <c r="CT44" s="648"/>
      <c r="CU44" s="648"/>
      <c r="CV44" s="648"/>
      <c r="CW44" s="648"/>
      <c r="CX44" s="648"/>
      <c r="CY44" s="649"/>
      <c r="CZ44" s="652">
        <v>20.3</v>
      </c>
      <c r="DA44" s="653"/>
      <c r="DB44" s="653"/>
      <c r="DC44" s="665"/>
      <c r="DD44" s="656">
        <v>332386</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896744</v>
      </c>
      <c r="CS45" s="683"/>
      <c r="CT45" s="683"/>
      <c r="CU45" s="683"/>
      <c r="CV45" s="683"/>
      <c r="CW45" s="683"/>
      <c r="CX45" s="683"/>
      <c r="CY45" s="684"/>
      <c r="CZ45" s="652">
        <v>11</v>
      </c>
      <c r="DA45" s="681"/>
      <c r="DB45" s="681"/>
      <c r="DC45" s="685"/>
      <c r="DD45" s="656">
        <v>20877</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744324</v>
      </c>
      <c r="CS46" s="648"/>
      <c r="CT46" s="648"/>
      <c r="CU46" s="648"/>
      <c r="CV46" s="648"/>
      <c r="CW46" s="648"/>
      <c r="CX46" s="648"/>
      <c r="CY46" s="649"/>
      <c r="CZ46" s="652">
        <v>9.1</v>
      </c>
      <c r="DA46" s="653"/>
      <c r="DB46" s="653"/>
      <c r="DC46" s="665"/>
      <c r="DD46" s="656">
        <v>298034</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v>16655</v>
      </c>
      <c r="CS47" s="683"/>
      <c r="CT47" s="683"/>
      <c r="CU47" s="683"/>
      <c r="CV47" s="683"/>
      <c r="CW47" s="683"/>
      <c r="CX47" s="683"/>
      <c r="CY47" s="684"/>
      <c r="CZ47" s="652">
        <v>0.2</v>
      </c>
      <c r="DA47" s="681"/>
      <c r="DB47" s="681"/>
      <c r="DC47" s="685"/>
      <c r="DD47" s="656">
        <v>7655</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129</v>
      </c>
      <c r="CS48" s="648"/>
      <c r="CT48" s="648"/>
      <c r="CU48" s="648"/>
      <c r="CV48" s="648"/>
      <c r="CW48" s="648"/>
      <c r="CX48" s="648"/>
      <c r="CY48" s="649"/>
      <c r="CZ48" s="652" t="s">
        <v>129</v>
      </c>
      <c r="DA48" s="653"/>
      <c r="DB48" s="653"/>
      <c r="DC48" s="665"/>
      <c r="DD48" s="656" t="s">
        <v>129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368</v>
      </c>
      <c r="CE49" s="698"/>
      <c r="CF49" s="698"/>
      <c r="CG49" s="698"/>
      <c r="CH49" s="698"/>
      <c r="CI49" s="698"/>
      <c r="CJ49" s="698"/>
      <c r="CK49" s="698"/>
      <c r="CL49" s="698"/>
      <c r="CM49" s="698"/>
      <c r="CN49" s="698"/>
      <c r="CO49" s="698"/>
      <c r="CP49" s="698"/>
      <c r="CQ49" s="699"/>
      <c r="CR49" s="738">
        <v>8139918</v>
      </c>
      <c r="CS49" s="718"/>
      <c r="CT49" s="718"/>
      <c r="CU49" s="718"/>
      <c r="CV49" s="718"/>
      <c r="CW49" s="718"/>
      <c r="CX49" s="718"/>
      <c r="CY49" s="749"/>
      <c r="CZ49" s="743">
        <v>100</v>
      </c>
      <c r="DA49" s="750"/>
      <c r="DB49" s="750"/>
      <c r="DC49" s="751"/>
      <c r="DD49" s="752">
        <v>5122281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rCLLRwal096ytOqCTrikvTDwrVMAPDYswwSir7tlR+X72gGthWUkC5YJnGMw7+4ieiElYf+tTnF7ciWXZylmDg==" saltValue="LqMmYgMZ04w8dvPMRYkQO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T79"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391</v>
      </c>
      <c r="C7" s="780"/>
      <c r="D7" s="780"/>
      <c r="E7" s="780"/>
      <c r="F7" s="780"/>
      <c r="G7" s="780"/>
      <c r="H7" s="780"/>
      <c r="I7" s="780"/>
      <c r="J7" s="780"/>
      <c r="K7" s="780"/>
      <c r="L7" s="780"/>
      <c r="M7" s="780"/>
      <c r="N7" s="780"/>
      <c r="O7" s="780"/>
      <c r="P7" s="781"/>
      <c r="Q7" s="782">
        <v>8220</v>
      </c>
      <c r="R7" s="783"/>
      <c r="S7" s="783"/>
      <c r="T7" s="783"/>
      <c r="U7" s="783"/>
      <c r="V7" s="783">
        <v>8102</v>
      </c>
      <c r="W7" s="783"/>
      <c r="X7" s="783"/>
      <c r="Y7" s="783"/>
      <c r="Z7" s="783"/>
      <c r="AA7" s="783">
        <v>118</v>
      </c>
      <c r="AB7" s="783"/>
      <c r="AC7" s="783"/>
      <c r="AD7" s="783"/>
      <c r="AE7" s="784"/>
      <c r="AF7" s="785">
        <v>45</v>
      </c>
      <c r="AG7" s="786"/>
      <c r="AH7" s="786"/>
      <c r="AI7" s="786"/>
      <c r="AJ7" s="787"/>
      <c r="AK7" s="822">
        <v>330</v>
      </c>
      <c r="AL7" s="823"/>
      <c r="AM7" s="823"/>
      <c r="AN7" s="823"/>
      <c r="AO7" s="823"/>
      <c r="AP7" s="823">
        <v>9981</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596</v>
      </c>
      <c r="BT7" s="827"/>
      <c r="BU7" s="827"/>
      <c r="BV7" s="827"/>
      <c r="BW7" s="827"/>
      <c r="BX7" s="827"/>
      <c r="BY7" s="827"/>
      <c r="BZ7" s="827"/>
      <c r="CA7" s="827"/>
      <c r="CB7" s="827"/>
      <c r="CC7" s="827"/>
      <c r="CD7" s="827"/>
      <c r="CE7" s="827"/>
      <c r="CF7" s="827"/>
      <c r="CG7" s="828"/>
      <c r="CH7" s="819">
        <v>13</v>
      </c>
      <c r="CI7" s="820"/>
      <c r="CJ7" s="820"/>
      <c r="CK7" s="820"/>
      <c r="CL7" s="821"/>
      <c r="CM7" s="819">
        <v>48</v>
      </c>
      <c r="CN7" s="820"/>
      <c r="CO7" s="820"/>
      <c r="CP7" s="820"/>
      <c r="CQ7" s="821"/>
      <c r="CR7" s="819">
        <v>9</v>
      </c>
      <c r="CS7" s="820"/>
      <c r="CT7" s="820"/>
      <c r="CU7" s="820"/>
      <c r="CV7" s="821"/>
      <c r="CW7" s="819" t="s">
        <v>592</v>
      </c>
      <c r="CX7" s="820"/>
      <c r="CY7" s="820"/>
      <c r="CZ7" s="820"/>
      <c r="DA7" s="821"/>
      <c r="DB7" s="819" t="s">
        <v>592</v>
      </c>
      <c r="DC7" s="820"/>
      <c r="DD7" s="820"/>
      <c r="DE7" s="820"/>
      <c r="DF7" s="821"/>
      <c r="DG7" s="819" t="s">
        <v>592</v>
      </c>
      <c r="DH7" s="820"/>
      <c r="DI7" s="820"/>
      <c r="DJ7" s="820"/>
      <c r="DK7" s="821"/>
      <c r="DL7" s="819" t="s">
        <v>592</v>
      </c>
      <c r="DM7" s="820"/>
      <c r="DN7" s="820"/>
      <c r="DO7" s="820"/>
      <c r="DP7" s="821"/>
      <c r="DQ7" s="819" t="s">
        <v>592</v>
      </c>
      <c r="DR7" s="820"/>
      <c r="DS7" s="820"/>
      <c r="DT7" s="820"/>
      <c r="DU7" s="821"/>
      <c r="DV7" s="800"/>
      <c r="DW7" s="801"/>
      <c r="DX7" s="801"/>
      <c r="DY7" s="801"/>
      <c r="DZ7" s="802"/>
      <c r="EA7" s="256"/>
    </row>
    <row r="8" spans="1:131" s="257" customFormat="1" ht="26.25" customHeight="1">
      <c r="A8" s="263">
        <v>2</v>
      </c>
      <c r="B8" s="803" t="s">
        <v>392</v>
      </c>
      <c r="C8" s="804"/>
      <c r="D8" s="804"/>
      <c r="E8" s="804"/>
      <c r="F8" s="804"/>
      <c r="G8" s="804"/>
      <c r="H8" s="804"/>
      <c r="I8" s="804"/>
      <c r="J8" s="804"/>
      <c r="K8" s="804"/>
      <c r="L8" s="804"/>
      <c r="M8" s="804"/>
      <c r="N8" s="804"/>
      <c r="O8" s="804"/>
      <c r="P8" s="805"/>
      <c r="Q8" s="806">
        <v>52</v>
      </c>
      <c r="R8" s="807"/>
      <c r="S8" s="807"/>
      <c r="T8" s="807"/>
      <c r="U8" s="807"/>
      <c r="V8" s="807">
        <v>51</v>
      </c>
      <c r="W8" s="807"/>
      <c r="X8" s="807"/>
      <c r="Y8" s="807"/>
      <c r="Z8" s="807"/>
      <c r="AA8" s="807">
        <v>1</v>
      </c>
      <c r="AB8" s="807"/>
      <c r="AC8" s="807"/>
      <c r="AD8" s="807"/>
      <c r="AE8" s="808"/>
      <c r="AF8" s="809">
        <v>1</v>
      </c>
      <c r="AG8" s="810"/>
      <c r="AH8" s="810"/>
      <c r="AI8" s="810"/>
      <c r="AJ8" s="811"/>
      <c r="AK8" s="812">
        <v>15</v>
      </c>
      <c r="AL8" s="813"/>
      <c r="AM8" s="813"/>
      <c r="AN8" s="813"/>
      <c r="AO8" s="813"/>
      <c r="AP8" s="813" t="s">
        <v>592</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595</v>
      </c>
      <c r="BT8" s="817"/>
      <c r="BU8" s="817"/>
      <c r="BV8" s="817"/>
      <c r="BW8" s="817"/>
      <c r="BX8" s="817"/>
      <c r="BY8" s="817"/>
      <c r="BZ8" s="817"/>
      <c r="CA8" s="817"/>
      <c r="CB8" s="817"/>
      <c r="CC8" s="817"/>
      <c r="CD8" s="817"/>
      <c r="CE8" s="817"/>
      <c r="CF8" s="817"/>
      <c r="CG8" s="818"/>
      <c r="CH8" s="829">
        <v>-7</v>
      </c>
      <c r="CI8" s="830"/>
      <c r="CJ8" s="830"/>
      <c r="CK8" s="830"/>
      <c r="CL8" s="831"/>
      <c r="CM8" s="829">
        <v>-57</v>
      </c>
      <c r="CN8" s="830"/>
      <c r="CO8" s="830"/>
      <c r="CP8" s="830"/>
      <c r="CQ8" s="831"/>
      <c r="CR8" s="829">
        <v>5</v>
      </c>
      <c r="CS8" s="830"/>
      <c r="CT8" s="830"/>
      <c r="CU8" s="830"/>
      <c r="CV8" s="831"/>
      <c r="CW8" s="829" t="s">
        <v>592</v>
      </c>
      <c r="CX8" s="830"/>
      <c r="CY8" s="830"/>
      <c r="CZ8" s="830"/>
      <c r="DA8" s="831"/>
      <c r="DB8" s="829">
        <v>26</v>
      </c>
      <c r="DC8" s="830"/>
      <c r="DD8" s="830"/>
      <c r="DE8" s="830"/>
      <c r="DF8" s="831"/>
      <c r="DG8" s="829" t="s">
        <v>592</v>
      </c>
      <c r="DH8" s="830"/>
      <c r="DI8" s="830"/>
      <c r="DJ8" s="830"/>
      <c r="DK8" s="831"/>
      <c r="DL8" s="829" t="s">
        <v>592</v>
      </c>
      <c r="DM8" s="830"/>
      <c r="DN8" s="830"/>
      <c r="DO8" s="830"/>
      <c r="DP8" s="831"/>
      <c r="DQ8" s="829" t="s">
        <v>592</v>
      </c>
      <c r="DR8" s="830"/>
      <c r="DS8" s="830"/>
      <c r="DT8" s="830"/>
      <c r="DU8" s="831"/>
      <c r="DV8" s="832"/>
      <c r="DW8" s="833"/>
      <c r="DX8" s="833"/>
      <c r="DY8" s="833"/>
      <c r="DZ8" s="834"/>
      <c r="EA8" s="256"/>
    </row>
    <row r="9" spans="1:131" s="257" customFormat="1" ht="26.25" customHeight="1">
      <c r="A9" s="263">
        <v>3</v>
      </c>
      <c r="B9" s="803" t="s">
        <v>393</v>
      </c>
      <c r="C9" s="804"/>
      <c r="D9" s="804"/>
      <c r="E9" s="804"/>
      <c r="F9" s="804"/>
      <c r="G9" s="804"/>
      <c r="H9" s="804"/>
      <c r="I9" s="804"/>
      <c r="J9" s="804"/>
      <c r="K9" s="804"/>
      <c r="L9" s="804"/>
      <c r="M9" s="804"/>
      <c r="N9" s="804"/>
      <c r="O9" s="804"/>
      <c r="P9" s="805"/>
      <c r="Q9" s="806">
        <v>6</v>
      </c>
      <c r="R9" s="807"/>
      <c r="S9" s="807"/>
      <c r="T9" s="807"/>
      <c r="U9" s="807"/>
      <c r="V9" s="807">
        <v>5</v>
      </c>
      <c r="W9" s="807"/>
      <c r="X9" s="807"/>
      <c r="Y9" s="807"/>
      <c r="Z9" s="807"/>
      <c r="AA9" s="807">
        <v>1</v>
      </c>
      <c r="AB9" s="807"/>
      <c r="AC9" s="807"/>
      <c r="AD9" s="807"/>
      <c r="AE9" s="808"/>
      <c r="AF9" s="809">
        <v>1</v>
      </c>
      <c r="AG9" s="810"/>
      <c r="AH9" s="810"/>
      <c r="AI9" s="810"/>
      <c r="AJ9" s="811"/>
      <c r="AK9" s="812">
        <v>3</v>
      </c>
      <c r="AL9" s="813"/>
      <c r="AM9" s="813"/>
      <c r="AN9" s="813"/>
      <c r="AO9" s="813"/>
      <c r="AP9" s="813" t="s">
        <v>592</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395</v>
      </c>
      <c r="B23" s="838" t="s">
        <v>396</v>
      </c>
      <c r="C23" s="839"/>
      <c r="D23" s="839"/>
      <c r="E23" s="839"/>
      <c r="F23" s="839"/>
      <c r="G23" s="839"/>
      <c r="H23" s="839"/>
      <c r="I23" s="839"/>
      <c r="J23" s="839"/>
      <c r="K23" s="839"/>
      <c r="L23" s="839"/>
      <c r="M23" s="839"/>
      <c r="N23" s="839"/>
      <c r="O23" s="839"/>
      <c r="P23" s="840"/>
      <c r="Q23" s="841">
        <v>8262</v>
      </c>
      <c r="R23" s="842"/>
      <c r="S23" s="842"/>
      <c r="T23" s="842"/>
      <c r="U23" s="842"/>
      <c r="V23" s="842">
        <v>8142</v>
      </c>
      <c r="W23" s="842"/>
      <c r="X23" s="842"/>
      <c r="Y23" s="842"/>
      <c r="Z23" s="842"/>
      <c r="AA23" s="842">
        <v>120</v>
      </c>
      <c r="AB23" s="842"/>
      <c r="AC23" s="842"/>
      <c r="AD23" s="842"/>
      <c r="AE23" s="843"/>
      <c r="AF23" s="844">
        <v>47</v>
      </c>
      <c r="AG23" s="842"/>
      <c r="AH23" s="842"/>
      <c r="AI23" s="842"/>
      <c r="AJ23" s="845"/>
      <c r="AK23" s="846"/>
      <c r="AL23" s="847"/>
      <c r="AM23" s="847"/>
      <c r="AN23" s="847"/>
      <c r="AO23" s="847"/>
      <c r="AP23" s="842">
        <v>9981</v>
      </c>
      <c r="AQ23" s="842"/>
      <c r="AR23" s="842"/>
      <c r="AS23" s="842"/>
      <c r="AT23" s="842"/>
      <c r="AU23" s="848"/>
      <c r="AV23" s="848"/>
      <c r="AW23" s="848"/>
      <c r="AX23" s="848"/>
      <c r="AY23" s="849"/>
      <c r="AZ23" s="857" t="s">
        <v>397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374</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408</v>
      </c>
      <c r="C28" s="780"/>
      <c r="D28" s="780"/>
      <c r="E28" s="780"/>
      <c r="F28" s="780"/>
      <c r="G28" s="780"/>
      <c r="H28" s="780"/>
      <c r="I28" s="780"/>
      <c r="J28" s="780"/>
      <c r="K28" s="780"/>
      <c r="L28" s="780"/>
      <c r="M28" s="780"/>
      <c r="N28" s="780"/>
      <c r="O28" s="780"/>
      <c r="P28" s="781"/>
      <c r="Q28" s="870">
        <v>944</v>
      </c>
      <c r="R28" s="871"/>
      <c r="S28" s="871"/>
      <c r="T28" s="871"/>
      <c r="U28" s="871"/>
      <c r="V28" s="871">
        <v>927</v>
      </c>
      <c r="W28" s="871"/>
      <c r="X28" s="871"/>
      <c r="Y28" s="871"/>
      <c r="Z28" s="871"/>
      <c r="AA28" s="871">
        <v>17</v>
      </c>
      <c r="AB28" s="871"/>
      <c r="AC28" s="871"/>
      <c r="AD28" s="871"/>
      <c r="AE28" s="872"/>
      <c r="AF28" s="873">
        <v>17</v>
      </c>
      <c r="AG28" s="871"/>
      <c r="AH28" s="871"/>
      <c r="AI28" s="871"/>
      <c r="AJ28" s="874"/>
      <c r="AK28" s="875">
        <v>96</v>
      </c>
      <c r="AL28" s="866"/>
      <c r="AM28" s="866"/>
      <c r="AN28" s="866"/>
      <c r="AO28" s="866"/>
      <c r="AP28" s="866" t="s">
        <v>592</v>
      </c>
      <c r="AQ28" s="866"/>
      <c r="AR28" s="866"/>
      <c r="AS28" s="866"/>
      <c r="AT28" s="866"/>
      <c r="AU28" s="866" t="s">
        <v>592</v>
      </c>
      <c r="AV28" s="866"/>
      <c r="AW28" s="866"/>
      <c r="AX28" s="866"/>
      <c r="AY28" s="866"/>
      <c r="AZ28" s="867" t="s">
        <v>593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409</v>
      </c>
      <c r="C29" s="804"/>
      <c r="D29" s="804"/>
      <c r="E29" s="804"/>
      <c r="F29" s="804"/>
      <c r="G29" s="804"/>
      <c r="H29" s="804"/>
      <c r="I29" s="804"/>
      <c r="J29" s="804"/>
      <c r="K29" s="804"/>
      <c r="L29" s="804"/>
      <c r="M29" s="804"/>
      <c r="N29" s="804"/>
      <c r="O29" s="804"/>
      <c r="P29" s="805"/>
      <c r="Q29" s="806">
        <v>878</v>
      </c>
      <c r="R29" s="807"/>
      <c r="S29" s="807"/>
      <c r="T29" s="807"/>
      <c r="U29" s="807"/>
      <c r="V29" s="807">
        <v>861</v>
      </c>
      <c r="W29" s="807"/>
      <c r="X29" s="807"/>
      <c r="Y29" s="807"/>
      <c r="Z29" s="807"/>
      <c r="AA29" s="807">
        <v>17</v>
      </c>
      <c r="AB29" s="807"/>
      <c r="AC29" s="807"/>
      <c r="AD29" s="807"/>
      <c r="AE29" s="808"/>
      <c r="AF29" s="809">
        <v>17</v>
      </c>
      <c r="AG29" s="810"/>
      <c r="AH29" s="810"/>
      <c r="AI29" s="810"/>
      <c r="AJ29" s="811"/>
      <c r="AK29" s="878">
        <v>167</v>
      </c>
      <c r="AL29" s="879"/>
      <c r="AM29" s="879"/>
      <c r="AN29" s="879"/>
      <c r="AO29" s="879"/>
      <c r="AP29" s="879" t="s">
        <v>592</v>
      </c>
      <c r="AQ29" s="879"/>
      <c r="AR29" s="879"/>
      <c r="AS29" s="879"/>
      <c r="AT29" s="879"/>
      <c r="AU29" s="879" t="s">
        <v>592</v>
      </c>
      <c r="AV29" s="879"/>
      <c r="AW29" s="879"/>
      <c r="AX29" s="879"/>
      <c r="AY29" s="879"/>
      <c r="AZ29" s="880" t="s">
        <v>594</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410</v>
      </c>
      <c r="C30" s="804"/>
      <c r="D30" s="804"/>
      <c r="E30" s="804"/>
      <c r="F30" s="804"/>
      <c r="G30" s="804"/>
      <c r="H30" s="804"/>
      <c r="I30" s="804"/>
      <c r="J30" s="804"/>
      <c r="K30" s="804"/>
      <c r="L30" s="804"/>
      <c r="M30" s="804"/>
      <c r="N30" s="804"/>
      <c r="O30" s="804"/>
      <c r="P30" s="805"/>
      <c r="Q30" s="806">
        <v>52</v>
      </c>
      <c r="R30" s="807"/>
      <c r="S30" s="807"/>
      <c r="T30" s="807"/>
      <c r="U30" s="807"/>
      <c r="V30" s="807">
        <v>52</v>
      </c>
      <c r="W30" s="807"/>
      <c r="X30" s="807"/>
      <c r="Y30" s="807"/>
      <c r="Z30" s="807"/>
      <c r="AA30" s="807">
        <v>0</v>
      </c>
      <c r="AB30" s="807"/>
      <c r="AC30" s="807"/>
      <c r="AD30" s="807"/>
      <c r="AE30" s="808"/>
      <c r="AF30" s="809">
        <v>1</v>
      </c>
      <c r="AG30" s="810"/>
      <c r="AH30" s="810"/>
      <c r="AI30" s="810"/>
      <c r="AJ30" s="811"/>
      <c r="AK30" s="878">
        <v>27</v>
      </c>
      <c r="AL30" s="879"/>
      <c r="AM30" s="879"/>
      <c r="AN30" s="879"/>
      <c r="AO30" s="879"/>
      <c r="AP30" s="879">
        <v>8</v>
      </c>
      <c r="AQ30" s="879"/>
      <c r="AR30" s="879"/>
      <c r="AS30" s="879"/>
      <c r="AT30" s="879"/>
      <c r="AU30" s="879">
        <v>5</v>
      </c>
      <c r="AV30" s="879"/>
      <c r="AW30" s="879"/>
      <c r="AX30" s="879"/>
      <c r="AY30" s="879"/>
      <c r="AZ30" s="880" t="s">
        <v>592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411</v>
      </c>
      <c r="C31" s="804"/>
      <c r="D31" s="804"/>
      <c r="E31" s="804"/>
      <c r="F31" s="804"/>
      <c r="G31" s="804"/>
      <c r="H31" s="804"/>
      <c r="I31" s="804"/>
      <c r="J31" s="804"/>
      <c r="K31" s="804"/>
      <c r="L31" s="804"/>
      <c r="M31" s="804"/>
      <c r="N31" s="804"/>
      <c r="O31" s="804"/>
      <c r="P31" s="805"/>
      <c r="Q31" s="806">
        <v>49</v>
      </c>
      <c r="R31" s="807"/>
      <c r="S31" s="807"/>
      <c r="T31" s="807"/>
      <c r="U31" s="807"/>
      <c r="V31" s="807">
        <v>48</v>
      </c>
      <c r="W31" s="807"/>
      <c r="X31" s="807"/>
      <c r="Y31" s="807"/>
      <c r="Z31" s="807"/>
      <c r="AA31" s="807">
        <v>1</v>
      </c>
      <c r="AB31" s="807"/>
      <c r="AC31" s="807"/>
      <c r="AD31" s="807"/>
      <c r="AE31" s="808"/>
      <c r="AF31" s="809">
        <v>1</v>
      </c>
      <c r="AG31" s="810"/>
      <c r="AH31" s="810"/>
      <c r="AI31" s="810"/>
      <c r="AJ31" s="811"/>
      <c r="AK31" s="878">
        <v>35</v>
      </c>
      <c r="AL31" s="879"/>
      <c r="AM31" s="879"/>
      <c r="AN31" s="879"/>
      <c r="AO31" s="879"/>
      <c r="AP31" s="879">
        <v>168</v>
      </c>
      <c r="AQ31" s="879"/>
      <c r="AR31" s="879"/>
      <c r="AS31" s="879"/>
      <c r="AT31" s="879"/>
      <c r="AU31" s="879">
        <v>83</v>
      </c>
      <c r="AV31" s="879"/>
      <c r="AW31" s="879"/>
      <c r="AX31" s="879"/>
      <c r="AY31" s="879"/>
      <c r="AZ31" s="880" t="s">
        <v>592</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412</v>
      </c>
      <c r="C32" s="804"/>
      <c r="D32" s="804"/>
      <c r="E32" s="804"/>
      <c r="F32" s="804"/>
      <c r="G32" s="804"/>
      <c r="H32" s="804"/>
      <c r="I32" s="804"/>
      <c r="J32" s="804"/>
      <c r="K32" s="804"/>
      <c r="L32" s="804"/>
      <c r="M32" s="804"/>
      <c r="N32" s="804"/>
      <c r="O32" s="804"/>
      <c r="P32" s="805"/>
      <c r="Q32" s="806">
        <v>420</v>
      </c>
      <c r="R32" s="807"/>
      <c r="S32" s="807"/>
      <c r="T32" s="807"/>
      <c r="U32" s="807"/>
      <c r="V32" s="807">
        <v>418</v>
      </c>
      <c r="W32" s="807"/>
      <c r="X32" s="807"/>
      <c r="Y32" s="807"/>
      <c r="Z32" s="807"/>
      <c r="AA32" s="807">
        <v>2</v>
      </c>
      <c r="AB32" s="807"/>
      <c r="AC32" s="807"/>
      <c r="AD32" s="807"/>
      <c r="AE32" s="808"/>
      <c r="AF32" s="809">
        <v>2</v>
      </c>
      <c r="AG32" s="810"/>
      <c r="AH32" s="810"/>
      <c r="AI32" s="810"/>
      <c r="AJ32" s="811"/>
      <c r="AK32" s="878">
        <v>168</v>
      </c>
      <c r="AL32" s="879"/>
      <c r="AM32" s="879"/>
      <c r="AN32" s="879"/>
      <c r="AO32" s="879"/>
      <c r="AP32" s="879">
        <v>369</v>
      </c>
      <c r="AQ32" s="879"/>
      <c r="AR32" s="879"/>
      <c r="AS32" s="879"/>
      <c r="AT32" s="879"/>
      <c r="AU32" s="879">
        <v>145</v>
      </c>
      <c r="AV32" s="879"/>
      <c r="AW32" s="879"/>
      <c r="AX32" s="879"/>
      <c r="AY32" s="879"/>
      <c r="AZ32" s="880" t="s">
        <v>592</v>
      </c>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413</v>
      </c>
      <c r="C33" s="804"/>
      <c r="D33" s="804"/>
      <c r="E33" s="804"/>
      <c r="F33" s="804"/>
      <c r="G33" s="804"/>
      <c r="H33" s="804"/>
      <c r="I33" s="804"/>
      <c r="J33" s="804"/>
      <c r="K33" s="804"/>
      <c r="L33" s="804"/>
      <c r="M33" s="804"/>
      <c r="N33" s="804"/>
      <c r="O33" s="804"/>
      <c r="P33" s="805"/>
      <c r="Q33" s="806">
        <v>150</v>
      </c>
      <c r="R33" s="807"/>
      <c r="S33" s="807"/>
      <c r="T33" s="807"/>
      <c r="U33" s="807"/>
      <c r="V33" s="807">
        <v>149</v>
      </c>
      <c r="W33" s="807"/>
      <c r="X33" s="807"/>
      <c r="Y33" s="807"/>
      <c r="Z33" s="807"/>
      <c r="AA33" s="807">
        <v>1</v>
      </c>
      <c r="AB33" s="807"/>
      <c r="AC33" s="807"/>
      <c r="AD33" s="807"/>
      <c r="AE33" s="808"/>
      <c r="AF33" s="809">
        <v>1</v>
      </c>
      <c r="AG33" s="810"/>
      <c r="AH33" s="810"/>
      <c r="AI33" s="810"/>
      <c r="AJ33" s="811"/>
      <c r="AK33" s="878">
        <v>43</v>
      </c>
      <c r="AL33" s="879"/>
      <c r="AM33" s="879"/>
      <c r="AN33" s="879"/>
      <c r="AO33" s="879"/>
      <c r="AP33" s="879" t="s">
        <v>592</v>
      </c>
      <c r="AQ33" s="879"/>
      <c r="AR33" s="879"/>
      <c r="AS33" s="879"/>
      <c r="AT33" s="879"/>
      <c r="AU33" s="879" t="s">
        <v>592</v>
      </c>
      <c r="AV33" s="879"/>
      <c r="AW33" s="879"/>
      <c r="AX33" s="879"/>
      <c r="AY33" s="879"/>
      <c r="AZ33" s="880" t="s">
        <v>592</v>
      </c>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t="s">
        <v>414</v>
      </c>
      <c r="C34" s="804"/>
      <c r="D34" s="804"/>
      <c r="E34" s="804"/>
      <c r="F34" s="804"/>
      <c r="G34" s="804"/>
      <c r="H34" s="804"/>
      <c r="I34" s="804"/>
      <c r="J34" s="804"/>
      <c r="K34" s="804"/>
      <c r="L34" s="804"/>
      <c r="M34" s="804"/>
      <c r="N34" s="804"/>
      <c r="O34" s="804"/>
      <c r="P34" s="805"/>
      <c r="Q34" s="806">
        <v>230</v>
      </c>
      <c r="R34" s="807"/>
      <c r="S34" s="807"/>
      <c r="T34" s="807"/>
      <c r="U34" s="807"/>
      <c r="V34" s="807">
        <v>226</v>
      </c>
      <c r="W34" s="807"/>
      <c r="X34" s="807"/>
      <c r="Y34" s="807"/>
      <c r="Z34" s="807"/>
      <c r="AA34" s="807">
        <v>4</v>
      </c>
      <c r="AB34" s="807"/>
      <c r="AC34" s="807"/>
      <c r="AD34" s="807"/>
      <c r="AE34" s="808"/>
      <c r="AF34" s="809">
        <v>519</v>
      </c>
      <c r="AG34" s="810"/>
      <c r="AH34" s="810"/>
      <c r="AI34" s="810"/>
      <c r="AJ34" s="811"/>
      <c r="AK34" s="878" t="s">
        <v>592</v>
      </c>
      <c r="AL34" s="879"/>
      <c r="AM34" s="879"/>
      <c r="AN34" s="879"/>
      <c r="AO34" s="879"/>
      <c r="AP34" s="879" t="s">
        <v>592</v>
      </c>
      <c r="AQ34" s="879"/>
      <c r="AR34" s="879"/>
      <c r="AS34" s="879"/>
      <c r="AT34" s="879"/>
      <c r="AU34" s="879" t="s">
        <v>592</v>
      </c>
      <c r="AV34" s="879"/>
      <c r="AW34" s="879"/>
      <c r="AX34" s="879"/>
      <c r="AY34" s="879"/>
      <c r="AZ34" s="880" t="s">
        <v>592</v>
      </c>
      <c r="BA34" s="880"/>
      <c r="BB34" s="880"/>
      <c r="BC34" s="880"/>
      <c r="BD34" s="880"/>
      <c r="BE34" s="876" t="s">
        <v>415</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t="s">
        <v>416</v>
      </c>
      <c r="C35" s="804"/>
      <c r="D35" s="804"/>
      <c r="E35" s="804"/>
      <c r="F35" s="804"/>
      <c r="G35" s="804"/>
      <c r="H35" s="804"/>
      <c r="I35" s="804"/>
      <c r="J35" s="804"/>
      <c r="K35" s="804"/>
      <c r="L35" s="804"/>
      <c r="M35" s="804"/>
      <c r="N35" s="804"/>
      <c r="O35" s="804"/>
      <c r="P35" s="805"/>
      <c r="Q35" s="806">
        <v>53</v>
      </c>
      <c r="R35" s="807"/>
      <c r="S35" s="807"/>
      <c r="T35" s="807"/>
      <c r="U35" s="807"/>
      <c r="V35" s="807">
        <v>52</v>
      </c>
      <c r="W35" s="807"/>
      <c r="X35" s="807"/>
      <c r="Y35" s="807"/>
      <c r="Z35" s="807"/>
      <c r="AA35" s="807">
        <v>1</v>
      </c>
      <c r="AB35" s="807"/>
      <c r="AC35" s="807"/>
      <c r="AD35" s="807"/>
      <c r="AE35" s="808"/>
      <c r="AF35" s="809">
        <v>1</v>
      </c>
      <c r="AG35" s="810"/>
      <c r="AH35" s="810"/>
      <c r="AI35" s="810"/>
      <c r="AJ35" s="811"/>
      <c r="AK35" s="878">
        <v>45</v>
      </c>
      <c r="AL35" s="879"/>
      <c r="AM35" s="879"/>
      <c r="AN35" s="879"/>
      <c r="AO35" s="879"/>
      <c r="AP35" s="879">
        <v>297</v>
      </c>
      <c r="AQ35" s="879"/>
      <c r="AR35" s="879"/>
      <c r="AS35" s="879"/>
      <c r="AT35" s="879"/>
      <c r="AU35" s="879">
        <v>277</v>
      </c>
      <c r="AV35" s="879"/>
      <c r="AW35" s="879"/>
      <c r="AX35" s="879"/>
      <c r="AY35" s="879"/>
      <c r="AZ35" s="880" t="s">
        <v>592</v>
      </c>
      <c r="BA35" s="880"/>
      <c r="BB35" s="880"/>
      <c r="BC35" s="880"/>
      <c r="BD35" s="880"/>
      <c r="BE35" s="876" t="s">
        <v>417</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t="s">
        <v>418</v>
      </c>
      <c r="C36" s="804"/>
      <c r="D36" s="804"/>
      <c r="E36" s="804"/>
      <c r="F36" s="804"/>
      <c r="G36" s="804"/>
      <c r="H36" s="804"/>
      <c r="I36" s="804"/>
      <c r="J36" s="804"/>
      <c r="K36" s="804"/>
      <c r="L36" s="804"/>
      <c r="M36" s="804"/>
      <c r="N36" s="804"/>
      <c r="O36" s="804"/>
      <c r="P36" s="805"/>
      <c r="Q36" s="806">
        <v>363</v>
      </c>
      <c r="R36" s="807"/>
      <c r="S36" s="807"/>
      <c r="T36" s="807"/>
      <c r="U36" s="807"/>
      <c r="V36" s="807">
        <v>361</v>
      </c>
      <c r="W36" s="807"/>
      <c r="X36" s="807"/>
      <c r="Y36" s="807"/>
      <c r="Z36" s="807"/>
      <c r="AA36" s="807">
        <v>2</v>
      </c>
      <c r="AB36" s="807"/>
      <c r="AC36" s="807"/>
      <c r="AD36" s="807"/>
      <c r="AE36" s="808"/>
      <c r="AF36" s="809">
        <v>9</v>
      </c>
      <c r="AG36" s="810"/>
      <c r="AH36" s="810"/>
      <c r="AI36" s="810"/>
      <c r="AJ36" s="811"/>
      <c r="AK36" s="878">
        <v>260</v>
      </c>
      <c r="AL36" s="879"/>
      <c r="AM36" s="879"/>
      <c r="AN36" s="879"/>
      <c r="AO36" s="879"/>
      <c r="AP36" s="879">
        <v>1272</v>
      </c>
      <c r="AQ36" s="879"/>
      <c r="AR36" s="879"/>
      <c r="AS36" s="879"/>
      <c r="AT36" s="879"/>
      <c r="AU36" s="879">
        <v>1264</v>
      </c>
      <c r="AV36" s="879"/>
      <c r="AW36" s="879"/>
      <c r="AX36" s="879"/>
      <c r="AY36" s="879"/>
      <c r="AZ36" s="880" t="s">
        <v>592</v>
      </c>
      <c r="BA36" s="880"/>
      <c r="BB36" s="880"/>
      <c r="BC36" s="880"/>
      <c r="BD36" s="880"/>
      <c r="BE36" s="876" t="s">
        <v>417</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t="s">
        <v>419</v>
      </c>
      <c r="C37" s="804"/>
      <c r="D37" s="804"/>
      <c r="E37" s="804"/>
      <c r="F37" s="804"/>
      <c r="G37" s="804"/>
      <c r="H37" s="804"/>
      <c r="I37" s="804"/>
      <c r="J37" s="804"/>
      <c r="K37" s="804"/>
      <c r="L37" s="804"/>
      <c r="M37" s="804"/>
      <c r="N37" s="804"/>
      <c r="O37" s="804"/>
      <c r="P37" s="805"/>
      <c r="Q37" s="806">
        <v>61</v>
      </c>
      <c r="R37" s="807"/>
      <c r="S37" s="807"/>
      <c r="T37" s="807"/>
      <c r="U37" s="807"/>
      <c r="V37" s="807">
        <v>59</v>
      </c>
      <c r="W37" s="807"/>
      <c r="X37" s="807"/>
      <c r="Y37" s="807"/>
      <c r="Z37" s="807"/>
      <c r="AA37" s="807">
        <v>2</v>
      </c>
      <c r="AB37" s="807"/>
      <c r="AC37" s="807"/>
      <c r="AD37" s="807"/>
      <c r="AE37" s="808"/>
      <c r="AF37" s="809">
        <v>4</v>
      </c>
      <c r="AG37" s="810"/>
      <c r="AH37" s="810"/>
      <c r="AI37" s="810"/>
      <c r="AJ37" s="811"/>
      <c r="AK37" s="878">
        <v>42</v>
      </c>
      <c r="AL37" s="879"/>
      <c r="AM37" s="879"/>
      <c r="AN37" s="879"/>
      <c r="AO37" s="879"/>
      <c r="AP37" s="879">
        <v>163</v>
      </c>
      <c r="AQ37" s="879"/>
      <c r="AR37" s="879"/>
      <c r="AS37" s="879"/>
      <c r="AT37" s="879"/>
      <c r="AU37" s="879">
        <v>163</v>
      </c>
      <c r="AV37" s="879"/>
      <c r="AW37" s="879"/>
      <c r="AX37" s="879"/>
      <c r="AY37" s="879"/>
      <c r="AZ37" s="880" t="s">
        <v>592</v>
      </c>
      <c r="BA37" s="880"/>
      <c r="BB37" s="880"/>
      <c r="BC37" s="880"/>
      <c r="BD37" s="880"/>
      <c r="BE37" s="876" t="s">
        <v>417</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t="s">
        <v>420</v>
      </c>
      <c r="C38" s="804"/>
      <c r="D38" s="804"/>
      <c r="E38" s="804"/>
      <c r="F38" s="804"/>
      <c r="G38" s="804"/>
      <c r="H38" s="804"/>
      <c r="I38" s="804"/>
      <c r="J38" s="804"/>
      <c r="K38" s="804"/>
      <c r="L38" s="804"/>
      <c r="M38" s="804"/>
      <c r="N38" s="804"/>
      <c r="O38" s="804"/>
      <c r="P38" s="805"/>
      <c r="Q38" s="806">
        <v>32</v>
      </c>
      <c r="R38" s="807"/>
      <c r="S38" s="807"/>
      <c r="T38" s="807"/>
      <c r="U38" s="807"/>
      <c r="V38" s="807">
        <v>30</v>
      </c>
      <c r="W38" s="807"/>
      <c r="X38" s="807"/>
      <c r="Y38" s="807"/>
      <c r="Z38" s="807"/>
      <c r="AA38" s="807">
        <v>2</v>
      </c>
      <c r="AB38" s="807"/>
      <c r="AC38" s="807"/>
      <c r="AD38" s="807"/>
      <c r="AE38" s="808"/>
      <c r="AF38" s="809">
        <v>4</v>
      </c>
      <c r="AG38" s="810"/>
      <c r="AH38" s="810"/>
      <c r="AI38" s="810"/>
      <c r="AJ38" s="811"/>
      <c r="AK38" s="878">
        <v>27</v>
      </c>
      <c r="AL38" s="879"/>
      <c r="AM38" s="879"/>
      <c r="AN38" s="879"/>
      <c r="AO38" s="879"/>
      <c r="AP38" s="879">
        <v>34</v>
      </c>
      <c r="AQ38" s="879"/>
      <c r="AR38" s="879"/>
      <c r="AS38" s="879"/>
      <c r="AT38" s="879"/>
      <c r="AU38" s="879">
        <v>34</v>
      </c>
      <c r="AV38" s="879"/>
      <c r="AW38" s="879"/>
      <c r="AX38" s="879"/>
      <c r="AY38" s="879"/>
      <c r="AZ38" s="880" t="s">
        <v>592</v>
      </c>
      <c r="BA38" s="880"/>
      <c r="BB38" s="880"/>
      <c r="BC38" s="880"/>
      <c r="BD38" s="880"/>
      <c r="BE38" s="876" t="s">
        <v>417</v>
      </c>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t="s">
        <v>421</v>
      </c>
      <c r="C39" s="804"/>
      <c r="D39" s="804"/>
      <c r="E39" s="804"/>
      <c r="F39" s="804"/>
      <c r="G39" s="804"/>
      <c r="H39" s="804"/>
      <c r="I39" s="804"/>
      <c r="J39" s="804"/>
      <c r="K39" s="804"/>
      <c r="L39" s="804"/>
      <c r="M39" s="804"/>
      <c r="N39" s="804"/>
      <c r="O39" s="804"/>
      <c r="P39" s="805"/>
      <c r="Q39" s="806">
        <v>844</v>
      </c>
      <c r="R39" s="807"/>
      <c r="S39" s="807"/>
      <c r="T39" s="807"/>
      <c r="U39" s="807"/>
      <c r="V39" s="807">
        <v>792</v>
      </c>
      <c r="W39" s="807"/>
      <c r="X39" s="807"/>
      <c r="Y39" s="807"/>
      <c r="Z39" s="807"/>
      <c r="AA39" s="807">
        <v>52</v>
      </c>
      <c r="AB39" s="807"/>
      <c r="AC39" s="807"/>
      <c r="AD39" s="807"/>
      <c r="AE39" s="808"/>
      <c r="AF39" s="809">
        <v>53</v>
      </c>
      <c r="AG39" s="810"/>
      <c r="AH39" s="810"/>
      <c r="AI39" s="810"/>
      <c r="AJ39" s="811"/>
      <c r="AK39" s="878">
        <v>30</v>
      </c>
      <c r="AL39" s="879"/>
      <c r="AM39" s="879"/>
      <c r="AN39" s="879"/>
      <c r="AO39" s="879"/>
      <c r="AP39" s="879" t="s">
        <v>592</v>
      </c>
      <c r="AQ39" s="879"/>
      <c r="AR39" s="879"/>
      <c r="AS39" s="879"/>
      <c r="AT39" s="879"/>
      <c r="AU39" s="879" t="s">
        <v>592</v>
      </c>
      <c r="AV39" s="879"/>
      <c r="AW39" s="879"/>
      <c r="AX39" s="879"/>
      <c r="AY39" s="879"/>
      <c r="AZ39" s="880" t="s">
        <v>592</v>
      </c>
      <c r="BA39" s="880"/>
      <c r="BB39" s="880"/>
      <c r="BC39" s="880"/>
      <c r="BD39" s="880"/>
      <c r="BE39" s="876" t="s">
        <v>417</v>
      </c>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395</v>
      </c>
      <c r="B63" s="838" t="s">
        <v>423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629</v>
      </c>
      <c r="AG63" s="890"/>
      <c r="AH63" s="890"/>
      <c r="AI63" s="890"/>
      <c r="AJ63" s="891"/>
      <c r="AK63" s="892"/>
      <c r="AL63" s="887"/>
      <c r="AM63" s="887"/>
      <c r="AN63" s="887"/>
      <c r="AO63" s="887"/>
      <c r="AP63" s="890">
        <v>2311</v>
      </c>
      <c r="AQ63" s="890"/>
      <c r="AR63" s="890"/>
      <c r="AS63" s="890"/>
      <c r="AT63" s="890"/>
      <c r="AU63" s="890">
        <v>1971</v>
      </c>
      <c r="AV63" s="890"/>
      <c r="AW63" s="890"/>
      <c r="AX63" s="890"/>
      <c r="AY63" s="890"/>
      <c r="AZ63" s="894"/>
      <c r="BA63" s="894"/>
      <c r="BB63" s="894"/>
      <c r="BC63" s="894"/>
      <c r="BD63" s="894"/>
      <c r="BE63" s="895"/>
      <c r="BF63" s="895"/>
      <c r="BG63" s="895"/>
      <c r="BH63" s="895"/>
      <c r="BI63" s="896"/>
      <c r="BJ63" s="897" t="s">
        <v>424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426</v>
      </c>
      <c r="B66" s="789"/>
      <c r="C66" s="789"/>
      <c r="D66" s="789"/>
      <c r="E66" s="789"/>
      <c r="F66" s="789"/>
      <c r="G66" s="789"/>
      <c r="H66" s="789"/>
      <c r="I66" s="789"/>
      <c r="J66" s="789"/>
      <c r="K66" s="789"/>
      <c r="L66" s="789"/>
      <c r="M66" s="789"/>
      <c r="N66" s="789"/>
      <c r="O66" s="789"/>
      <c r="P66" s="790"/>
      <c r="Q66" s="765" t="s">
        <v>427</v>
      </c>
      <c r="R66" s="766"/>
      <c r="S66" s="766"/>
      <c r="T66" s="766"/>
      <c r="U66" s="767"/>
      <c r="V66" s="765" t="s">
        <v>428</v>
      </c>
      <c r="W66" s="766"/>
      <c r="X66" s="766"/>
      <c r="Y66" s="766"/>
      <c r="Z66" s="767"/>
      <c r="AA66" s="765" t="s">
        <v>429</v>
      </c>
      <c r="AB66" s="766"/>
      <c r="AC66" s="766"/>
      <c r="AD66" s="766"/>
      <c r="AE66" s="767"/>
      <c r="AF66" s="900" t="s">
        <v>430</v>
      </c>
      <c r="AG66" s="861"/>
      <c r="AH66" s="861"/>
      <c r="AI66" s="861"/>
      <c r="AJ66" s="901"/>
      <c r="AK66" s="765" t="s">
        <v>431</v>
      </c>
      <c r="AL66" s="789"/>
      <c r="AM66" s="789"/>
      <c r="AN66" s="789"/>
      <c r="AO66" s="790"/>
      <c r="AP66" s="765" t="s">
        <v>405</v>
      </c>
      <c r="AQ66" s="766"/>
      <c r="AR66" s="766"/>
      <c r="AS66" s="766"/>
      <c r="AT66" s="767"/>
      <c r="AU66" s="765" t="s">
        <v>432</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597</v>
      </c>
      <c r="C68" s="918"/>
      <c r="D68" s="918"/>
      <c r="E68" s="918"/>
      <c r="F68" s="918"/>
      <c r="G68" s="918"/>
      <c r="H68" s="918"/>
      <c r="I68" s="918"/>
      <c r="J68" s="918"/>
      <c r="K68" s="918"/>
      <c r="L68" s="918"/>
      <c r="M68" s="918"/>
      <c r="N68" s="918"/>
      <c r="O68" s="918"/>
      <c r="P68" s="919"/>
      <c r="Q68" s="920">
        <v>8417</v>
      </c>
      <c r="R68" s="914"/>
      <c r="S68" s="914"/>
      <c r="T68" s="914"/>
      <c r="U68" s="914"/>
      <c r="V68" s="914">
        <v>7899</v>
      </c>
      <c r="W68" s="914"/>
      <c r="X68" s="914"/>
      <c r="Y68" s="914"/>
      <c r="Z68" s="914"/>
      <c r="AA68" s="914">
        <v>518</v>
      </c>
      <c r="AB68" s="914"/>
      <c r="AC68" s="914"/>
      <c r="AD68" s="914"/>
      <c r="AE68" s="914"/>
      <c r="AF68" s="914">
        <v>518</v>
      </c>
      <c r="AG68" s="914"/>
      <c r="AH68" s="914"/>
      <c r="AI68" s="914"/>
      <c r="AJ68" s="914"/>
      <c r="AK68" s="914">
        <v>3600</v>
      </c>
      <c r="AL68" s="914"/>
      <c r="AM68" s="914"/>
      <c r="AN68" s="914"/>
      <c r="AO68" s="914"/>
      <c r="AP68" s="914" t="s">
        <v>598</v>
      </c>
      <c r="AQ68" s="914"/>
      <c r="AR68" s="914"/>
      <c r="AS68" s="914"/>
      <c r="AT68" s="914"/>
      <c r="AU68" s="914" t="s">
        <v>598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599</v>
      </c>
      <c r="C69" s="922"/>
      <c r="D69" s="922"/>
      <c r="E69" s="922"/>
      <c r="F69" s="922"/>
      <c r="G69" s="922"/>
      <c r="H69" s="922"/>
      <c r="I69" s="922"/>
      <c r="J69" s="922"/>
      <c r="K69" s="922"/>
      <c r="L69" s="922"/>
      <c r="M69" s="922"/>
      <c r="N69" s="922"/>
      <c r="O69" s="922"/>
      <c r="P69" s="923"/>
      <c r="Q69" s="924">
        <v>532</v>
      </c>
      <c r="R69" s="879"/>
      <c r="S69" s="879"/>
      <c r="T69" s="879"/>
      <c r="U69" s="879"/>
      <c r="V69" s="879">
        <v>529</v>
      </c>
      <c r="W69" s="879"/>
      <c r="X69" s="879"/>
      <c r="Y69" s="879"/>
      <c r="Z69" s="879"/>
      <c r="AA69" s="879">
        <v>3</v>
      </c>
      <c r="AB69" s="879"/>
      <c r="AC69" s="879"/>
      <c r="AD69" s="879"/>
      <c r="AE69" s="879"/>
      <c r="AF69" s="879">
        <v>3</v>
      </c>
      <c r="AG69" s="879"/>
      <c r="AH69" s="879"/>
      <c r="AI69" s="879"/>
      <c r="AJ69" s="879"/>
      <c r="AK69" s="879" t="s">
        <v>598</v>
      </c>
      <c r="AL69" s="879"/>
      <c r="AM69" s="879"/>
      <c r="AN69" s="879"/>
      <c r="AO69" s="879"/>
      <c r="AP69" s="879" t="s">
        <v>598</v>
      </c>
      <c r="AQ69" s="879"/>
      <c r="AR69" s="879"/>
      <c r="AS69" s="879"/>
      <c r="AT69" s="879"/>
      <c r="AU69" s="879" t="s">
        <v>598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600</v>
      </c>
      <c r="C70" s="922"/>
      <c r="D70" s="922"/>
      <c r="E70" s="922"/>
      <c r="F70" s="922"/>
      <c r="G70" s="922"/>
      <c r="H70" s="922"/>
      <c r="I70" s="922"/>
      <c r="J70" s="922"/>
      <c r="K70" s="922"/>
      <c r="L70" s="922"/>
      <c r="M70" s="922"/>
      <c r="N70" s="922"/>
      <c r="O70" s="922"/>
      <c r="P70" s="923"/>
      <c r="Q70" s="924">
        <v>38</v>
      </c>
      <c r="R70" s="879"/>
      <c r="S70" s="879"/>
      <c r="T70" s="879"/>
      <c r="U70" s="879"/>
      <c r="V70" s="879">
        <v>28</v>
      </c>
      <c r="W70" s="879"/>
      <c r="X70" s="879"/>
      <c r="Y70" s="879"/>
      <c r="Z70" s="879"/>
      <c r="AA70" s="879">
        <v>10</v>
      </c>
      <c r="AB70" s="879"/>
      <c r="AC70" s="879"/>
      <c r="AD70" s="879"/>
      <c r="AE70" s="879"/>
      <c r="AF70" s="879">
        <v>10</v>
      </c>
      <c r="AG70" s="879"/>
      <c r="AH70" s="879"/>
      <c r="AI70" s="879"/>
      <c r="AJ70" s="879"/>
      <c r="AK70" s="879" t="s">
        <v>598</v>
      </c>
      <c r="AL70" s="879"/>
      <c r="AM70" s="879"/>
      <c r="AN70" s="879"/>
      <c r="AO70" s="879"/>
      <c r="AP70" s="879" t="s">
        <v>598</v>
      </c>
      <c r="AQ70" s="879"/>
      <c r="AR70" s="879"/>
      <c r="AS70" s="879"/>
      <c r="AT70" s="879"/>
      <c r="AU70" s="879" t="s">
        <v>598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601</v>
      </c>
      <c r="C71" s="922"/>
      <c r="D71" s="922"/>
      <c r="E71" s="922"/>
      <c r="F71" s="922"/>
      <c r="G71" s="922"/>
      <c r="H71" s="922"/>
      <c r="I71" s="922"/>
      <c r="J71" s="922"/>
      <c r="K71" s="922"/>
      <c r="L71" s="922"/>
      <c r="M71" s="922"/>
      <c r="N71" s="922"/>
      <c r="O71" s="922"/>
      <c r="P71" s="923"/>
      <c r="Q71" s="924">
        <v>769</v>
      </c>
      <c r="R71" s="879"/>
      <c r="S71" s="879"/>
      <c r="T71" s="879"/>
      <c r="U71" s="879"/>
      <c r="V71" s="879">
        <v>765</v>
      </c>
      <c r="W71" s="879"/>
      <c r="X71" s="879"/>
      <c r="Y71" s="879"/>
      <c r="Z71" s="879"/>
      <c r="AA71" s="879">
        <v>4</v>
      </c>
      <c r="AB71" s="879"/>
      <c r="AC71" s="879"/>
      <c r="AD71" s="879"/>
      <c r="AE71" s="879"/>
      <c r="AF71" s="879">
        <v>3</v>
      </c>
      <c r="AG71" s="879"/>
      <c r="AH71" s="879"/>
      <c r="AI71" s="879"/>
      <c r="AJ71" s="879"/>
      <c r="AK71" s="879">
        <v>255</v>
      </c>
      <c r="AL71" s="879"/>
      <c r="AM71" s="879"/>
      <c r="AN71" s="879"/>
      <c r="AO71" s="879"/>
      <c r="AP71" s="879" t="s">
        <v>598</v>
      </c>
      <c r="AQ71" s="879"/>
      <c r="AR71" s="879"/>
      <c r="AS71" s="879"/>
      <c r="AT71" s="879"/>
      <c r="AU71" s="879" t="s">
        <v>598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602</v>
      </c>
      <c r="C72" s="922"/>
      <c r="D72" s="922"/>
      <c r="E72" s="922"/>
      <c r="F72" s="922"/>
      <c r="G72" s="922"/>
      <c r="H72" s="922"/>
      <c r="I72" s="922"/>
      <c r="J72" s="922"/>
      <c r="K72" s="922"/>
      <c r="L72" s="922"/>
      <c r="M72" s="922"/>
      <c r="N72" s="922"/>
      <c r="O72" s="922"/>
      <c r="P72" s="923"/>
      <c r="Q72" s="924">
        <v>1</v>
      </c>
      <c r="R72" s="879"/>
      <c r="S72" s="879"/>
      <c r="T72" s="879"/>
      <c r="U72" s="879"/>
      <c r="V72" s="879">
        <v>0</v>
      </c>
      <c r="W72" s="879"/>
      <c r="X72" s="879"/>
      <c r="Y72" s="879"/>
      <c r="Z72" s="879"/>
      <c r="AA72" s="879">
        <v>0</v>
      </c>
      <c r="AB72" s="879"/>
      <c r="AC72" s="879"/>
      <c r="AD72" s="879"/>
      <c r="AE72" s="879"/>
      <c r="AF72" s="879">
        <v>0</v>
      </c>
      <c r="AG72" s="879"/>
      <c r="AH72" s="879"/>
      <c r="AI72" s="879"/>
      <c r="AJ72" s="879"/>
      <c r="AK72" s="879" t="s">
        <v>598</v>
      </c>
      <c r="AL72" s="879"/>
      <c r="AM72" s="879"/>
      <c r="AN72" s="879"/>
      <c r="AO72" s="879"/>
      <c r="AP72" s="879" t="s">
        <v>598</v>
      </c>
      <c r="AQ72" s="879"/>
      <c r="AR72" s="879"/>
      <c r="AS72" s="879"/>
      <c r="AT72" s="879"/>
      <c r="AU72" s="879" t="s">
        <v>598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603</v>
      </c>
      <c r="C73" s="922"/>
      <c r="D73" s="922"/>
      <c r="E73" s="922"/>
      <c r="F73" s="922"/>
      <c r="G73" s="922"/>
      <c r="H73" s="922"/>
      <c r="I73" s="922"/>
      <c r="J73" s="922"/>
      <c r="K73" s="922"/>
      <c r="L73" s="922"/>
      <c r="M73" s="922"/>
      <c r="N73" s="922"/>
      <c r="O73" s="922"/>
      <c r="P73" s="923"/>
      <c r="Q73" s="924">
        <v>44</v>
      </c>
      <c r="R73" s="879"/>
      <c r="S73" s="879"/>
      <c r="T73" s="879"/>
      <c r="U73" s="879"/>
      <c r="V73" s="879">
        <v>44</v>
      </c>
      <c r="W73" s="879"/>
      <c r="X73" s="879"/>
      <c r="Y73" s="879"/>
      <c r="Z73" s="879"/>
      <c r="AA73" s="879">
        <v>0</v>
      </c>
      <c r="AB73" s="879"/>
      <c r="AC73" s="879"/>
      <c r="AD73" s="879"/>
      <c r="AE73" s="879"/>
      <c r="AF73" s="879">
        <v>0</v>
      </c>
      <c r="AG73" s="879"/>
      <c r="AH73" s="879"/>
      <c r="AI73" s="879"/>
      <c r="AJ73" s="879"/>
      <c r="AK73" s="879" t="s">
        <v>598</v>
      </c>
      <c r="AL73" s="879"/>
      <c r="AM73" s="879"/>
      <c r="AN73" s="879"/>
      <c r="AO73" s="879"/>
      <c r="AP73" s="879" t="s">
        <v>598</v>
      </c>
      <c r="AQ73" s="879"/>
      <c r="AR73" s="879"/>
      <c r="AS73" s="879"/>
      <c r="AT73" s="879"/>
      <c r="AU73" s="879" t="s">
        <v>598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604</v>
      </c>
      <c r="C74" s="922"/>
      <c r="D74" s="922"/>
      <c r="E74" s="922"/>
      <c r="F74" s="922"/>
      <c r="G74" s="922"/>
      <c r="H74" s="922"/>
      <c r="I74" s="922"/>
      <c r="J74" s="922"/>
      <c r="K74" s="922"/>
      <c r="L74" s="922"/>
      <c r="M74" s="922"/>
      <c r="N74" s="922"/>
      <c r="O74" s="922"/>
      <c r="P74" s="923"/>
      <c r="Q74" s="924">
        <v>144</v>
      </c>
      <c r="R74" s="879"/>
      <c r="S74" s="879"/>
      <c r="T74" s="879"/>
      <c r="U74" s="879"/>
      <c r="V74" s="879">
        <v>72</v>
      </c>
      <c r="W74" s="879"/>
      <c r="X74" s="879"/>
      <c r="Y74" s="879"/>
      <c r="Z74" s="879"/>
      <c r="AA74" s="879">
        <v>73</v>
      </c>
      <c r="AB74" s="879"/>
      <c r="AC74" s="879"/>
      <c r="AD74" s="879"/>
      <c r="AE74" s="879"/>
      <c r="AF74" s="879">
        <v>73</v>
      </c>
      <c r="AG74" s="879"/>
      <c r="AH74" s="879"/>
      <c r="AI74" s="879"/>
      <c r="AJ74" s="879"/>
      <c r="AK74" s="879" t="s">
        <v>598</v>
      </c>
      <c r="AL74" s="879"/>
      <c r="AM74" s="879"/>
      <c r="AN74" s="879"/>
      <c r="AO74" s="879"/>
      <c r="AP74" s="879" t="s">
        <v>598</v>
      </c>
      <c r="AQ74" s="879"/>
      <c r="AR74" s="879"/>
      <c r="AS74" s="879"/>
      <c r="AT74" s="879"/>
      <c r="AU74" s="879" t="s">
        <v>598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t="s">
        <v>605</v>
      </c>
      <c r="C75" s="922"/>
      <c r="D75" s="922"/>
      <c r="E75" s="922"/>
      <c r="F75" s="922"/>
      <c r="G75" s="922"/>
      <c r="H75" s="922"/>
      <c r="I75" s="922"/>
      <c r="J75" s="922"/>
      <c r="K75" s="922"/>
      <c r="L75" s="922"/>
      <c r="M75" s="922"/>
      <c r="N75" s="922"/>
      <c r="O75" s="922"/>
      <c r="P75" s="923"/>
      <c r="Q75" s="927">
        <v>80</v>
      </c>
      <c r="R75" s="928"/>
      <c r="S75" s="928"/>
      <c r="T75" s="928"/>
      <c r="U75" s="878"/>
      <c r="V75" s="929">
        <v>70</v>
      </c>
      <c r="W75" s="928"/>
      <c r="X75" s="928"/>
      <c r="Y75" s="928"/>
      <c r="Z75" s="878"/>
      <c r="AA75" s="929">
        <v>10</v>
      </c>
      <c r="AB75" s="928"/>
      <c r="AC75" s="928"/>
      <c r="AD75" s="928"/>
      <c r="AE75" s="878"/>
      <c r="AF75" s="929">
        <v>10</v>
      </c>
      <c r="AG75" s="928"/>
      <c r="AH75" s="928"/>
      <c r="AI75" s="928"/>
      <c r="AJ75" s="878"/>
      <c r="AK75" s="879" t="s">
        <v>598</v>
      </c>
      <c r="AL75" s="879"/>
      <c r="AM75" s="879"/>
      <c r="AN75" s="879"/>
      <c r="AO75" s="879"/>
      <c r="AP75" s="929" t="s">
        <v>598</v>
      </c>
      <c r="AQ75" s="928"/>
      <c r="AR75" s="928"/>
      <c r="AS75" s="928"/>
      <c r="AT75" s="878"/>
      <c r="AU75" s="879" t="s">
        <v>598</v>
      </c>
      <c r="AV75" s="879"/>
      <c r="AW75" s="879"/>
      <c r="AX75" s="879"/>
      <c r="AY75" s="879"/>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t="s">
        <v>606</v>
      </c>
      <c r="C76" s="922"/>
      <c r="D76" s="922"/>
      <c r="E76" s="922"/>
      <c r="F76" s="922"/>
      <c r="G76" s="922"/>
      <c r="H76" s="922"/>
      <c r="I76" s="922"/>
      <c r="J76" s="922"/>
      <c r="K76" s="922"/>
      <c r="L76" s="922"/>
      <c r="M76" s="922"/>
      <c r="N76" s="922"/>
      <c r="O76" s="922"/>
      <c r="P76" s="923"/>
      <c r="Q76" s="927">
        <v>221014</v>
      </c>
      <c r="R76" s="928"/>
      <c r="S76" s="928"/>
      <c r="T76" s="928"/>
      <c r="U76" s="878"/>
      <c r="V76" s="929">
        <v>207450</v>
      </c>
      <c r="W76" s="928"/>
      <c r="X76" s="928"/>
      <c r="Y76" s="928"/>
      <c r="Z76" s="878"/>
      <c r="AA76" s="929">
        <v>13564</v>
      </c>
      <c r="AB76" s="928"/>
      <c r="AC76" s="928"/>
      <c r="AD76" s="928"/>
      <c r="AE76" s="878"/>
      <c r="AF76" s="929">
        <v>13564</v>
      </c>
      <c r="AG76" s="928"/>
      <c r="AH76" s="928"/>
      <c r="AI76" s="928"/>
      <c r="AJ76" s="878"/>
      <c r="AK76" s="879" t="s">
        <v>598</v>
      </c>
      <c r="AL76" s="879"/>
      <c r="AM76" s="879"/>
      <c r="AN76" s="879"/>
      <c r="AO76" s="879"/>
      <c r="AP76" s="929" t="s">
        <v>598</v>
      </c>
      <c r="AQ76" s="928"/>
      <c r="AR76" s="928"/>
      <c r="AS76" s="928"/>
      <c r="AT76" s="878"/>
      <c r="AU76" s="879" t="s">
        <v>598</v>
      </c>
      <c r="AV76" s="879"/>
      <c r="AW76" s="879"/>
      <c r="AX76" s="879"/>
      <c r="AY76" s="879"/>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395</v>
      </c>
      <c r="B88" s="838" t="s">
        <v>433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14181</v>
      </c>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434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14</v>
      </c>
      <c r="CS102" s="898"/>
      <c r="CT102" s="898"/>
      <c r="CU102" s="898"/>
      <c r="CV102" s="941"/>
      <c r="CW102" s="940"/>
      <c r="CX102" s="898"/>
      <c r="CY102" s="898"/>
      <c r="CZ102" s="898"/>
      <c r="DA102" s="941"/>
      <c r="DB102" s="940">
        <v>26</v>
      </c>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439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440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441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442</v>
      </c>
      <c r="AB109" s="943"/>
      <c r="AC109" s="943"/>
      <c r="AD109" s="943"/>
      <c r="AE109" s="944"/>
      <c r="AF109" s="942" t="s">
        <v>443</v>
      </c>
      <c r="AG109" s="943"/>
      <c r="AH109" s="943"/>
      <c r="AI109" s="943"/>
      <c r="AJ109" s="944"/>
      <c r="AK109" s="942" t="s">
        <v>309</v>
      </c>
      <c r="AL109" s="943"/>
      <c r="AM109" s="943"/>
      <c r="AN109" s="943"/>
      <c r="AO109" s="944"/>
      <c r="AP109" s="942" t="s">
        <v>444</v>
      </c>
      <c r="AQ109" s="943"/>
      <c r="AR109" s="943"/>
      <c r="AS109" s="943"/>
      <c r="AT109" s="945"/>
      <c r="AU109" s="962" t="s">
        <v>441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442</v>
      </c>
      <c r="BR109" s="943"/>
      <c r="BS109" s="943"/>
      <c r="BT109" s="943"/>
      <c r="BU109" s="944"/>
      <c r="BV109" s="942" t="s">
        <v>443</v>
      </c>
      <c r="BW109" s="943"/>
      <c r="BX109" s="943"/>
      <c r="BY109" s="943"/>
      <c r="BZ109" s="944"/>
      <c r="CA109" s="942" t="s">
        <v>309</v>
      </c>
      <c r="CB109" s="943"/>
      <c r="CC109" s="943"/>
      <c r="CD109" s="943"/>
      <c r="CE109" s="944"/>
      <c r="CF109" s="963" t="s">
        <v>444</v>
      </c>
      <c r="CG109" s="963"/>
      <c r="CH109" s="963"/>
      <c r="CI109" s="963"/>
      <c r="CJ109" s="963"/>
      <c r="CK109" s="942" t="s">
        <v>445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442</v>
      </c>
      <c r="DH109" s="943"/>
      <c r="DI109" s="943"/>
      <c r="DJ109" s="943"/>
      <c r="DK109" s="944"/>
      <c r="DL109" s="942" t="s">
        <v>443</v>
      </c>
      <c r="DM109" s="943"/>
      <c r="DN109" s="943"/>
      <c r="DO109" s="943"/>
      <c r="DP109" s="944"/>
      <c r="DQ109" s="942" t="s">
        <v>309</v>
      </c>
      <c r="DR109" s="943"/>
      <c r="DS109" s="943"/>
      <c r="DT109" s="943"/>
      <c r="DU109" s="944"/>
      <c r="DV109" s="942" t="s">
        <v>444</v>
      </c>
      <c r="DW109" s="943"/>
      <c r="DX109" s="943"/>
      <c r="DY109" s="943"/>
      <c r="DZ109" s="945"/>
    </row>
    <row r="110" spans="1:131" s="248" customFormat="1" ht="26.25" customHeight="1">
      <c r="A110" s="946" t="s">
        <v>446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1260301</v>
      </c>
      <c r="AB110" s="950"/>
      <c r="AC110" s="950"/>
      <c r="AD110" s="950"/>
      <c r="AE110" s="951"/>
      <c r="AF110" s="952">
        <v>1286836</v>
      </c>
      <c r="AG110" s="950"/>
      <c r="AH110" s="950"/>
      <c r="AI110" s="950"/>
      <c r="AJ110" s="951"/>
      <c r="AK110" s="952">
        <v>1235223</v>
      </c>
      <c r="AL110" s="950"/>
      <c r="AM110" s="950"/>
      <c r="AN110" s="950"/>
      <c r="AO110" s="951"/>
      <c r="AP110" s="953">
        <v>39.200000000000003</v>
      </c>
      <c r="AQ110" s="954"/>
      <c r="AR110" s="954"/>
      <c r="AS110" s="954"/>
      <c r="AT110" s="955"/>
      <c r="AU110" s="956" t="s">
        <v>73</v>
      </c>
      <c r="AV110" s="957"/>
      <c r="AW110" s="957"/>
      <c r="AX110" s="957"/>
      <c r="AY110" s="957"/>
      <c r="AZ110" s="998" t="s">
        <v>447</v>
      </c>
      <c r="BA110" s="947"/>
      <c r="BB110" s="947"/>
      <c r="BC110" s="947"/>
      <c r="BD110" s="947"/>
      <c r="BE110" s="947"/>
      <c r="BF110" s="947"/>
      <c r="BG110" s="947"/>
      <c r="BH110" s="947"/>
      <c r="BI110" s="947"/>
      <c r="BJ110" s="947"/>
      <c r="BK110" s="947"/>
      <c r="BL110" s="947"/>
      <c r="BM110" s="947"/>
      <c r="BN110" s="947"/>
      <c r="BO110" s="947"/>
      <c r="BP110" s="948"/>
      <c r="BQ110" s="984">
        <v>10687979</v>
      </c>
      <c r="BR110" s="985"/>
      <c r="BS110" s="985"/>
      <c r="BT110" s="985"/>
      <c r="BU110" s="985"/>
      <c r="BV110" s="985">
        <v>10262587</v>
      </c>
      <c r="BW110" s="985"/>
      <c r="BX110" s="985"/>
      <c r="BY110" s="985"/>
      <c r="BZ110" s="985"/>
      <c r="CA110" s="985">
        <v>9980764</v>
      </c>
      <c r="CB110" s="985"/>
      <c r="CC110" s="985"/>
      <c r="CD110" s="985"/>
      <c r="CE110" s="985"/>
      <c r="CF110" s="999">
        <v>317</v>
      </c>
      <c r="CG110" s="1000"/>
      <c r="CH110" s="1000"/>
      <c r="CI110" s="1000"/>
      <c r="CJ110" s="1000"/>
      <c r="CK110" s="1001" t="s">
        <v>448</v>
      </c>
      <c r="CL110" s="1002"/>
      <c r="CM110" s="981" t="s">
        <v>449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450</v>
      </c>
      <c r="DH110" s="985"/>
      <c r="DI110" s="985"/>
      <c r="DJ110" s="985"/>
      <c r="DK110" s="985"/>
      <c r="DL110" s="985" t="s">
        <v>424</v>
      </c>
      <c r="DM110" s="985"/>
      <c r="DN110" s="985"/>
      <c r="DO110" s="985"/>
      <c r="DP110" s="985"/>
      <c r="DQ110" s="985" t="s">
        <v>450</v>
      </c>
      <c r="DR110" s="985"/>
      <c r="DS110" s="985"/>
      <c r="DT110" s="985"/>
      <c r="DU110" s="985"/>
      <c r="DV110" s="986" t="s">
        <v>451</v>
      </c>
      <c r="DW110" s="986"/>
      <c r="DX110" s="986"/>
      <c r="DY110" s="986"/>
      <c r="DZ110" s="987"/>
    </row>
    <row r="111" spans="1:131" s="248" customFormat="1" ht="26.25" customHeight="1">
      <c r="A111" s="988" t="s">
        <v>452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450</v>
      </c>
      <c r="AB111" s="992"/>
      <c r="AC111" s="992"/>
      <c r="AD111" s="992"/>
      <c r="AE111" s="993"/>
      <c r="AF111" s="994" t="s">
        <v>450</v>
      </c>
      <c r="AG111" s="992"/>
      <c r="AH111" s="992"/>
      <c r="AI111" s="992"/>
      <c r="AJ111" s="993"/>
      <c r="AK111" s="994" t="s">
        <v>129</v>
      </c>
      <c r="AL111" s="992"/>
      <c r="AM111" s="992"/>
      <c r="AN111" s="992"/>
      <c r="AO111" s="993"/>
      <c r="AP111" s="995" t="s">
        <v>129</v>
      </c>
      <c r="AQ111" s="996"/>
      <c r="AR111" s="996"/>
      <c r="AS111" s="996"/>
      <c r="AT111" s="997"/>
      <c r="AU111" s="958"/>
      <c r="AV111" s="959"/>
      <c r="AW111" s="959"/>
      <c r="AX111" s="959"/>
      <c r="AY111" s="959"/>
      <c r="AZ111" s="1007" t="s">
        <v>453</v>
      </c>
      <c r="BA111" s="1008"/>
      <c r="BB111" s="1008"/>
      <c r="BC111" s="1008"/>
      <c r="BD111" s="1008"/>
      <c r="BE111" s="1008"/>
      <c r="BF111" s="1008"/>
      <c r="BG111" s="1008"/>
      <c r="BH111" s="1008"/>
      <c r="BI111" s="1008"/>
      <c r="BJ111" s="1008"/>
      <c r="BK111" s="1008"/>
      <c r="BL111" s="1008"/>
      <c r="BM111" s="1008"/>
      <c r="BN111" s="1008"/>
      <c r="BO111" s="1008"/>
      <c r="BP111" s="1009"/>
      <c r="BQ111" s="977" t="s">
        <v>450</v>
      </c>
      <c r="BR111" s="978"/>
      <c r="BS111" s="978"/>
      <c r="BT111" s="978"/>
      <c r="BU111" s="978"/>
      <c r="BV111" s="978" t="s">
        <v>424</v>
      </c>
      <c r="BW111" s="978"/>
      <c r="BX111" s="978"/>
      <c r="BY111" s="978"/>
      <c r="BZ111" s="978"/>
      <c r="CA111" s="978" t="s">
        <v>451</v>
      </c>
      <c r="CB111" s="978"/>
      <c r="CC111" s="978"/>
      <c r="CD111" s="978"/>
      <c r="CE111" s="978"/>
      <c r="CF111" s="972" t="s">
        <v>450</v>
      </c>
      <c r="CG111" s="973"/>
      <c r="CH111" s="973"/>
      <c r="CI111" s="973"/>
      <c r="CJ111" s="973"/>
      <c r="CK111" s="1003"/>
      <c r="CL111" s="1004"/>
      <c r="CM111" s="974" t="s">
        <v>454</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451</v>
      </c>
      <c r="DH111" s="978"/>
      <c r="DI111" s="978"/>
      <c r="DJ111" s="978"/>
      <c r="DK111" s="978"/>
      <c r="DL111" s="978" t="s">
        <v>450</v>
      </c>
      <c r="DM111" s="978"/>
      <c r="DN111" s="978"/>
      <c r="DO111" s="978"/>
      <c r="DP111" s="978"/>
      <c r="DQ111" s="978" t="s">
        <v>450</v>
      </c>
      <c r="DR111" s="978"/>
      <c r="DS111" s="978"/>
      <c r="DT111" s="978"/>
      <c r="DU111" s="978"/>
      <c r="DV111" s="979" t="s">
        <v>450</v>
      </c>
      <c r="DW111" s="979"/>
      <c r="DX111" s="979"/>
      <c r="DY111" s="979"/>
      <c r="DZ111" s="980"/>
    </row>
    <row r="112" spans="1:131" s="248" customFormat="1" ht="26.25" customHeight="1">
      <c r="A112" s="1010" t="s">
        <v>455</v>
      </c>
      <c r="B112" s="1011"/>
      <c r="C112" s="1008" t="s">
        <v>456</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450</v>
      </c>
      <c r="AB112" s="1017"/>
      <c r="AC112" s="1017"/>
      <c r="AD112" s="1017"/>
      <c r="AE112" s="1018"/>
      <c r="AF112" s="1019" t="s">
        <v>450</v>
      </c>
      <c r="AG112" s="1017"/>
      <c r="AH112" s="1017"/>
      <c r="AI112" s="1017"/>
      <c r="AJ112" s="1018"/>
      <c r="AK112" s="1019" t="s">
        <v>451</v>
      </c>
      <c r="AL112" s="1017"/>
      <c r="AM112" s="1017"/>
      <c r="AN112" s="1017"/>
      <c r="AO112" s="1018"/>
      <c r="AP112" s="1020" t="s">
        <v>450</v>
      </c>
      <c r="AQ112" s="1021"/>
      <c r="AR112" s="1021"/>
      <c r="AS112" s="1021"/>
      <c r="AT112" s="1022"/>
      <c r="AU112" s="958"/>
      <c r="AV112" s="959"/>
      <c r="AW112" s="959"/>
      <c r="AX112" s="959"/>
      <c r="AY112" s="959"/>
      <c r="AZ112" s="1007" t="s">
        <v>457</v>
      </c>
      <c r="BA112" s="1008"/>
      <c r="BB112" s="1008"/>
      <c r="BC112" s="1008"/>
      <c r="BD112" s="1008"/>
      <c r="BE112" s="1008"/>
      <c r="BF112" s="1008"/>
      <c r="BG112" s="1008"/>
      <c r="BH112" s="1008"/>
      <c r="BI112" s="1008"/>
      <c r="BJ112" s="1008"/>
      <c r="BK112" s="1008"/>
      <c r="BL112" s="1008"/>
      <c r="BM112" s="1008"/>
      <c r="BN112" s="1008"/>
      <c r="BO112" s="1008"/>
      <c r="BP112" s="1009"/>
      <c r="BQ112" s="977">
        <v>2224984</v>
      </c>
      <c r="BR112" s="978"/>
      <c r="BS112" s="978"/>
      <c r="BT112" s="978"/>
      <c r="BU112" s="978"/>
      <c r="BV112" s="978">
        <v>2081958</v>
      </c>
      <c r="BW112" s="978"/>
      <c r="BX112" s="978"/>
      <c r="BY112" s="978"/>
      <c r="BZ112" s="978"/>
      <c r="CA112" s="978">
        <v>1970851</v>
      </c>
      <c r="CB112" s="978"/>
      <c r="CC112" s="978"/>
      <c r="CD112" s="978"/>
      <c r="CE112" s="978"/>
      <c r="CF112" s="972">
        <v>62.6</v>
      </c>
      <c r="CG112" s="973"/>
      <c r="CH112" s="973"/>
      <c r="CI112" s="973"/>
      <c r="CJ112" s="973"/>
      <c r="CK112" s="1003"/>
      <c r="CL112" s="1004"/>
      <c r="CM112" s="974" t="s">
        <v>458</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450</v>
      </c>
      <c r="DH112" s="978"/>
      <c r="DI112" s="978"/>
      <c r="DJ112" s="978"/>
      <c r="DK112" s="978"/>
      <c r="DL112" s="978" t="s">
        <v>451</v>
      </c>
      <c r="DM112" s="978"/>
      <c r="DN112" s="978"/>
      <c r="DO112" s="978"/>
      <c r="DP112" s="978"/>
      <c r="DQ112" s="978" t="s">
        <v>450</v>
      </c>
      <c r="DR112" s="978"/>
      <c r="DS112" s="978"/>
      <c r="DT112" s="978"/>
      <c r="DU112" s="978"/>
      <c r="DV112" s="979" t="s">
        <v>450</v>
      </c>
      <c r="DW112" s="979"/>
      <c r="DX112" s="979"/>
      <c r="DY112" s="979"/>
      <c r="DZ112" s="980"/>
    </row>
    <row r="113" spans="1:130" s="248" customFormat="1" ht="26.25" customHeight="1">
      <c r="A113" s="1012"/>
      <c r="B113" s="1013"/>
      <c r="C113" s="1008" t="s">
        <v>459</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250022</v>
      </c>
      <c r="AB113" s="992"/>
      <c r="AC113" s="992"/>
      <c r="AD113" s="992"/>
      <c r="AE113" s="993"/>
      <c r="AF113" s="994">
        <v>255902</v>
      </c>
      <c r="AG113" s="992"/>
      <c r="AH113" s="992"/>
      <c r="AI113" s="992"/>
      <c r="AJ113" s="993"/>
      <c r="AK113" s="994">
        <v>255448</v>
      </c>
      <c r="AL113" s="992"/>
      <c r="AM113" s="992"/>
      <c r="AN113" s="992"/>
      <c r="AO113" s="993"/>
      <c r="AP113" s="995">
        <v>8.1</v>
      </c>
      <c r="AQ113" s="996"/>
      <c r="AR113" s="996"/>
      <c r="AS113" s="996"/>
      <c r="AT113" s="997"/>
      <c r="AU113" s="958"/>
      <c r="AV113" s="959"/>
      <c r="AW113" s="959"/>
      <c r="AX113" s="959"/>
      <c r="AY113" s="959"/>
      <c r="AZ113" s="1007" t="s">
        <v>460</v>
      </c>
      <c r="BA113" s="1008"/>
      <c r="BB113" s="1008"/>
      <c r="BC113" s="1008"/>
      <c r="BD113" s="1008"/>
      <c r="BE113" s="1008"/>
      <c r="BF113" s="1008"/>
      <c r="BG113" s="1008"/>
      <c r="BH113" s="1008"/>
      <c r="BI113" s="1008"/>
      <c r="BJ113" s="1008"/>
      <c r="BK113" s="1008"/>
      <c r="BL113" s="1008"/>
      <c r="BM113" s="1008"/>
      <c r="BN113" s="1008"/>
      <c r="BO113" s="1008"/>
      <c r="BP113" s="1009"/>
      <c r="BQ113" s="977" t="s">
        <v>129</v>
      </c>
      <c r="BR113" s="978"/>
      <c r="BS113" s="978"/>
      <c r="BT113" s="978"/>
      <c r="BU113" s="978"/>
      <c r="BV113" s="978" t="s">
        <v>450</v>
      </c>
      <c r="BW113" s="978"/>
      <c r="BX113" s="978"/>
      <c r="BY113" s="978"/>
      <c r="BZ113" s="978"/>
      <c r="CA113" s="978" t="s">
        <v>450</v>
      </c>
      <c r="CB113" s="978"/>
      <c r="CC113" s="978"/>
      <c r="CD113" s="978"/>
      <c r="CE113" s="978"/>
      <c r="CF113" s="972" t="s">
        <v>450</v>
      </c>
      <c r="CG113" s="973"/>
      <c r="CH113" s="973"/>
      <c r="CI113" s="973"/>
      <c r="CJ113" s="973"/>
      <c r="CK113" s="1003"/>
      <c r="CL113" s="1004"/>
      <c r="CM113" s="974" t="s">
        <v>461</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450</v>
      </c>
      <c r="DH113" s="1017"/>
      <c r="DI113" s="1017"/>
      <c r="DJ113" s="1017"/>
      <c r="DK113" s="1018"/>
      <c r="DL113" s="1019" t="s">
        <v>450</v>
      </c>
      <c r="DM113" s="1017"/>
      <c r="DN113" s="1017"/>
      <c r="DO113" s="1017"/>
      <c r="DP113" s="1018"/>
      <c r="DQ113" s="1019" t="s">
        <v>450</v>
      </c>
      <c r="DR113" s="1017"/>
      <c r="DS113" s="1017"/>
      <c r="DT113" s="1017"/>
      <c r="DU113" s="1018"/>
      <c r="DV113" s="1020" t="s">
        <v>450</v>
      </c>
      <c r="DW113" s="1021"/>
      <c r="DX113" s="1021"/>
      <c r="DY113" s="1021"/>
      <c r="DZ113" s="1022"/>
    </row>
    <row r="114" spans="1:130" s="248" customFormat="1" ht="26.25" customHeight="1">
      <c r="A114" s="1012"/>
      <c r="B114" s="1013"/>
      <c r="C114" s="1008" t="s">
        <v>462</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451</v>
      </c>
      <c r="AB114" s="1017"/>
      <c r="AC114" s="1017"/>
      <c r="AD114" s="1017"/>
      <c r="AE114" s="1018"/>
      <c r="AF114" s="1019" t="s">
        <v>450</v>
      </c>
      <c r="AG114" s="1017"/>
      <c r="AH114" s="1017"/>
      <c r="AI114" s="1017"/>
      <c r="AJ114" s="1018"/>
      <c r="AK114" s="1019" t="s">
        <v>450</v>
      </c>
      <c r="AL114" s="1017"/>
      <c r="AM114" s="1017"/>
      <c r="AN114" s="1017"/>
      <c r="AO114" s="1018"/>
      <c r="AP114" s="1020" t="s">
        <v>450</v>
      </c>
      <c r="AQ114" s="1021"/>
      <c r="AR114" s="1021"/>
      <c r="AS114" s="1021"/>
      <c r="AT114" s="1022"/>
      <c r="AU114" s="958"/>
      <c r="AV114" s="959"/>
      <c r="AW114" s="959"/>
      <c r="AX114" s="959"/>
      <c r="AY114" s="959"/>
      <c r="AZ114" s="1007" t="s">
        <v>463</v>
      </c>
      <c r="BA114" s="1008"/>
      <c r="BB114" s="1008"/>
      <c r="BC114" s="1008"/>
      <c r="BD114" s="1008"/>
      <c r="BE114" s="1008"/>
      <c r="BF114" s="1008"/>
      <c r="BG114" s="1008"/>
      <c r="BH114" s="1008"/>
      <c r="BI114" s="1008"/>
      <c r="BJ114" s="1008"/>
      <c r="BK114" s="1008"/>
      <c r="BL114" s="1008"/>
      <c r="BM114" s="1008"/>
      <c r="BN114" s="1008"/>
      <c r="BO114" s="1008"/>
      <c r="BP114" s="1009"/>
      <c r="BQ114" s="977">
        <v>473965</v>
      </c>
      <c r="BR114" s="978"/>
      <c r="BS114" s="978"/>
      <c r="BT114" s="978"/>
      <c r="BU114" s="978"/>
      <c r="BV114" s="978">
        <v>390987</v>
      </c>
      <c r="BW114" s="978"/>
      <c r="BX114" s="978"/>
      <c r="BY114" s="978"/>
      <c r="BZ114" s="978"/>
      <c r="CA114" s="978">
        <v>315393</v>
      </c>
      <c r="CB114" s="978"/>
      <c r="CC114" s="978"/>
      <c r="CD114" s="978"/>
      <c r="CE114" s="978"/>
      <c r="CF114" s="972">
        <v>10</v>
      </c>
      <c r="CG114" s="973"/>
      <c r="CH114" s="973"/>
      <c r="CI114" s="973"/>
      <c r="CJ114" s="973"/>
      <c r="CK114" s="1003"/>
      <c r="CL114" s="1004"/>
      <c r="CM114" s="974" t="s">
        <v>464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451</v>
      </c>
      <c r="DH114" s="1017"/>
      <c r="DI114" s="1017"/>
      <c r="DJ114" s="1017"/>
      <c r="DK114" s="1018"/>
      <c r="DL114" s="1019" t="s">
        <v>129</v>
      </c>
      <c r="DM114" s="1017"/>
      <c r="DN114" s="1017"/>
      <c r="DO114" s="1017"/>
      <c r="DP114" s="1018"/>
      <c r="DQ114" s="1019" t="s">
        <v>129</v>
      </c>
      <c r="DR114" s="1017"/>
      <c r="DS114" s="1017"/>
      <c r="DT114" s="1017"/>
      <c r="DU114" s="1018"/>
      <c r="DV114" s="1020" t="s">
        <v>450</v>
      </c>
      <c r="DW114" s="1021"/>
      <c r="DX114" s="1021"/>
      <c r="DY114" s="1021"/>
      <c r="DZ114" s="1022"/>
    </row>
    <row r="115" spans="1:130" s="248" customFormat="1" ht="26.25" customHeight="1">
      <c r="A115" s="1012"/>
      <c r="B115" s="1013"/>
      <c r="C115" s="1008" t="s">
        <v>465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451</v>
      </c>
      <c r="AB115" s="992"/>
      <c r="AC115" s="992"/>
      <c r="AD115" s="992"/>
      <c r="AE115" s="993"/>
      <c r="AF115" s="994" t="s">
        <v>450</v>
      </c>
      <c r="AG115" s="992"/>
      <c r="AH115" s="992"/>
      <c r="AI115" s="992"/>
      <c r="AJ115" s="993"/>
      <c r="AK115" s="994" t="s">
        <v>424</v>
      </c>
      <c r="AL115" s="992"/>
      <c r="AM115" s="992"/>
      <c r="AN115" s="992"/>
      <c r="AO115" s="993"/>
      <c r="AP115" s="995" t="s">
        <v>451</v>
      </c>
      <c r="AQ115" s="996"/>
      <c r="AR115" s="996"/>
      <c r="AS115" s="996"/>
      <c r="AT115" s="997"/>
      <c r="AU115" s="958"/>
      <c r="AV115" s="959"/>
      <c r="AW115" s="959"/>
      <c r="AX115" s="959"/>
      <c r="AY115" s="959"/>
      <c r="AZ115" s="1007" t="s">
        <v>466</v>
      </c>
      <c r="BA115" s="1008"/>
      <c r="BB115" s="1008"/>
      <c r="BC115" s="1008"/>
      <c r="BD115" s="1008"/>
      <c r="BE115" s="1008"/>
      <c r="BF115" s="1008"/>
      <c r="BG115" s="1008"/>
      <c r="BH115" s="1008"/>
      <c r="BI115" s="1008"/>
      <c r="BJ115" s="1008"/>
      <c r="BK115" s="1008"/>
      <c r="BL115" s="1008"/>
      <c r="BM115" s="1008"/>
      <c r="BN115" s="1008"/>
      <c r="BO115" s="1008"/>
      <c r="BP115" s="1009"/>
      <c r="BQ115" s="977" t="s">
        <v>450</v>
      </c>
      <c r="BR115" s="978"/>
      <c r="BS115" s="978"/>
      <c r="BT115" s="978"/>
      <c r="BU115" s="978"/>
      <c r="BV115" s="978" t="s">
        <v>424</v>
      </c>
      <c r="BW115" s="978"/>
      <c r="BX115" s="978"/>
      <c r="BY115" s="978"/>
      <c r="BZ115" s="978"/>
      <c r="CA115" s="978" t="s">
        <v>451</v>
      </c>
      <c r="CB115" s="978"/>
      <c r="CC115" s="978"/>
      <c r="CD115" s="978"/>
      <c r="CE115" s="978"/>
      <c r="CF115" s="972" t="s">
        <v>450</v>
      </c>
      <c r="CG115" s="973"/>
      <c r="CH115" s="973"/>
      <c r="CI115" s="973"/>
      <c r="CJ115" s="973"/>
      <c r="CK115" s="1003"/>
      <c r="CL115" s="1004"/>
      <c r="CM115" s="1007" t="s">
        <v>467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129</v>
      </c>
      <c r="DH115" s="1017"/>
      <c r="DI115" s="1017"/>
      <c r="DJ115" s="1017"/>
      <c r="DK115" s="1018"/>
      <c r="DL115" s="1019" t="s">
        <v>129</v>
      </c>
      <c r="DM115" s="1017"/>
      <c r="DN115" s="1017"/>
      <c r="DO115" s="1017"/>
      <c r="DP115" s="1018"/>
      <c r="DQ115" s="1019" t="s">
        <v>450</v>
      </c>
      <c r="DR115" s="1017"/>
      <c r="DS115" s="1017"/>
      <c r="DT115" s="1017"/>
      <c r="DU115" s="1018"/>
      <c r="DV115" s="1020" t="s">
        <v>424</v>
      </c>
      <c r="DW115" s="1021"/>
      <c r="DX115" s="1021"/>
      <c r="DY115" s="1021"/>
      <c r="DZ115" s="1022"/>
    </row>
    <row r="116" spans="1:130" s="248" customFormat="1" ht="26.25" customHeight="1">
      <c r="A116" s="1014"/>
      <c r="B116" s="1015"/>
      <c r="C116" s="1023" t="s">
        <v>468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129</v>
      </c>
      <c r="AB116" s="1017"/>
      <c r="AC116" s="1017"/>
      <c r="AD116" s="1017"/>
      <c r="AE116" s="1018"/>
      <c r="AF116" s="1019" t="s">
        <v>450</v>
      </c>
      <c r="AG116" s="1017"/>
      <c r="AH116" s="1017"/>
      <c r="AI116" s="1017"/>
      <c r="AJ116" s="1018"/>
      <c r="AK116" s="1019" t="s">
        <v>450</v>
      </c>
      <c r="AL116" s="1017"/>
      <c r="AM116" s="1017"/>
      <c r="AN116" s="1017"/>
      <c r="AO116" s="1018"/>
      <c r="AP116" s="1020" t="s">
        <v>450</v>
      </c>
      <c r="AQ116" s="1021"/>
      <c r="AR116" s="1021"/>
      <c r="AS116" s="1021"/>
      <c r="AT116" s="1022"/>
      <c r="AU116" s="958"/>
      <c r="AV116" s="959"/>
      <c r="AW116" s="959"/>
      <c r="AX116" s="959"/>
      <c r="AY116" s="959"/>
      <c r="AZ116" s="1025" t="s">
        <v>469</v>
      </c>
      <c r="BA116" s="1026"/>
      <c r="BB116" s="1026"/>
      <c r="BC116" s="1026"/>
      <c r="BD116" s="1026"/>
      <c r="BE116" s="1026"/>
      <c r="BF116" s="1026"/>
      <c r="BG116" s="1026"/>
      <c r="BH116" s="1026"/>
      <c r="BI116" s="1026"/>
      <c r="BJ116" s="1026"/>
      <c r="BK116" s="1026"/>
      <c r="BL116" s="1026"/>
      <c r="BM116" s="1026"/>
      <c r="BN116" s="1026"/>
      <c r="BO116" s="1026"/>
      <c r="BP116" s="1027"/>
      <c r="BQ116" s="977" t="s">
        <v>450</v>
      </c>
      <c r="BR116" s="978"/>
      <c r="BS116" s="978"/>
      <c r="BT116" s="978"/>
      <c r="BU116" s="978"/>
      <c r="BV116" s="978" t="s">
        <v>450</v>
      </c>
      <c r="BW116" s="978"/>
      <c r="BX116" s="978"/>
      <c r="BY116" s="978"/>
      <c r="BZ116" s="978"/>
      <c r="CA116" s="978" t="s">
        <v>129</v>
      </c>
      <c r="CB116" s="978"/>
      <c r="CC116" s="978"/>
      <c r="CD116" s="978"/>
      <c r="CE116" s="978"/>
      <c r="CF116" s="972" t="s">
        <v>129</v>
      </c>
      <c r="CG116" s="973"/>
      <c r="CH116" s="973"/>
      <c r="CI116" s="973"/>
      <c r="CJ116" s="973"/>
      <c r="CK116" s="1003"/>
      <c r="CL116" s="1004"/>
      <c r="CM116" s="974" t="s">
        <v>470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424</v>
      </c>
      <c r="DH116" s="1017"/>
      <c r="DI116" s="1017"/>
      <c r="DJ116" s="1017"/>
      <c r="DK116" s="1018"/>
      <c r="DL116" s="1019" t="s">
        <v>450</v>
      </c>
      <c r="DM116" s="1017"/>
      <c r="DN116" s="1017"/>
      <c r="DO116" s="1017"/>
      <c r="DP116" s="1018"/>
      <c r="DQ116" s="1019" t="s">
        <v>450</v>
      </c>
      <c r="DR116" s="1017"/>
      <c r="DS116" s="1017"/>
      <c r="DT116" s="1017"/>
      <c r="DU116" s="1018"/>
      <c r="DV116" s="1020" t="s">
        <v>450</v>
      </c>
      <c r="DW116" s="1021"/>
      <c r="DX116" s="1021"/>
      <c r="DY116" s="1021"/>
      <c r="DZ116" s="1022"/>
    </row>
    <row r="117" spans="1:130" s="248" customFormat="1" ht="26.25" customHeight="1">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471</v>
      </c>
      <c r="Z117" s="944"/>
      <c r="AA117" s="1034">
        <v>1510323</v>
      </c>
      <c r="AB117" s="1035"/>
      <c r="AC117" s="1035"/>
      <c r="AD117" s="1035"/>
      <c r="AE117" s="1036"/>
      <c r="AF117" s="1037">
        <v>1542738</v>
      </c>
      <c r="AG117" s="1035"/>
      <c r="AH117" s="1035"/>
      <c r="AI117" s="1035"/>
      <c r="AJ117" s="1036"/>
      <c r="AK117" s="1037">
        <v>1490671</v>
      </c>
      <c r="AL117" s="1035"/>
      <c r="AM117" s="1035"/>
      <c r="AN117" s="1035"/>
      <c r="AO117" s="1036"/>
      <c r="AP117" s="1038"/>
      <c r="AQ117" s="1039"/>
      <c r="AR117" s="1039"/>
      <c r="AS117" s="1039"/>
      <c r="AT117" s="1040"/>
      <c r="AU117" s="958"/>
      <c r="AV117" s="959"/>
      <c r="AW117" s="959"/>
      <c r="AX117" s="959"/>
      <c r="AY117" s="959"/>
      <c r="AZ117" s="1025" t="s">
        <v>472</v>
      </c>
      <c r="BA117" s="1026"/>
      <c r="BB117" s="1026"/>
      <c r="BC117" s="1026"/>
      <c r="BD117" s="1026"/>
      <c r="BE117" s="1026"/>
      <c r="BF117" s="1026"/>
      <c r="BG117" s="1026"/>
      <c r="BH117" s="1026"/>
      <c r="BI117" s="1026"/>
      <c r="BJ117" s="1026"/>
      <c r="BK117" s="1026"/>
      <c r="BL117" s="1026"/>
      <c r="BM117" s="1026"/>
      <c r="BN117" s="1026"/>
      <c r="BO117" s="1026"/>
      <c r="BP117" s="1027"/>
      <c r="BQ117" s="977" t="s">
        <v>424</v>
      </c>
      <c r="BR117" s="978"/>
      <c r="BS117" s="978"/>
      <c r="BT117" s="978"/>
      <c r="BU117" s="978"/>
      <c r="BV117" s="978" t="s">
        <v>451</v>
      </c>
      <c r="BW117" s="978"/>
      <c r="BX117" s="978"/>
      <c r="BY117" s="978"/>
      <c r="BZ117" s="978"/>
      <c r="CA117" s="978" t="s">
        <v>451</v>
      </c>
      <c r="CB117" s="978"/>
      <c r="CC117" s="978"/>
      <c r="CD117" s="978"/>
      <c r="CE117" s="978"/>
      <c r="CF117" s="972" t="s">
        <v>129</v>
      </c>
      <c r="CG117" s="973"/>
      <c r="CH117" s="973"/>
      <c r="CI117" s="973"/>
      <c r="CJ117" s="973"/>
      <c r="CK117" s="1003"/>
      <c r="CL117" s="1004"/>
      <c r="CM117" s="974" t="s">
        <v>473</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129</v>
      </c>
      <c r="DH117" s="1017"/>
      <c r="DI117" s="1017"/>
      <c r="DJ117" s="1017"/>
      <c r="DK117" s="1018"/>
      <c r="DL117" s="1019" t="s">
        <v>129</v>
      </c>
      <c r="DM117" s="1017"/>
      <c r="DN117" s="1017"/>
      <c r="DO117" s="1017"/>
      <c r="DP117" s="1018"/>
      <c r="DQ117" s="1019" t="s">
        <v>129</v>
      </c>
      <c r="DR117" s="1017"/>
      <c r="DS117" s="1017"/>
      <c r="DT117" s="1017"/>
      <c r="DU117" s="1018"/>
      <c r="DV117" s="1020" t="s">
        <v>451</v>
      </c>
      <c r="DW117" s="1021"/>
      <c r="DX117" s="1021"/>
      <c r="DY117" s="1021"/>
      <c r="DZ117" s="1022"/>
    </row>
    <row r="118" spans="1:130" s="248" customFormat="1" ht="26.25" customHeight="1">
      <c r="A118" s="962" t="s">
        <v>445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442</v>
      </c>
      <c r="AB118" s="943"/>
      <c r="AC118" s="943"/>
      <c r="AD118" s="943"/>
      <c r="AE118" s="944"/>
      <c r="AF118" s="942" t="s">
        <v>443</v>
      </c>
      <c r="AG118" s="943"/>
      <c r="AH118" s="943"/>
      <c r="AI118" s="943"/>
      <c r="AJ118" s="944"/>
      <c r="AK118" s="942" t="s">
        <v>309</v>
      </c>
      <c r="AL118" s="943"/>
      <c r="AM118" s="943"/>
      <c r="AN118" s="943"/>
      <c r="AO118" s="944"/>
      <c r="AP118" s="1029" t="s">
        <v>444</v>
      </c>
      <c r="AQ118" s="1030"/>
      <c r="AR118" s="1030"/>
      <c r="AS118" s="1030"/>
      <c r="AT118" s="1031"/>
      <c r="AU118" s="958"/>
      <c r="AV118" s="959"/>
      <c r="AW118" s="959"/>
      <c r="AX118" s="959"/>
      <c r="AY118" s="959"/>
      <c r="AZ118" s="1032" t="s">
        <v>474</v>
      </c>
      <c r="BA118" s="1023"/>
      <c r="BB118" s="1023"/>
      <c r="BC118" s="1023"/>
      <c r="BD118" s="1023"/>
      <c r="BE118" s="1023"/>
      <c r="BF118" s="1023"/>
      <c r="BG118" s="1023"/>
      <c r="BH118" s="1023"/>
      <c r="BI118" s="1023"/>
      <c r="BJ118" s="1023"/>
      <c r="BK118" s="1023"/>
      <c r="BL118" s="1023"/>
      <c r="BM118" s="1023"/>
      <c r="BN118" s="1023"/>
      <c r="BO118" s="1023"/>
      <c r="BP118" s="1024"/>
      <c r="BQ118" s="1055" t="s">
        <v>451</v>
      </c>
      <c r="BR118" s="1056"/>
      <c r="BS118" s="1056"/>
      <c r="BT118" s="1056"/>
      <c r="BU118" s="1056"/>
      <c r="BV118" s="1056" t="s">
        <v>424</v>
      </c>
      <c r="BW118" s="1056"/>
      <c r="BX118" s="1056"/>
      <c r="BY118" s="1056"/>
      <c r="BZ118" s="1056"/>
      <c r="CA118" s="1056" t="s">
        <v>451</v>
      </c>
      <c r="CB118" s="1056"/>
      <c r="CC118" s="1056"/>
      <c r="CD118" s="1056"/>
      <c r="CE118" s="1056"/>
      <c r="CF118" s="972" t="s">
        <v>451</v>
      </c>
      <c r="CG118" s="973"/>
      <c r="CH118" s="973"/>
      <c r="CI118" s="973"/>
      <c r="CJ118" s="973"/>
      <c r="CK118" s="1003"/>
      <c r="CL118" s="1004"/>
      <c r="CM118" s="974" t="s">
        <v>475</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424</v>
      </c>
      <c r="DH118" s="1017"/>
      <c r="DI118" s="1017"/>
      <c r="DJ118" s="1017"/>
      <c r="DK118" s="1018"/>
      <c r="DL118" s="1019" t="s">
        <v>451</v>
      </c>
      <c r="DM118" s="1017"/>
      <c r="DN118" s="1017"/>
      <c r="DO118" s="1017"/>
      <c r="DP118" s="1018"/>
      <c r="DQ118" s="1019" t="s">
        <v>451</v>
      </c>
      <c r="DR118" s="1017"/>
      <c r="DS118" s="1017"/>
      <c r="DT118" s="1017"/>
      <c r="DU118" s="1018"/>
      <c r="DV118" s="1020" t="s">
        <v>129</v>
      </c>
      <c r="DW118" s="1021"/>
      <c r="DX118" s="1021"/>
      <c r="DY118" s="1021"/>
      <c r="DZ118" s="1022"/>
    </row>
    <row r="119" spans="1:130" s="248" customFormat="1" ht="26.25" customHeight="1">
      <c r="A119" s="1116" t="s">
        <v>448</v>
      </c>
      <c r="B119" s="1002"/>
      <c r="C119" s="981" t="s">
        <v>449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451</v>
      </c>
      <c r="AB119" s="950"/>
      <c r="AC119" s="950"/>
      <c r="AD119" s="950"/>
      <c r="AE119" s="951"/>
      <c r="AF119" s="952" t="s">
        <v>451</v>
      </c>
      <c r="AG119" s="950"/>
      <c r="AH119" s="950"/>
      <c r="AI119" s="950"/>
      <c r="AJ119" s="951"/>
      <c r="AK119" s="952" t="s">
        <v>451</v>
      </c>
      <c r="AL119" s="950"/>
      <c r="AM119" s="950"/>
      <c r="AN119" s="950"/>
      <c r="AO119" s="951"/>
      <c r="AP119" s="953" t="s">
        <v>424</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476</v>
      </c>
      <c r="BP119" s="1064"/>
      <c r="BQ119" s="1055">
        <v>13386928</v>
      </c>
      <c r="BR119" s="1056"/>
      <c r="BS119" s="1056"/>
      <c r="BT119" s="1056"/>
      <c r="BU119" s="1056"/>
      <c r="BV119" s="1056">
        <v>12735532</v>
      </c>
      <c r="BW119" s="1056"/>
      <c r="BX119" s="1056"/>
      <c r="BY119" s="1056"/>
      <c r="BZ119" s="1056"/>
      <c r="CA119" s="1056">
        <v>12267008</v>
      </c>
      <c r="CB119" s="1056"/>
      <c r="CC119" s="1056"/>
      <c r="CD119" s="1056"/>
      <c r="CE119" s="1056"/>
      <c r="CF119" s="1057"/>
      <c r="CG119" s="1058"/>
      <c r="CH119" s="1058"/>
      <c r="CI119" s="1058"/>
      <c r="CJ119" s="1059"/>
      <c r="CK119" s="1005"/>
      <c r="CL119" s="1006"/>
      <c r="CM119" s="1060" t="s">
        <v>477</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451</v>
      </c>
      <c r="DH119" s="1042"/>
      <c r="DI119" s="1042"/>
      <c r="DJ119" s="1042"/>
      <c r="DK119" s="1043"/>
      <c r="DL119" s="1041" t="s">
        <v>424</v>
      </c>
      <c r="DM119" s="1042"/>
      <c r="DN119" s="1042"/>
      <c r="DO119" s="1042"/>
      <c r="DP119" s="1043"/>
      <c r="DQ119" s="1041" t="s">
        <v>451</v>
      </c>
      <c r="DR119" s="1042"/>
      <c r="DS119" s="1042"/>
      <c r="DT119" s="1042"/>
      <c r="DU119" s="1043"/>
      <c r="DV119" s="1044" t="s">
        <v>451</v>
      </c>
      <c r="DW119" s="1045"/>
      <c r="DX119" s="1045"/>
      <c r="DY119" s="1045"/>
      <c r="DZ119" s="1046"/>
    </row>
    <row r="120" spans="1:130" s="248" customFormat="1" ht="26.25" customHeight="1">
      <c r="A120" s="1117"/>
      <c r="B120" s="1004"/>
      <c r="C120" s="974" t="s">
        <v>454</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451</v>
      </c>
      <c r="AB120" s="1017"/>
      <c r="AC120" s="1017"/>
      <c r="AD120" s="1017"/>
      <c r="AE120" s="1018"/>
      <c r="AF120" s="1019" t="s">
        <v>424</v>
      </c>
      <c r="AG120" s="1017"/>
      <c r="AH120" s="1017"/>
      <c r="AI120" s="1017"/>
      <c r="AJ120" s="1018"/>
      <c r="AK120" s="1019" t="s">
        <v>424</v>
      </c>
      <c r="AL120" s="1017"/>
      <c r="AM120" s="1017"/>
      <c r="AN120" s="1017"/>
      <c r="AO120" s="1018"/>
      <c r="AP120" s="1020" t="s">
        <v>451</v>
      </c>
      <c r="AQ120" s="1021"/>
      <c r="AR120" s="1021"/>
      <c r="AS120" s="1021"/>
      <c r="AT120" s="1022"/>
      <c r="AU120" s="1047" t="s">
        <v>478</v>
      </c>
      <c r="AV120" s="1048"/>
      <c r="AW120" s="1048"/>
      <c r="AX120" s="1048"/>
      <c r="AY120" s="1049"/>
      <c r="AZ120" s="998" t="s">
        <v>479</v>
      </c>
      <c r="BA120" s="947"/>
      <c r="BB120" s="947"/>
      <c r="BC120" s="947"/>
      <c r="BD120" s="947"/>
      <c r="BE120" s="947"/>
      <c r="BF120" s="947"/>
      <c r="BG120" s="947"/>
      <c r="BH120" s="947"/>
      <c r="BI120" s="947"/>
      <c r="BJ120" s="947"/>
      <c r="BK120" s="947"/>
      <c r="BL120" s="947"/>
      <c r="BM120" s="947"/>
      <c r="BN120" s="947"/>
      <c r="BO120" s="947"/>
      <c r="BP120" s="948"/>
      <c r="BQ120" s="984">
        <v>2760647</v>
      </c>
      <c r="BR120" s="985"/>
      <c r="BS120" s="985"/>
      <c r="BT120" s="985"/>
      <c r="BU120" s="985"/>
      <c r="BV120" s="985">
        <v>2379511</v>
      </c>
      <c r="BW120" s="985"/>
      <c r="BX120" s="985"/>
      <c r="BY120" s="985"/>
      <c r="BZ120" s="985"/>
      <c r="CA120" s="985">
        <v>2083795</v>
      </c>
      <c r="CB120" s="985"/>
      <c r="CC120" s="985"/>
      <c r="CD120" s="985"/>
      <c r="CE120" s="985"/>
      <c r="CF120" s="999">
        <v>66.2</v>
      </c>
      <c r="CG120" s="1000"/>
      <c r="CH120" s="1000"/>
      <c r="CI120" s="1000"/>
      <c r="CJ120" s="1000"/>
      <c r="CK120" s="1065" t="s">
        <v>480</v>
      </c>
      <c r="CL120" s="1066"/>
      <c r="CM120" s="1066"/>
      <c r="CN120" s="1066"/>
      <c r="CO120" s="1067"/>
      <c r="CP120" s="1073" t="s">
        <v>481</v>
      </c>
      <c r="CQ120" s="1074"/>
      <c r="CR120" s="1074"/>
      <c r="CS120" s="1074"/>
      <c r="CT120" s="1074"/>
      <c r="CU120" s="1074"/>
      <c r="CV120" s="1074"/>
      <c r="CW120" s="1074"/>
      <c r="CX120" s="1074"/>
      <c r="CY120" s="1074"/>
      <c r="CZ120" s="1074"/>
      <c r="DA120" s="1074"/>
      <c r="DB120" s="1074"/>
      <c r="DC120" s="1074"/>
      <c r="DD120" s="1074"/>
      <c r="DE120" s="1074"/>
      <c r="DF120" s="1075"/>
      <c r="DG120" s="984">
        <v>1500210</v>
      </c>
      <c r="DH120" s="985"/>
      <c r="DI120" s="985"/>
      <c r="DJ120" s="985"/>
      <c r="DK120" s="985"/>
      <c r="DL120" s="985">
        <v>1388728</v>
      </c>
      <c r="DM120" s="985"/>
      <c r="DN120" s="985"/>
      <c r="DO120" s="985"/>
      <c r="DP120" s="985"/>
      <c r="DQ120" s="985">
        <v>1264438</v>
      </c>
      <c r="DR120" s="985"/>
      <c r="DS120" s="985"/>
      <c r="DT120" s="985"/>
      <c r="DU120" s="985"/>
      <c r="DV120" s="986">
        <v>40.200000000000003</v>
      </c>
      <c r="DW120" s="986"/>
      <c r="DX120" s="986"/>
      <c r="DY120" s="986"/>
      <c r="DZ120" s="987"/>
    </row>
    <row r="121" spans="1:130" s="248" customFormat="1" ht="26.25" customHeight="1">
      <c r="A121" s="1117"/>
      <c r="B121" s="1004"/>
      <c r="C121" s="1025" t="s">
        <v>482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451</v>
      </c>
      <c r="AB121" s="1017"/>
      <c r="AC121" s="1017"/>
      <c r="AD121" s="1017"/>
      <c r="AE121" s="1018"/>
      <c r="AF121" s="1019" t="s">
        <v>424</v>
      </c>
      <c r="AG121" s="1017"/>
      <c r="AH121" s="1017"/>
      <c r="AI121" s="1017"/>
      <c r="AJ121" s="1018"/>
      <c r="AK121" s="1019" t="s">
        <v>451</v>
      </c>
      <c r="AL121" s="1017"/>
      <c r="AM121" s="1017"/>
      <c r="AN121" s="1017"/>
      <c r="AO121" s="1018"/>
      <c r="AP121" s="1020" t="s">
        <v>451</v>
      </c>
      <c r="AQ121" s="1021"/>
      <c r="AR121" s="1021"/>
      <c r="AS121" s="1021"/>
      <c r="AT121" s="1022"/>
      <c r="AU121" s="1050"/>
      <c r="AV121" s="1051"/>
      <c r="AW121" s="1051"/>
      <c r="AX121" s="1051"/>
      <c r="AY121" s="1052"/>
      <c r="AZ121" s="1007" t="s">
        <v>483</v>
      </c>
      <c r="BA121" s="1008"/>
      <c r="BB121" s="1008"/>
      <c r="BC121" s="1008"/>
      <c r="BD121" s="1008"/>
      <c r="BE121" s="1008"/>
      <c r="BF121" s="1008"/>
      <c r="BG121" s="1008"/>
      <c r="BH121" s="1008"/>
      <c r="BI121" s="1008"/>
      <c r="BJ121" s="1008"/>
      <c r="BK121" s="1008"/>
      <c r="BL121" s="1008"/>
      <c r="BM121" s="1008"/>
      <c r="BN121" s="1008"/>
      <c r="BO121" s="1008"/>
      <c r="BP121" s="1009"/>
      <c r="BQ121" s="977">
        <v>1251471</v>
      </c>
      <c r="BR121" s="978"/>
      <c r="BS121" s="978"/>
      <c r="BT121" s="978"/>
      <c r="BU121" s="978"/>
      <c r="BV121" s="978">
        <v>1159010</v>
      </c>
      <c r="BW121" s="978"/>
      <c r="BX121" s="978"/>
      <c r="BY121" s="978"/>
      <c r="BZ121" s="978"/>
      <c r="CA121" s="978">
        <v>1077503</v>
      </c>
      <c r="CB121" s="978"/>
      <c r="CC121" s="978"/>
      <c r="CD121" s="978"/>
      <c r="CE121" s="978"/>
      <c r="CF121" s="972">
        <v>34.200000000000003</v>
      </c>
      <c r="CG121" s="973"/>
      <c r="CH121" s="973"/>
      <c r="CI121" s="973"/>
      <c r="CJ121" s="973"/>
      <c r="CK121" s="1068"/>
      <c r="CL121" s="1069"/>
      <c r="CM121" s="1069"/>
      <c r="CN121" s="1069"/>
      <c r="CO121" s="1070"/>
      <c r="CP121" s="1078" t="s">
        <v>484</v>
      </c>
      <c r="CQ121" s="1079"/>
      <c r="CR121" s="1079"/>
      <c r="CS121" s="1079"/>
      <c r="CT121" s="1079"/>
      <c r="CU121" s="1079"/>
      <c r="CV121" s="1079"/>
      <c r="CW121" s="1079"/>
      <c r="CX121" s="1079"/>
      <c r="CY121" s="1079"/>
      <c r="CZ121" s="1079"/>
      <c r="DA121" s="1079"/>
      <c r="DB121" s="1079"/>
      <c r="DC121" s="1079"/>
      <c r="DD121" s="1079"/>
      <c r="DE121" s="1079"/>
      <c r="DF121" s="1080"/>
      <c r="DG121" s="977">
        <v>334073</v>
      </c>
      <c r="DH121" s="978"/>
      <c r="DI121" s="978"/>
      <c r="DJ121" s="978"/>
      <c r="DK121" s="978"/>
      <c r="DL121" s="978">
        <v>306121</v>
      </c>
      <c r="DM121" s="978"/>
      <c r="DN121" s="978"/>
      <c r="DO121" s="978"/>
      <c r="DP121" s="978"/>
      <c r="DQ121" s="978">
        <v>276647</v>
      </c>
      <c r="DR121" s="978"/>
      <c r="DS121" s="978"/>
      <c r="DT121" s="978"/>
      <c r="DU121" s="978"/>
      <c r="DV121" s="979">
        <v>8.8000000000000007</v>
      </c>
      <c r="DW121" s="979"/>
      <c r="DX121" s="979"/>
      <c r="DY121" s="979"/>
      <c r="DZ121" s="980"/>
    </row>
    <row r="122" spans="1:130" s="248" customFormat="1" ht="26.25" customHeight="1">
      <c r="A122" s="1117"/>
      <c r="B122" s="1004"/>
      <c r="C122" s="974" t="s">
        <v>464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451</v>
      </c>
      <c r="AB122" s="1017"/>
      <c r="AC122" s="1017"/>
      <c r="AD122" s="1017"/>
      <c r="AE122" s="1018"/>
      <c r="AF122" s="1019" t="s">
        <v>451</v>
      </c>
      <c r="AG122" s="1017"/>
      <c r="AH122" s="1017"/>
      <c r="AI122" s="1017"/>
      <c r="AJ122" s="1018"/>
      <c r="AK122" s="1019" t="s">
        <v>451</v>
      </c>
      <c r="AL122" s="1017"/>
      <c r="AM122" s="1017"/>
      <c r="AN122" s="1017"/>
      <c r="AO122" s="1018"/>
      <c r="AP122" s="1020" t="s">
        <v>451</v>
      </c>
      <c r="AQ122" s="1021"/>
      <c r="AR122" s="1021"/>
      <c r="AS122" s="1021"/>
      <c r="AT122" s="1022"/>
      <c r="AU122" s="1050"/>
      <c r="AV122" s="1051"/>
      <c r="AW122" s="1051"/>
      <c r="AX122" s="1051"/>
      <c r="AY122" s="1052"/>
      <c r="AZ122" s="1032" t="s">
        <v>485</v>
      </c>
      <c r="BA122" s="1023"/>
      <c r="BB122" s="1023"/>
      <c r="BC122" s="1023"/>
      <c r="BD122" s="1023"/>
      <c r="BE122" s="1023"/>
      <c r="BF122" s="1023"/>
      <c r="BG122" s="1023"/>
      <c r="BH122" s="1023"/>
      <c r="BI122" s="1023"/>
      <c r="BJ122" s="1023"/>
      <c r="BK122" s="1023"/>
      <c r="BL122" s="1023"/>
      <c r="BM122" s="1023"/>
      <c r="BN122" s="1023"/>
      <c r="BO122" s="1023"/>
      <c r="BP122" s="1024"/>
      <c r="BQ122" s="1055">
        <v>8468437</v>
      </c>
      <c r="BR122" s="1056"/>
      <c r="BS122" s="1056"/>
      <c r="BT122" s="1056"/>
      <c r="BU122" s="1056"/>
      <c r="BV122" s="1056">
        <v>7855108</v>
      </c>
      <c r="BW122" s="1056"/>
      <c r="BX122" s="1056"/>
      <c r="BY122" s="1056"/>
      <c r="BZ122" s="1056"/>
      <c r="CA122" s="1056">
        <v>7690426</v>
      </c>
      <c r="CB122" s="1056"/>
      <c r="CC122" s="1056"/>
      <c r="CD122" s="1056"/>
      <c r="CE122" s="1056"/>
      <c r="CF122" s="1076">
        <v>244.3</v>
      </c>
      <c r="CG122" s="1077"/>
      <c r="CH122" s="1077"/>
      <c r="CI122" s="1077"/>
      <c r="CJ122" s="1077"/>
      <c r="CK122" s="1068"/>
      <c r="CL122" s="1069"/>
      <c r="CM122" s="1069"/>
      <c r="CN122" s="1069"/>
      <c r="CO122" s="1070"/>
      <c r="CP122" s="1078" t="s">
        <v>486</v>
      </c>
      <c r="CQ122" s="1079"/>
      <c r="CR122" s="1079"/>
      <c r="CS122" s="1079"/>
      <c r="CT122" s="1079"/>
      <c r="CU122" s="1079"/>
      <c r="CV122" s="1079"/>
      <c r="CW122" s="1079"/>
      <c r="CX122" s="1079"/>
      <c r="CY122" s="1079"/>
      <c r="CZ122" s="1079"/>
      <c r="DA122" s="1079"/>
      <c r="DB122" s="1079"/>
      <c r="DC122" s="1079"/>
      <c r="DD122" s="1079"/>
      <c r="DE122" s="1079"/>
      <c r="DF122" s="1080"/>
      <c r="DG122" s="977">
        <v>177902</v>
      </c>
      <c r="DH122" s="978"/>
      <c r="DI122" s="978"/>
      <c r="DJ122" s="978"/>
      <c r="DK122" s="978"/>
      <c r="DL122" s="978">
        <v>178150</v>
      </c>
      <c r="DM122" s="978"/>
      <c r="DN122" s="978"/>
      <c r="DO122" s="978"/>
      <c r="DP122" s="978"/>
      <c r="DQ122" s="978">
        <v>162533</v>
      </c>
      <c r="DR122" s="978"/>
      <c r="DS122" s="978"/>
      <c r="DT122" s="978"/>
      <c r="DU122" s="978"/>
      <c r="DV122" s="979">
        <v>5.2</v>
      </c>
      <c r="DW122" s="979"/>
      <c r="DX122" s="979"/>
      <c r="DY122" s="979"/>
      <c r="DZ122" s="980"/>
    </row>
    <row r="123" spans="1:130" s="248" customFormat="1" ht="26.25" customHeight="1">
      <c r="A123" s="1117"/>
      <c r="B123" s="1004"/>
      <c r="C123" s="974" t="s">
        <v>470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451</v>
      </c>
      <c r="AB123" s="1017"/>
      <c r="AC123" s="1017"/>
      <c r="AD123" s="1017"/>
      <c r="AE123" s="1018"/>
      <c r="AF123" s="1019" t="s">
        <v>451</v>
      </c>
      <c r="AG123" s="1017"/>
      <c r="AH123" s="1017"/>
      <c r="AI123" s="1017"/>
      <c r="AJ123" s="1018"/>
      <c r="AK123" s="1019" t="s">
        <v>451</v>
      </c>
      <c r="AL123" s="1017"/>
      <c r="AM123" s="1017"/>
      <c r="AN123" s="1017"/>
      <c r="AO123" s="1018"/>
      <c r="AP123" s="1020" t="s">
        <v>451</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487</v>
      </c>
      <c r="BP123" s="1064"/>
      <c r="BQ123" s="1123">
        <v>12480555</v>
      </c>
      <c r="BR123" s="1124"/>
      <c r="BS123" s="1124"/>
      <c r="BT123" s="1124"/>
      <c r="BU123" s="1124"/>
      <c r="BV123" s="1124">
        <v>11393629</v>
      </c>
      <c r="BW123" s="1124"/>
      <c r="BX123" s="1124"/>
      <c r="BY123" s="1124"/>
      <c r="BZ123" s="1124"/>
      <c r="CA123" s="1124">
        <v>10851724</v>
      </c>
      <c r="CB123" s="1124"/>
      <c r="CC123" s="1124"/>
      <c r="CD123" s="1124"/>
      <c r="CE123" s="1124"/>
      <c r="CF123" s="1057"/>
      <c r="CG123" s="1058"/>
      <c r="CH123" s="1058"/>
      <c r="CI123" s="1058"/>
      <c r="CJ123" s="1059"/>
      <c r="CK123" s="1068"/>
      <c r="CL123" s="1069"/>
      <c r="CM123" s="1069"/>
      <c r="CN123" s="1069"/>
      <c r="CO123" s="1070"/>
      <c r="CP123" s="1078" t="s">
        <v>488</v>
      </c>
      <c r="CQ123" s="1079"/>
      <c r="CR123" s="1079"/>
      <c r="CS123" s="1079"/>
      <c r="CT123" s="1079"/>
      <c r="CU123" s="1079"/>
      <c r="CV123" s="1079"/>
      <c r="CW123" s="1079"/>
      <c r="CX123" s="1079"/>
      <c r="CY123" s="1079"/>
      <c r="CZ123" s="1079"/>
      <c r="DA123" s="1079"/>
      <c r="DB123" s="1079"/>
      <c r="DC123" s="1079"/>
      <c r="DD123" s="1079"/>
      <c r="DE123" s="1079"/>
      <c r="DF123" s="1080"/>
      <c r="DG123" s="1016">
        <v>173804</v>
      </c>
      <c r="DH123" s="1017"/>
      <c r="DI123" s="1017"/>
      <c r="DJ123" s="1017"/>
      <c r="DK123" s="1018"/>
      <c r="DL123" s="1019">
        <v>173013</v>
      </c>
      <c r="DM123" s="1017"/>
      <c r="DN123" s="1017"/>
      <c r="DO123" s="1017"/>
      <c r="DP123" s="1018"/>
      <c r="DQ123" s="1019">
        <v>145271</v>
      </c>
      <c r="DR123" s="1017"/>
      <c r="DS123" s="1017"/>
      <c r="DT123" s="1017"/>
      <c r="DU123" s="1018"/>
      <c r="DV123" s="1020">
        <v>4.5999999999999996</v>
      </c>
      <c r="DW123" s="1021"/>
      <c r="DX123" s="1021"/>
      <c r="DY123" s="1021"/>
      <c r="DZ123" s="1022"/>
    </row>
    <row r="124" spans="1:130" s="248" customFormat="1" ht="26.25" customHeight="1" thickBot="1">
      <c r="A124" s="1117"/>
      <c r="B124" s="1004"/>
      <c r="C124" s="974" t="s">
        <v>473</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451</v>
      </c>
      <c r="AB124" s="1017"/>
      <c r="AC124" s="1017"/>
      <c r="AD124" s="1017"/>
      <c r="AE124" s="1018"/>
      <c r="AF124" s="1019" t="s">
        <v>451</v>
      </c>
      <c r="AG124" s="1017"/>
      <c r="AH124" s="1017"/>
      <c r="AI124" s="1017"/>
      <c r="AJ124" s="1018"/>
      <c r="AK124" s="1019" t="s">
        <v>451</v>
      </c>
      <c r="AL124" s="1017"/>
      <c r="AM124" s="1017"/>
      <c r="AN124" s="1017"/>
      <c r="AO124" s="1018"/>
      <c r="AP124" s="1020" t="s">
        <v>451</v>
      </c>
      <c r="AQ124" s="1021"/>
      <c r="AR124" s="1021"/>
      <c r="AS124" s="1021"/>
      <c r="AT124" s="1022"/>
      <c r="AU124" s="1119" t="s">
        <v>489</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29.1</v>
      </c>
      <c r="BR124" s="1086"/>
      <c r="BS124" s="1086"/>
      <c r="BT124" s="1086"/>
      <c r="BU124" s="1086"/>
      <c r="BV124" s="1086">
        <v>44.2</v>
      </c>
      <c r="BW124" s="1086"/>
      <c r="BX124" s="1086"/>
      <c r="BY124" s="1086"/>
      <c r="BZ124" s="1086"/>
      <c r="CA124" s="1086">
        <v>44.9</v>
      </c>
      <c r="CB124" s="1086"/>
      <c r="CC124" s="1086"/>
      <c r="CD124" s="1086"/>
      <c r="CE124" s="1086"/>
      <c r="CF124" s="1087"/>
      <c r="CG124" s="1088"/>
      <c r="CH124" s="1088"/>
      <c r="CI124" s="1088"/>
      <c r="CJ124" s="1089"/>
      <c r="CK124" s="1071"/>
      <c r="CL124" s="1071"/>
      <c r="CM124" s="1071"/>
      <c r="CN124" s="1071"/>
      <c r="CO124" s="1072"/>
      <c r="CP124" s="1078" t="s">
        <v>490</v>
      </c>
      <c r="CQ124" s="1079"/>
      <c r="CR124" s="1079"/>
      <c r="CS124" s="1079"/>
      <c r="CT124" s="1079"/>
      <c r="CU124" s="1079"/>
      <c r="CV124" s="1079"/>
      <c r="CW124" s="1079"/>
      <c r="CX124" s="1079"/>
      <c r="CY124" s="1079"/>
      <c r="CZ124" s="1079"/>
      <c r="DA124" s="1079"/>
      <c r="DB124" s="1079"/>
      <c r="DC124" s="1079"/>
      <c r="DD124" s="1079"/>
      <c r="DE124" s="1079"/>
      <c r="DF124" s="1080"/>
      <c r="DG124" s="1063">
        <v>38995</v>
      </c>
      <c r="DH124" s="1042"/>
      <c r="DI124" s="1042"/>
      <c r="DJ124" s="1042"/>
      <c r="DK124" s="1043"/>
      <c r="DL124" s="1041">
        <v>35946</v>
      </c>
      <c r="DM124" s="1042"/>
      <c r="DN124" s="1042"/>
      <c r="DO124" s="1042"/>
      <c r="DP124" s="1043"/>
      <c r="DQ124" s="1041">
        <v>121962</v>
      </c>
      <c r="DR124" s="1042"/>
      <c r="DS124" s="1042"/>
      <c r="DT124" s="1042"/>
      <c r="DU124" s="1043"/>
      <c r="DV124" s="1044">
        <v>3.9</v>
      </c>
      <c r="DW124" s="1045"/>
      <c r="DX124" s="1045"/>
      <c r="DY124" s="1045"/>
      <c r="DZ124" s="1046"/>
    </row>
    <row r="125" spans="1:130" s="248" customFormat="1" ht="26.25" customHeight="1">
      <c r="A125" s="1117"/>
      <c r="B125" s="1004"/>
      <c r="C125" s="974" t="s">
        <v>475</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451</v>
      </c>
      <c r="AB125" s="1017"/>
      <c r="AC125" s="1017"/>
      <c r="AD125" s="1017"/>
      <c r="AE125" s="1018"/>
      <c r="AF125" s="1019" t="s">
        <v>451</v>
      </c>
      <c r="AG125" s="1017"/>
      <c r="AH125" s="1017"/>
      <c r="AI125" s="1017"/>
      <c r="AJ125" s="1018"/>
      <c r="AK125" s="1019" t="s">
        <v>451</v>
      </c>
      <c r="AL125" s="1017"/>
      <c r="AM125" s="1017"/>
      <c r="AN125" s="1017"/>
      <c r="AO125" s="1018"/>
      <c r="AP125" s="1020" t="s">
        <v>451</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491</v>
      </c>
      <c r="CL125" s="1066"/>
      <c r="CM125" s="1066"/>
      <c r="CN125" s="1066"/>
      <c r="CO125" s="1067"/>
      <c r="CP125" s="998" t="s">
        <v>492</v>
      </c>
      <c r="CQ125" s="947"/>
      <c r="CR125" s="947"/>
      <c r="CS125" s="947"/>
      <c r="CT125" s="947"/>
      <c r="CU125" s="947"/>
      <c r="CV125" s="947"/>
      <c r="CW125" s="947"/>
      <c r="CX125" s="947"/>
      <c r="CY125" s="947"/>
      <c r="CZ125" s="947"/>
      <c r="DA125" s="947"/>
      <c r="DB125" s="947"/>
      <c r="DC125" s="947"/>
      <c r="DD125" s="947"/>
      <c r="DE125" s="947"/>
      <c r="DF125" s="948"/>
      <c r="DG125" s="984" t="s">
        <v>451</v>
      </c>
      <c r="DH125" s="985"/>
      <c r="DI125" s="985"/>
      <c r="DJ125" s="985"/>
      <c r="DK125" s="985"/>
      <c r="DL125" s="985" t="s">
        <v>451</v>
      </c>
      <c r="DM125" s="985"/>
      <c r="DN125" s="985"/>
      <c r="DO125" s="985"/>
      <c r="DP125" s="985"/>
      <c r="DQ125" s="985" t="s">
        <v>451</v>
      </c>
      <c r="DR125" s="985"/>
      <c r="DS125" s="985"/>
      <c r="DT125" s="985"/>
      <c r="DU125" s="985"/>
      <c r="DV125" s="986" t="s">
        <v>451</v>
      </c>
      <c r="DW125" s="986"/>
      <c r="DX125" s="986"/>
      <c r="DY125" s="986"/>
      <c r="DZ125" s="987"/>
    </row>
    <row r="126" spans="1:130" s="248" customFormat="1" ht="26.25" customHeight="1" thickBot="1">
      <c r="A126" s="1117"/>
      <c r="B126" s="1004"/>
      <c r="C126" s="974" t="s">
        <v>477</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451</v>
      </c>
      <c r="AB126" s="1017"/>
      <c r="AC126" s="1017"/>
      <c r="AD126" s="1017"/>
      <c r="AE126" s="1018"/>
      <c r="AF126" s="1019" t="s">
        <v>451</v>
      </c>
      <c r="AG126" s="1017"/>
      <c r="AH126" s="1017"/>
      <c r="AI126" s="1017"/>
      <c r="AJ126" s="1018"/>
      <c r="AK126" s="1019" t="s">
        <v>451</v>
      </c>
      <c r="AL126" s="1017"/>
      <c r="AM126" s="1017"/>
      <c r="AN126" s="1017"/>
      <c r="AO126" s="1018"/>
      <c r="AP126" s="1020" t="s">
        <v>451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493</v>
      </c>
      <c r="CQ126" s="1008"/>
      <c r="CR126" s="1008"/>
      <c r="CS126" s="1008"/>
      <c r="CT126" s="1008"/>
      <c r="CU126" s="1008"/>
      <c r="CV126" s="1008"/>
      <c r="CW126" s="1008"/>
      <c r="CX126" s="1008"/>
      <c r="CY126" s="1008"/>
      <c r="CZ126" s="1008"/>
      <c r="DA126" s="1008"/>
      <c r="DB126" s="1008"/>
      <c r="DC126" s="1008"/>
      <c r="DD126" s="1008"/>
      <c r="DE126" s="1008"/>
      <c r="DF126" s="1009"/>
      <c r="DG126" s="977" t="s">
        <v>451</v>
      </c>
      <c r="DH126" s="978"/>
      <c r="DI126" s="978"/>
      <c r="DJ126" s="978"/>
      <c r="DK126" s="978"/>
      <c r="DL126" s="978" t="s">
        <v>451</v>
      </c>
      <c r="DM126" s="978"/>
      <c r="DN126" s="978"/>
      <c r="DO126" s="978"/>
      <c r="DP126" s="978"/>
      <c r="DQ126" s="978" t="s">
        <v>451</v>
      </c>
      <c r="DR126" s="978"/>
      <c r="DS126" s="978"/>
      <c r="DT126" s="978"/>
      <c r="DU126" s="978"/>
      <c r="DV126" s="979" t="s">
        <v>451</v>
      </c>
      <c r="DW126" s="979"/>
      <c r="DX126" s="979"/>
      <c r="DY126" s="979"/>
      <c r="DZ126" s="980"/>
    </row>
    <row r="127" spans="1:130" s="248" customFormat="1" ht="26.25" customHeight="1">
      <c r="A127" s="1118"/>
      <c r="B127" s="1006"/>
      <c r="C127" s="1060" t="s">
        <v>494</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451</v>
      </c>
      <c r="AB127" s="1017"/>
      <c r="AC127" s="1017"/>
      <c r="AD127" s="1017"/>
      <c r="AE127" s="1018"/>
      <c r="AF127" s="1019" t="s">
        <v>451</v>
      </c>
      <c r="AG127" s="1017"/>
      <c r="AH127" s="1017"/>
      <c r="AI127" s="1017"/>
      <c r="AJ127" s="1018"/>
      <c r="AK127" s="1019" t="s">
        <v>451</v>
      </c>
      <c r="AL127" s="1017"/>
      <c r="AM127" s="1017"/>
      <c r="AN127" s="1017"/>
      <c r="AO127" s="1018"/>
      <c r="AP127" s="1020" t="s">
        <v>451</v>
      </c>
      <c r="AQ127" s="1021"/>
      <c r="AR127" s="1021"/>
      <c r="AS127" s="1021"/>
      <c r="AT127" s="1022"/>
      <c r="AU127" s="284"/>
      <c r="AV127" s="284"/>
      <c r="AW127" s="284"/>
      <c r="AX127" s="1090" t="s">
        <v>495</v>
      </c>
      <c r="AY127" s="1091"/>
      <c r="AZ127" s="1091"/>
      <c r="BA127" s="1091"/>
      <c r="BB127" s="1091"/>
      <c r="BC127" s="1091"/>
      <c r="BD127" s="1091"/>
      <c r="BE127" s="1092"/>
      <c r="BF127" s="1093" t="s">
        <v>496</v>
      </c>
      <c r="BG127" s="1091"/>
      <c r="BH127" s="1091"/>
      <c r="BI127" s="1091"/>
      <c r="BJ127" s="1091"/>
      <c r="BK127" s="1091"/>
      <c r="BL127" s="1092"/>
      <c r="BM127" s="1093" t="s">
        <v>497</v>
      </c>
      <c r="BN127" s="1091"/>
      <c r="BO127" s="1091"/>
      <c r="BP127" s="1091"/>
      <c r="BQ127" s="1091"/>
      <c r="BR127" s="1091"/>
      <c r="BS127" s="1092"/>
      <c r="BT127" s="1093" t="s">
        <v>498</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499</v>
      </c>
      <c r="CQ127" s="1008"/>
      <c r="CR127" s="1008"/>
      <c r="CS127" s="1008"/>
      <c r="CT127" s="1008"/>
      <c r="CU127" s="1008"/>
      <c r="CV127" s="1008"/>
      <c r="CW127" s="1008"/>
      <c r="CX127" s="1008"/>
      <c r="CY127" s="1008"/>
      <c r="CZ127" s="1008"/>
      <c r="DA127" s="1008"/>
      <c r="DB127" s="1008"/>
      <c r="DC127" s="1008"/>
      <c r="DD127" s="1008"/>
      <c r="DE127" s="1008"/>
      <c r="DF127" s="1009"/>
      <c r="DG127" s="977" t="s">
        <v>451</v>
      </c>
      <c r="DH127" s="978"/>
      <c r="DI127" s="978"/>
      <c r="DJ127" s="978"/>
      <c r="DK127" s="978"/>
      <c r="DL127" s="978" t="s">
        <v>451</v>
      </c>
      <c r="DM127" s="978"/>
      <c r="DN127" s="978"/>
      <c r="DO127" s="978"/>
      <c r="DP127" s="978"/>
      <c r="DQ127" s="978" t="s">
        <v>451</v>
      </c>
      <c r="DR127" s="978"/>
      <c r="DS127" s="978"/>
      <c r="DT127" s="978"/>
      <c r="DU127" s="978"/>
      <c r="DV127" s="979" t="s">
        <v>451</v>
      </c>
      <c r="DW127" s="979"/>
      <c r="DX127" s="979"/>
      <c r="DY127" s="979"/>
      <c r="DZ127" s="980"/>
    </row>
    <row r="128" spans="1:130" s="248" customFormat="1" ht="26.25" customHeight="1" thickBot="1">
      <c r="A128" s="1101" t="s">
        <v>500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501</v>
      </c>
      <c r="X128" s="1103"/>
      <c r="Y128" s="1103"/>
      <c r="Z128" s="1104"/>
      <c r="AA128" s="1105">
        <v>90291</v>
      </c>
      <c r="AB128" s="1106"/>
      <c r="AC128" s="1106"/>
      <c r="AD128" s="1106"/>
      <c r="AE128" s="1107"/>
      <c r="AF128" s="1108">
        <v>81007</v>
      </c>
      <c r="AG128" s="1106"/>
      <c r="AH128" s="1106"/>
      <c r="AI128" s="1106"/>
      <c r="AJ128" s="1107"/>
      <c r="AK128" s="1108">
        <v>77344</v>
      </c>
      <c r="AL128" s="1106"/>
      <c r="AM128" s="1106"/>
      <c r="AN128" s="1106"/>
      <c r="AO128" s="1107"/>
      <c r="AP128" s="1109"/>
      <c r="AQ128" s="1110"/>
      <c r="AR128" s="1110"/>
      <c r="AS128" s="1110"/>
      <c r="AT128" s="1111"/>
      <c r="AU128" s="284"/>
      <c r="AV128" s="284"/>
      <c r="AW128" s="284"/>
      <c r="AX128" s="946" t="s">
        <v>502</v>
      </c>
      <c r="AY128" s="947"/>
      <c r="AZ128" s="947"/>
      <c r="BA128" s="947"/>
      <c r="BB128" s="947"/>
      <c r="BC128" s="947"/>
      <c r="BD128" s="947"/>
      <c r="BE128" s="948"/>
      <c r="BF128" s="1112" t="s">
        <v>451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503</v>
      </c>
      <c r="CQ128" s="1095"/>
      <c r="CR128" s="1095"/>
      <c r="CS128" s="1095"/>
      <c r="CT128" s="1095"/>
      <c r="CU128" s="1095"/>
      <c r="CV128" s="1095"/>
      <c r="CW128" s="1095"/>
      <c r="CX128" s="1095"/>
      <c r="CY128" s="1095"/>
      <c r="CZ128" s="1095"/>
      <c r="DA128" s="1095"/>
      <c r="DB128" s="1095"/>
      <c r="DC128" s="1095"/>
      <c r="DD128" s="1095"/>
      <c r="DE128" s="1095"/>
      <c r="DF128" s="1096"/>
      <c r="DG128" s="1097" t="s">
        <v>451</v>
      </c>
      <c r="DH128" s="1098"/>
      <c r="DI128" s="1098"/>
      <c r="DJ128" s="1098"/>
      <c r="DK128" s="1098"/>
      <c r="DL128" s="1098" t="s">
        <v>451</v>
      </c>
      <c r="DM128" s="1098"/>
      <c r="DN128" s="1098"/>
      <c r="DO128" s="1098"/>
      <c r="DP128" s="1098"/>
      <c r="DQ128" s="1098" t="s">
        <v>451</v>
      </c>
      <c r="DR128" s="1098"/>
      <c r="DS128" s="1098"/>
      <c r="DT128" s="1098"/>
      <c r="DU128" s="1098"/>
      <c r="DV128" s="1099" t="s">
        <v>451</v>
      </c>
      <c r="DW128" s="1099"/>
      <c r="DX128" s="1099"/>
      <c r="DY128" s="1099"/>
      <c r="DZ128" s="1100"/>
    </row>
    <row r="129" spans="1:131" s="248" customFormat="1" ht="26.25" customHeight="1">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504</v>
      </c>
      <c r="X129" s="1132"/>
      <c r="Y129" s="1132"/>
      <c r="Z129" s="1133"/>
      <c r="AA129" s="1016">
        <v>4148173</v>
      </c>
      <c r="AB129" s="1017"/>
      <c r="AC129" s="1017"/>
      <c r="AD129" s="1017"/>
      <c r="AE129" s="1018"/>
      <c r="AF129" s="1019">
        <v>4082881</v>
      </c>
      <c r="AG129" s="1017"/>
      <c r="AH129" s="1017"/>
      <c r="AI129" s="1017"/>
      <c r="AJ129" s="1018"/>
      <c r="AK129" s="1019">
        <v>4148145</v>
      </c>
      <c r="AL129" s="1017"/>
      <c r="AM129" s="1017"/>
      <c r="AN129" s="1017"/>
      <c r="AO129" s="1018"/>
      <c r="AP129" s="1134"/>
      <c r="AQ129" s="1135"/>
      <c r="AR129" s="1135"/>
      <c r="AS129" s="1135"/>
      <c r="AT129" s="1136"/>
      <c r="AU129" s="286"/>
      <c r="AV129" s="286"/>
      <c r="AW129" s="286"/>
      <c r="AX129" s="1125" t="s">
        <v>505</v>
      </c>
      <c r="AY129" s="1008"/>
      <c r="AZ129" s="1008"/>
      <c r="BA129" s="1008"/>
      <c r="BB129" s="1008"/>
      <c r="BC129" s="1008"/>
      <c r="BD129" s="1008"/>
      <c r="BE129" s="1009"/>
      <c r="BF129" s="1126" t="s">
        <v>451</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506</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507</v>
      </c>
      <c r="X130" s="1132"/>
      <c r="Y130" s="1132"/>
      <c r="Z130" s="1133"/>
      <c r="AA130" s="1016">
        <v>1043695</v>
      </c>
      <c r="AB130" s="1017"/>
      <c r="AC130" s="1017"/>
      <c r="AD130" s="1017"/>
      <c r="AE130" s="1018"/>
      <c r="AF130" s="1019">
        <v>1052224</v>
      </c>
      <c r="AG130" s="1017"/>
      <c r="AH130" s="1017"/>
      <c r="AI130" s="1017"/>
      <c r="AJ130" s="1018"/>
      <c r="AK130" s="1019">
        <v>1000002</v>
      </c>
      <c r="AL130" s="1017"/>
      <c r="AM130" s="1017"/>
      <c r="AN130" s="1017"/>
      <c r="AO130" s="1018"/>
      <c r="AP130" s="1134"/>
      <c r="AQ130" s="1135"/>
      <c r="AR130" s="1135"/>
      <c r="AS130" s="1135"/>
      <c r="AT130" s="1136"/>
      <c r="AU130" s="286"/>
      <c r="AV130" s="286"/>
      <c r="AW130" s="286"/>
      <c r="AX130" s="1125" t="s">
        <v>508</v>
      </c>
      <c r="AY130" s="1008"/>
      <c r="AZ130" s="1008"/>
      <c r="BA130" s="1008"/>
      <c r="BB130" s="1008"/>
      <c r="BC130" s="1008"/>
      <c r="BD130" s="1008"/>
      <c r="BE130" s="1009"/>
      <c r="BF130" s="1162">
        <v>12.9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509</v>
      </c>
      <c r="X131" s="1170"/>
      <c r="Y131" s="1170"/>
      <c r="Z131" s="1171"/>
      <c r="AA131" s="1063">
        <v>3104478</v>
      </c>
      <c r="AB131" s="1042"/>
      <c r="AC131" s="1042"/>
      <c r="AD131" s="1042"/>
      <c r="AE131" s="1043"/>
      <c r="AF131" s="1041">
        <v>3030657</v>
      </c>
      <c r="AG131" s="1042"/>
      <c r="AH131" s="1042"/>
      <c r="AI131" s="1042"/>
      <c r="AJ131" s="1043"/>
      <c r="AK131" s="1041">
        <v>3148143</v>
      </c>
      <c r="AL131" s="1042"/>
      <c r="AM131" s="1042"/>
      <c r="AN131" s="1042"/>
      <c r="AO131" s="1043"/>
      <c r="AP131" s="1172"/>
      <c r="AQ131" s="1173"/>
      <c r="AR131" s="1173"/>
      <c r="AS131" s="1173"/>
      <c r="AT131" s="1174"/>
      <c r="AU131" s="286"/>
      <c r="AV131" s="286"/>
      <c r="AW131" s="286"/>
      <c r="AX131" s="1144" t="s">
        <v>510</v>
      </c>
      <c r="AY131" s="1095"/>
      <c r="AZ131" s="1095"/>
      <c r="BA131" s="1095"/>
      <c r="BB131" s="1095"/>
      <c r="BC131" s="1095"/>
      <c r="BD131" s="1095"/>
      <c r="BE131" s="1096"/>
      <c r="BF131" s="1145">
        <v>44.9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511</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512</v>
      </c>
      <c r="W132" s="1155"/>
      <c r="X132" s="1155"/>
      <c r="Y132" s="1155"/>
      <c r="Z132" s="1156"/>
      <c r="AA132" s="1157">
        <v>12.122392230000001</v>
      </c>
      <c r="AB132" s="1158"/>
      <c r="AC132" s="1158"/>
      <c r="AD132" s="1158"/>
      <c r="AE132" s="1159"/>
      <c r="AF132" s="1160">
        <v>13.512152650000001</v>
      </c>
      <c r="AG132" s="1158"/>
      <c r="AH132" s="1158"/>
      <c r="AI132" s="1158"/>
      <c r="AJ132" s="1159"/>
      <c r="AK132" s="1160">
        <v>13.129168529999999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513</v>
      </c>
      <c r="W133" s="1138"/>
      <c r="X133" s="1138"/>
      <c r="Y133" s="1138"/>
      <c r="Z133" s="1139"/>
      <c r="AA133" s="1140">
        <v>11.4</v>
      </c>
      <c r="AB133" s="1141"/>
      <c r="AC133" s="1141"/>
      <c r="AD133" s="1141"/>
      <c r="AE133" s="1142"/>
      <c r="AF133" s="1140">
        <v>12.3</v>
      </c>
      <c r="AG133" s="1141"/>
      <c r="AH133" s="1141"/>
      <c r="AI133" s="1141"/>
      <c r="AJ133" s="1142"/>
      <c r="AK133" s="1140">
        <v>12.9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SEY7Um5S4pnvKfQJy49u7gZiOD06i2KPdRIksEFA+FQ5QHdyN4XD0vPbL12VMaDNE41KIaMQYH92sEhYOENZw==" saltValue="nhFDGGwvyZQWyQhJqjZH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WpAyuSHnHMNUwpnq4u2JGU5y/3U92C1UKn3PJunUNfz4NuCdLRMwUcJ5yxmBkmzTvGJCwhPRXl20xSL9xR8wA==" saltValue="TRhf1gFwGLaOAcpuSZBm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9soS+tM9WDCjIBoO9NklLC4rRjPdTE+RQLVdQhG5g4H5A28/WaCy78MwQR4rV0zyBxBBAsh5F+0xtTR1EWFKA==" saltValue="EEsjAGmERRX8t5QQeuRDt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517</v>
      </c>
      <c r="AP7" s="305"/>
      <c r="AQ7" s="306" t="s">
        <v>518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519</v>
      </c>
      <c r="AQ8" s="312" t="s">
        <v>520</v>
      </c>
      <c r="AR8" s="313" t="s">
        <v>521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522</v>
      </c>
      <c r="AL9" s="1178"/>
      <c r="AM9" s="1178"/>
      <c r="AN9" s="1179"/>
      <c r="AO9" s="314">
        <v>1391596</v>
      </c>
      <c r="AP9" s="314">
        <v>212263</v>
      </c>
      <c r="AQ9" s="315">
        <v>131552</v>
      </c>
      <c r="AR9" s="316">
        <v>61.4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523</v>
      </c>
      <c r="AL10" s="1178"/>
      <c r="AM10" s="1178"/>
      <c r="AN10" s="1179"/>
      <c r="AO10" s="317">
        <v>1190</v>
      </c>
      <c r="AP10" s="317">
        <v>182</v>
      </c>
      <c r="AQ10" s="318">
        <v>15222</v>
      </c>
      <c r="AR10" s="319">
        <v>-98.8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524</v>
      </c>
      <c r="AL11" s="1178"/>
      <c r="AM11" s="1178"/>
      <c r="AN11" s="1179"/>
      <c r="AO11" s="317" t="s">
        <v>525</v>
      </c>
      <c r="AP11" s="317" t="s">
        <v>525</v>
      </c>
      <c r="AQ11" s="318">
        <v>927</v>
      </c>
      <c r="AR11" s="319" t="s">
        <v>525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526</v>
      </c>
      <c r="AL12" s="1178"/>
      <c r="AM12" s="1178"/>
      <c r="AN12" s="1179"/>
      <c r="AO12" s="317" t="s">
        <v>525</v>
      </c>
      <c r="AP12" s="317" t="s">
        <v>525</v>
      </c>
      <c r="AQ12" s="318" t="s">
        <v>525</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527</v>
      </c>
      <c r="AL13" s="1178"/>
      <c r="AM13" s="1178"/>
      <c r="AN13" s="1179"/>
      <c r="AO13" s="317">
        <v>99330</v>
      </c>
      <c r="AP13" s="317">
        <v>15151</v>
      </c>
      <c r="AQ13" s="318">
        <v>5186</v>
      </c>
      <c r="AR13" s="319">
        <v>192.2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528</v>
      </c>
      <c r="AL14" s="1178"/>
      <c r="AM14" s="1178"/>
      <c r="AN14" s="1179"/>
      <c r="AO14" s="317">
        <v>91688</v>
      </c>
      <c r="AP14" s="317">
        <v>13985</v>
      </c>
      <c r="AQ14" s="318">
        <v>3097</v>
      </c>
      <c r="AR14" s="319">
        <v>351.6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529</v>
      </c>
      <c r="AL15" s="1184"/>
      <c r="AM15" s="1184"/>
      <c r="AN15" s="1185"/>
      <c r="AO15" s="317">
        <v>-123885</v>
      </c>
      <c r="AP15" s="317">
        <v>-18896</v>
      </c>
      <c r="AQ15" s="318">
        <v>-10369</v>
      </c>
      <c r="AR15" s="319">
        <v>82.2</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1459919</v>
      </c>
      <c r="AP16" s="317">
        <v>222684</v>
      </c>
      <c r="AQ16" s="318">
        <v>145615</v>
      </c>
      <c r="AR16" s="319">
        <v>52.9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531</v>
      </c>
      <c r="AP20" s="326" t="s">
        <v>532</v>
      </c>
      <c r="AQ20" s="327" t="s">
        <v>533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534</v>
      </c>
      <c r="AL21" s="1187"/>
      <c r="AM21" s="1187"/>
      <c r="AN21" s="1188"/>
      <c r="AO21" s="330">
        <v>24.41</v>
      </c>
      <c r="AP21" s="331">
        <v>13.36</v>
      </c>
      <c r="AQ21" s="332">
        <v>11.05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535</v>
      </c>
      <c r="AL22" s="1187"/>
      <c r="AM22" s="1187"/>
      <c r="AN22" s="1188"/>
      <c r="AO22" s="335">
        <v>89</v>
      </c>
      <c r="AP22" s="336">
        <v>95.8</v>
      </c>
      <c r="AQ22" s="337">
        <v>-6.8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517</v>
      </c>
      <c r="AP30" s="305"/>
      <c r="AQ30" s="306" t="s">
        <v>518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519</v>
      </c>
      <c r="AQ31" s="312" t="s">
        <v>520</v>
      </c>
      <c r="AR31" s="313" t="s">
        <v>521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539</v>
      </c>
      <c r="AL32" s="1181"/>
      <c r="AM32" s="1181"/>
      <c r="AN32" s="1182"/>
      <c r="AO32" s="345">
        <v>1235223</v>
      </c>
      <c r="AP32" s="345">
        <v>188411</v>
      </c>
      <c r="AQ32" s="346">
        <v>74764</v>
      </c>
      <c r="AR32" s="347">
        <v>152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540</v>
      </c>
      <c r="AL33" s="1181"/>
      <c r="AM33" s="1181"/>
      <c r="AN33" s="1182"/>
      <c r="AO33" s="345" t="s">
        <v>525</v>
      </c>
      <c r="AP33" s="345" t="s">
        <v>525</v>
      </c>
      <c r="AQ33" s="346" t="s">
        <v>525</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541</v>
      </c>
      <c r="AL34" s="1181"/>
      <c r="AM34" s="1181"/>
      <c r="AN34" s="1182"/>
      <c r="AO34" s="345" t="s">
        <v>525</v>
      </c>
      <c r="AP34" s="345" t="s">
        <v>525</v>
      </c>
      <c r="AQ34" s="346" t="s">
        <v>525</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542</v>
      </c>
      <c r="AL35" s="1181"/>
      <c r="AM35" s="1181"/>
      <c r="AN35" s="1182"/>
      <c r="AO35" s="345">
        <v>255448</v>
      </c>
      <c r="AP35" s="345">
        <v>38964</v>
      </c>
      <c r="AQ35" s="346">
        <v>25584</v>
      </c>
      <c r="AR35" s="347">
        <v>52.3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543</v>
      </c>
      <c r="AL36" s="1181"/>
      <c r="AM36" s="1181"/>
      <c r="AN36" s="1182"/>
      <c r="AO36" s="345" t="s">
        <v>525</v>
      </c>
      <c r="AP36" s="345" t="s">
        <v>525</v>
      </c>
      <c r="AQ36" s="346">
        <v>3670</v>
      </c>
      <c r="AR36" s="347" t="s">
        <v>525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544</v>
      </c>
      <c r="AL37" s="1181"/>
      <c r="AM37" s="1181"/>
      <c r="AN37" s="1182"/>
      <c r="AO37" s="345" t="s">
        <v>525</v>
      </c>
      <c r="AP37" s="345" t="s">
        <v>525</v>
      </c>
      <c r="AQ37" s="346">
        <v>420</v>
      </c>
      <c r="AR37" s="347" t="s">
        <v>525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545</v>
      </c>
      <c r="AL38" s="1190"/>
      <c r="AM38" s="1190"/>
      <c r="AN38" s="1191"/>
      <c r="AO38" s="348" t="s">
        <v>525</v>
      </c>
      <c r="AP38" s="348" t="s">
        <v>525</v>
      </c>
      <c r="AQ38" s="349">
        <v>9</v>
      </c>
      <c r="AR38" s="337" t="s">
        <v>525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546</v>
      </c>
      <c r="AL39" s="1190"/>
      <c r="AM39" s="1190"/>
      <c r="AN39" s="1191"/>
      <c r="AO39" s="345">
        <v>-77344</v>
      </c>
      <c r="AP39" s="345">
        <v>-11797</v>
      </c>
      <c r="AQ39" s="346">
        <v>-2239</v>
      </c>
      <c r="AR39" s="347">
        <v>426.9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547</v>
      </c>
      <c r="AL40" s="1181"/>
      <c r="AM40" s="1181"/>
      <c r="AN40" s="1182"/>
      <c r="AO40" s="345">
        <v>-1000002</v>
      </c>
      <c r="AP40" s="345">
        <v>-152532</v>
      </c>
      <c r="AQ40" s="346">
        <v>-71783</v>
      </c>
      <c r="AR40" s="347">
        <v>112.5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413325</v>
      </c>
      <c r="AP41" s="345">
        <v>63045</v>
      </c>
      <c r="AQ41" s="346">
        <v>30425</v>
      </c>
      <c r="AR41" s="347">
        <v>107.2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517</v>
      </c>
      <c r="AN49" s="1197" t="s">
        <v>551</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552</v>
      </c>
      <c r="AO50" s="362" t="s">
        <v>553</v>
      </c>
      <c r="AP50" s="363" t="s">
        <v>554</v>
      </c>
      <c r="AQ50" s="364" t="s">
        <v>555</v>
      </c>
      <c r="AR50" s="365" t="s">
        <v>556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1485535</v>
      </c>
      <c r="AN51" s="367">
        <v>205724</v>
      </c>
      <c r="AO51" s="368">
        <v>17</v>
      </c>
      <c r="AP51" s="369">
        <v>138651</v>
      </c>
      <c r="AQ51" s="370">
        <v>7.8</v>
      </c>
      <c r="AR51" s="371">
        <v>9.1999999999999993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898958</v>
      </c>
      <c r="AN52" s="375">
        <v>124492</v>
      </c>
      <c r="AO52" s="376">
        <v>10.6</v>
      </c>
      <c r="AP52" s="377">
        <v>71211</v>
      </c>
      <c r="AQ52" s="378">
        <v>15.7</v>
      </c>
      <c r="AR52" s="379">
        <v>-5.0999999999999996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1129770</v>
      </c>
      <c r="AN53" s="367">
        <v>159640</v>
      </c>
      <c r="AO53" s="368">
        <v>-22.4</v>
      </c>
      <c r="AP53" s="369">
        <v>122882</v>
      </c>
      <c r="AQ53" s="370">
        <v>-11.4</v>
      </c>
      <c r="AR53" s="371">
        <v>-11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761592</v>
      </c>
      <c r="AN54" s="375">
        <v>107615</v>
      </c>
      <c r="AO54" s="376">
        <v>-13.6</v>
      </c>
      <c r="AP54" s="377">
        <v>65785</v>
      </c>
      <c r="AQ54" s="378">
        <v>-7.6</v>
      </c>
      <c r="AR54" s="379">
        <v>-6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1223247</v>
      </c>
      <c r="AN55" s="367">
        <v>177205</v>
      </c>
      <c r="AO55" s="368">
        <v>11</v>
      </c>
      <c r="AP55" s="369">
        <v>114790</v>
      </c>
      <c r="AQ55" s="370">
        <v>-6.6</v>
      </c>
      <c r="AR55" s="371">
        <v>17.600000000000001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559451</v>
      </c>
      <c r="AN56" s="375">
        <v>81045</v>
      </c>
      <c r="AO56" s="376">
        <v>-24.7</v>
      </c>
      <c r="AP56" s="377">
        <v>55601</v>
      </c>
      <c r="AQ56" s="378">
        <v>-15.5</v>
      </c>
      <c r="AR56" s="379">
        <v>-9.1999999999999993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1140669</v>
      </c>
      <c r="AN57" s="367">
        <v>168713</v>
      </c>
      <c r="AO57" s="368">
        <v>-4.8</v>
      </c>
      <c r="AP57" s="369">
        <v>126262</v>
      </c>
      <c r="AQ57" s="370">
        <v>10</v>
      </c>
      <c r="AR57" s="371">
        <v>-14.8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528432</v>
      </c>
      <c r="AN58" s="375">
        <v>78159</v>
      </c>
      <c r="AO58" s="376">
        <v>-3.6</v>
      </c>
      <c r="AP58" s="377">
        <v>56769</v>
      </c>
      <c r="AQ58" s="378">
        <v>2.1</v>
      </c>
      <c r="AR58" s="379">
        <v>-5.7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1654543</v>
      </c>
      <c r="AN59" s="367">
        <v>252371</v>
      </c>
      <c r="AO59" s="368">
        <v>49.6</v>
      </c>
      <c r="AP59" s="369">
        <v>126525</v>
      </c>
      <c r="AQ59" s="370">
        <v>0.2</v>
      </c>
      <c r="AR59" s="371">
        <v>49.4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744324</v>
      </c>
      <c r="AN60" s="375">
        <v>113533</v>
      </c>
      <c r="AO60" s="376">
        <v>45.3</v>
      </c>
      <c r="AP60" s="377">
        <v>67052</v>
      </c>
      <c r="AQ60" s="378">
        <v>18.100000000000001</v>
      </c>
      <c r="AR60" s="379">
        <v>27.2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1326753</v>
      </c>
      <c r="AN61" s="382">
        <v>192731</v>
      </c>
      <c r="AO61" s="383">
        <v>10.1</v>
      </c>
      <c r="AP61" s="384">
        <v>125822</v>
      </c>
      <c r="AQ61" s="385">
        <v>0</v>
      </c>
      <c r="AR61" s="371">
        <v>10.1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698551</v>
      </c>
      <c r="AN62" s="375">
        <v>100969</v>
      </c>
      <c r="AO62" s="376">
        <v>2.8</v>
      </c>
      <c r="AP62" s="377">
        <v>63284</v>
      </c>
      <c r="AQ62" s="378">
        <v>2.6</v>
      </c>
      <c r="AR62" s="379">
        <v>0.2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q7kLbW5/K69I18JGz99xu61KTOo848xhuRItTETm5GEzbyj2U0moozmuksYfSrOoT4fAA9YrdDi48lrJNQz2Mw==" saltValue="GEq6LiK2ew3ye1FNPLjDu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565</v>
      </c>
    </row>
    <row r="120" spans="125:125" ht="13.5" hidden="1" customHeight="1"/>
    <row r="121" spans="125:125" ht="13.5" hidden="1" customHeight="1">
      <c r="DU121" s="292"/>
    </row>
  </sheetData>
  <sheetProtection algorithmName="SHA-512" hashValue="Ff8pNKYGLLfsLmjL9P4/sPwRv5hsW51uEElgC1ThEr6BUe94VDmssy00b0wcokTh9BOjnTdENSOfSvuAMbx9rg==" saltValue="yS+TVuODUKzrm5Cm9SCBF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566</v>
      </c>
    </row>
  </sheetData>
  <sheetProtection algorithmName="SHA-512" hashValue="tYMrfVk4198WJ68NvTuoakyNkEJCaCsfhPH6yfg+SAtIkb90C1sIgxQQbQyb5c3RLchQHv2wuqmTDyvmvNSf2w==" saltValue="CAAC61+Ta307NaF0bzqek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00" t="s">
        <v>3</v>
      </c>
      <c r="D47" s="1200"/>
      <c r="E47" s="1201"/>
      <c r="F47" s="11">
        <v>33.549999999999997</v>
      </c>
      <c r="G47" s="12">
        <v>31.55</v>
      </c>
      <c r="H47" s="12">
        <v>26.61</v>
      </c>
      <c r="I47" s="12">
        <v>23.61</v>
      </c>
      <c r="J47" s="13">
        <v>25.65</v>
      </c>
    </row>
    <row r="48" spans="2:10" ht="57.75" customHeight="1">
      <c r="B48" s="14"/>
      <c r="C48" s="1202" t="s">
        <v>4</v>
      </c>
      <c r="D48" s="1202"/>
      <c r="E48" s="1203"/>
      <c r="F48" s="15">
        <v>2.59</v>
      </c>
      <c r="G48" s="16">
        <v>2.66</v>
      </c>
      <c r="H48" s="16">
        <v>2</v>
      </c>
      <c r="I48" s="16">
        <v>1.79</v>
      </c>
      <c r="J48" s="17">
        <v>1.1299999999999999</v>
      </c>
    </row>
    <row r="49" spans="2:10" ht="57.75" customHeight="1" thickBot="1">
      <c r="B49" s="18"/>
      <c r="C49" s="1204" t="s">
        <v>5</v>
      </c>
      <c r="D49" s="1204"/>
      <c r="E49" s="1205"/>
      <c r="F49" s="19" t="s">
        <v>572</v>
      </c>
      <c r="G49" s="20" t="s">
        <v>573</v>
      </c>
      <c r="H49" s="20" t="s">
        <v>574</v>
      </c>
      <c r="I49" s="20" t="s">
        <v>575</v>
      </c>
      <c r="J49" s="21">
        <v>1.78</v>
      </c>
    </row>
    <row r="50" spans="2:10" ht="13.5" customHeight="1"/>
  </sheetData>
  <sheetProtection algorithmName="SHA-512" hashValue="5ASmmf+gb2yM1ZxGb0M6yGOAn1HHs7wiOoALXAu4KTUDZE96Ha6ESz5EmtMSZ7mvNK9lYKhk3iHcwcF+zn0+BQ==" saltValue="X5UlGzlBW7U9vTcBkzUP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2022-03-16T01:28:42Z</cp:lastPrinted>
  <dcterms:created xsi:type="dcterms:W3CDTF">2022-02-02T06:48:00Z</dcterms:created>
  <dcterms:modified xsi:type="dcterms:W3CDTF">2022-09-27T08:44:28Z</dcterms:modified>
  <cp:category/>
</cp:coreProperties>
</file>